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480" yWindow="30" windowWidth="8280" windowHeight="5040"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Fund Class" sheetId="13" state="hidden" r:id="rId13"/>
    <sheet name="Disclaimer" sheetId="15" r:id="rId14"/>
  </sheets>
  <definedNames>
    <definedName name="_xlnm._FilterDatabase" localSheetId="9" hidden="1">'Debt - Liquid (Direct)'!#REF!</definedName>
  </definedNames>
  <calcPr calcId="145621"/>
</workbook>
</file>

<file path=xl/calcChain.xml><?xml version="1.0" encoding="utf-8"?>
<calcChain xmlns="http://schemas.openxmlformats.org/spreadsheetml/2006/main">
  <c r="R37" i="2" l="1"/>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F8" i="9" l="1"/>
  <c r="F8" i="11"/>
  <c r="R1" i="14" l="1"/>
  <c r="Q1" i="14"/>
  <c r="P1" i="14"/>
  <c r="O1" i="14"/>
  <c r="N1" i="14"/>
  <c r="M1" i="14"/>
  <c r="L1" i="14"/>
  <c r="K1" i="14"/>
  <c r="J1" i="14"/>
  <c r="I1" i="14"/>
  <c r="H1" i="14"/>
  <c r="G1" i="14"/>
  <c r="F1" i="14"/>
  <c r="E1" i="14"/>
  <c r="D1" i="14"/>
  <c r="C1" i="14"/>
  <c r="B1" i="14"/>
  <c r="A1" i="14" l="1"/>
  <c r="Z44" i="6" l="1"/>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Z49" i="5"/>
  <c r="X49" i="5"/>
  <c r="V49" i="5"/>
  <c r="T49" i="5"/>
  <c r="R49" i="5"/>
  <c r="P49" i="5"/>
  <c r="N49" i="5"/>
  <c r="L49" i="5"/>
  <c r="J49" i="5"/>
  <c r="H49" i="5"/>
  <c r="F49" i="5"/>
  <c r="D49" i="5"/>
  <c r="Z48" i="5"/>
  <c r="X48" i="5"/>
  <c r="V48" i="5"/>
  <c r="T48" i="5"/>
  <c r="R48" i="5"/>
  <c r="P48" i="5"/>
  <c r="N48" i="5"/>
  <c r="L48" i="5"/>
  <c r="J48" i="5"/>
  <c r="H48" i="5"/>
  <c r="F48" i="5"/>
  <c r="D48" i="5"/>
  <c r="Z47" i="5"/>
  <c r="X47" i="5"/>
  <c r="V47" i="5"/>
  <c r="T47" i="5"/>
  <c r="R47" i="5"/>
  <c r="P47" i="5"/>
  <c r="N47" i="5"/>
  <c r="L47" i="5"/>
  <c r="J47" i="5"/>
  <c r="H47" i="5"/>
  <c r="F47" i="5"/>
  <c r="D47" i="5"/>
  <c r="Z46" i="5"/>
  <c r="X46" i="5"/>
  <c r="V46" i="5"/>
  <c r="T46" i="5"/>
  <c r="R46" i="5"/>
  <c r="P46" i="5"/>
  <c r="N46" i="5"/>
  <c r="L46" i="5"/>
  <c r="J46" i="5"/>
  <c r="H46" i="5"/>
  <c r="F46" i="5"/>
  <c r="D46" i="5"/>
  <c r="Z45" i="5"/>
  <c r="X45" i="5"/>
  <c r="V45" i="5"/>
  <c r="T45" i="5"/>
  <c r="R45" i="5"/>
  <c r="P45" i="5"/>
  <c r="N45" i="5"/>
  <c r="L45" i="5"/>
  <c r="J45" i="5"/>
  <c r="H45" i="5"/>
  <c r="F45" i="5"/>
  <c r="D45" i="5"/>
  <c r="Z44" i="5"/>
  <c r="X44" i="5"/>
  <c r="V44" i="5"/>
  <c r="T44" i="5"/>
  <c r="R44" i="5"/>
  <c r="P44" i="5"/>
  <c r="N44" i="5"/>
  <c r="L44" i="5"/>
  <c r="J44" i="5"/>
  <c r="H44" i="5"/>
  <c r="F44" i="5"/>
  <c r="D44" i="5"/>
  <c r="Z43" i="5"/>
  <c r="X43" i="5"/>
  <c r="V43" i="5"/>
  <c r="T43" i="5"/>
  <c r="R43" i="5"/>
  <c r="P43" i="5"/>
  <c r="N43" i="5"/>
  <c r="L43" i="5"/>
  <c r="J43" i="5"/>
  <c r="H43" i="5"/>
  <c r="F43" i="5"/>
  <c r="D43" i="5"/>
  <c r="Z42" i="5"/>
  <c r="X42" i="5"/>
  <c r="V42" i="5"/>
  <c r="T42" i="5"/>
  <c r="R42" i="5"/>
  <c r="P42" i="5"/>
  <c r="N42" i="5"/>
  <c r="L42" i="5"/>
  <c r="J42" i="5"/>
  <c r="H42" i="5"/>
  <c r="F42" i="5"/>
  <c r="D42" i="5"/>
  <c r="Z41" i="5"/>
  <c r="X41" i="5"/>
  <c r="V41" i="5"/>
  <c r="T41" i="5"/>
  <c r="R41" i="5"/>
  <c r="P41" i="5"/>
  <c r="N41" i="5"/>
  <c r="L41" i="5"/>
  <c r="J41" i="5"/>
  <c r="H41" i="5"/>
  <c r="F41" i="5"/>
  <c r="D41" i="5"/>
  <c r="Z40" i="5"/>
  <c r="X40" i="5"/>
  <c r="V40" i="5"/>
  <c r="T40" i="5"/>
  <c r="R40" i="5"/>
  <c r="P40" i="5"/>
  <c r="N40" i="5"/>
  <c r="L40" i="5"/>
  <c r="J40" i="5"/>
  <c r="H40" i="5"/>
  <c r="F40" i="5"/>
  <c r="D40" i="5"/>
  <c r="Z39" i="5"/>
  <c r="T39" i="5"/>
  <c r="R39" i="5"/>
  <c r="P39" i="5"/>
  <c r="N39" i="5"/>
  <c r="L39" i="5"/>
  <c r="J39" i="5"/>
  <c r="H39" i="5"/>
  <c r="F39" i="5"/>
  <c r="D39" i="5"/>
  <c r="Z38" i="5"/>
  <c r="X38" i="5"/>
  <c r="V38" i="5"/>
  <c r="T38" i="5"/>
  <c r="R38" i="5"/>
  <c r="P38" i="5"/>
  <c r="N38" i="5"/>
  <c r="L38" i="5"/>
  <c r="J38" i="5"/>
  <c r="H38" i="5"/>
  <c r="F38" i="5"/>
  <c r="D38" i="5"/>
  <c r="Z37" i="5"/>
  <c r="T37" i="5"/>
  <c r="R37" i="5"/>
  <c r="P37" i="5"/>
  <c r="N37" i="5"/>
  <c r="L37" i="5"/>
  <c r="J37" i="5"/>
  <c r="H37" i="5"/>
  <c r="F37" i="5"/>
  <c r="D37" i="5"/>
  <c r="Z36" i="5"/>
  <c r="X36" i="5"/>
  <c r="V36" i="5"/>
  <c r="T36" i="5"/>
  <c r="R36" i="5"/>
  <c r="P36" i="5"/>
  <c r="N36" i="5"/>
  <c r="L36" i="5"/>
  <c r="J36" i="5"/>
  <c r="H36" i="5"/>
  <c r="F36" i="5"/>
  <c r="D36" i="5"/>
  <c r="Z35" i="5"/>
  <c r="X35" i="5"/>
  <c r="V35" i="5"/>
  <c r="T35" i="5"/>
  <c r="R35" i="5"/>
  <c r="P35" i="5"/>
  <c r="N35" i="5"/>
  <c r="L35" i="5"/>
  <c r="J35" i="5"/>
  <c r="H35" i="5"/>
  <c r="F35" i="5"/>
  <c r="D35" i="5"/>
  <c r="Z34" i="5"/>
  <c r="X34" i="5"/>
  <c r="V34" i="5"/>
  <c r="T34" i="5"/>
  <c r="R34" i="5"/>
  <c r="P34" i="5"/>
  <c r="N34" i="5"/>
  <c r="L34" i="5"/>
  <c r="J34" i="5"/>
  <c r="H34" i="5"/>
  <c r="F34" i="5"/>
  <c r="D34" i="5"/>
  <c r="Z33" i="5"/>
  <c r="X33" i="5"/>
  <c r="V33" i="5"/>
  <c r="T33" i="5"/>
  <c r="R33" i="5"/>
  <c r="P33" i="5"/>
  <c r="N33" i="5"/>
  <c r="L33" i="5"/>
  <c r="J33" i="5"/>
  <c r="H33" i="5"/>
  <c r="F33" i="5"/>
  <c r="D33" i="5"/>
  <c r="Z32" i="5"/>
  <c r="X32" i="5"/>
  <c r="V32" i="5"/>
  <c r="T32" i="5"/>
  <c r="R32" i="5"/>
  <c r="P32" i="5"/>
  <c r="N32" i="5"/>
  <c r="L32" i="5"/>
  <c r="J32" i="5"/>
  <c r="H32" i="5"/>
  <c r="F32" i="5"/>
  <c r="D32" i="5"/>
  <c r="Z31" i="5"/>
  <c r="X31" i="5"/>
  <c r="V31" i="5"/>
  <c r="T31" i="5"/>
  <c r="R31" i="5"/>
  <c r="P31" i="5"/>
  <c r="N31" i="5"/>
  <c r="L31" i="5"/>
  <c r="J31" i="5"/>
  <c r="H31" i="5"/>
  <c r="F31" i="5"/>
  <c r="D31" i="5"/>
  <c r="Z30" i="5"/>
  <c r="R30" i="5"/>
  <c r="P30" i="5"/>
  <c r="N30" i="5"/>
  <c r="L30" i="5"/>
  <c r="J30" i="5"/>
  <c r="H30" i="5"/>
  <c r="F30" i="5"/>
  <c r="D30" i="5"/>
  <c r="Z29" i="5"/>
  <c r="X29" i="5"/>
  <c r="V29" i="5"/>
  <c r="T29" i="5"/>
  <c r="R29" i="5"/>
  <c r="P29" i="5"/>
  <c r="N29" i="5"/>
  <c r="L29" i="5"/>
  <c r="J29" i="5"/>
  <c r="H29" i="5"/>
  <c r="F29" i="5"/>
  <c r="D29" i="5"/>
  <c r="Z28" i="5"/>
  <c r="L28" i="5"/>
  <c r="J28" i="5"/>
  <c r="H28" i="5"/>
  <c r="F28" i="5"/>
  <c r="D28" i="5"/>
  <c r="Z27" i="5"/>
  <c r="L27" i="5"/>
  <c r="J27" i="5"/>
  <c r="H27" i="5"/>
  <c r="F27" i="5"/>
  <c r="D27" i="5"/>
  <c r="Z26" i="5"/>
  <c r="L26" i="5"/>
  <c r="J26" i="5"/>
  <c r="H26" i="5"/>
  <c r="F26" i="5"/>
  <c r="D26" i="5"/>
  <c r="Z25" i="5"/>
  <c r="L25" i="5"/>
  <c r="J25" i="5"/>
  <c r="H25" i="5"/>
  <c r="F25" i="5"/>
  <c r="D25" i="5"/>
  <c r="Z24" i="5"/>
  <c r="X24" i="5"/>
  <c r="V24" i="5"/>
  <c r="T24" i="5"/>
  <c r="R24" i="5"/>
  <c r="P24" i="5"/>
  <c r="N24" i="5"/>
  <c r="L24" i="5"/>
  <c r="J24" i="5"/>
  <c r="H24" i="5"/>
  <c r="F24" i="5"/>
  <c r="D24" i="5"/>
  <c r="Z23" i="5"/>
  <c r="X23" i="5"/>
  <c r="V23" i="5"/>
  <c r="T23" i="5"/>
  <c r="R23" i="5"/>
  <c r="P23" i="5"/>
  <c r="N23" i="5"/>
  <c r="L23" i="5"/>
  <c r="J23" i="5"/>
  <c r="H23" i="5"/>
  <c r="F23" i="5"/>
  <c r="D23" i="5"/>
  <c r="Z22" i="5"/>
  <c r="X22" i="5"/>
  <c r="V22" i="5"/>
  <c r="T22" i="5"/>
  <c r="R22" i="5"/>
  <c r="P22" i="5"/>
  <c r="N22" i="5"/>
  <c r="L22" i="5"/>
  <c r="J22" i="5"/>
  <c r="H22" i="5"/>
  <c r="F22" i="5"/>
  <c r="D22" i="5"/>
  <c r="Z21" i="5"/>
  <c r="X21" i="5"/>
  <c r="V21" i="5"/>
  <c r="T21" i="5"/>
  <c r="R21" i="5"/>
  <c r="P21" i="5"/>
  <c r="N21" i="5"/>
  <c r="L21" i="5"/>
  <c r="J21" i="5"/>
  <c r="H21" i="5"/>
  <c r="F21" i="5"/>
  <c r="D21" i="5"/>
  <c r="Z20" i="5"/>
  <c r="X20" i="5"/>
  <c r="V20" i="5"/>
  <c r="T20" i="5"/>
  <c r="R20" i="5"/>
  <c r="P20" i="5"/>
  <c r="N20" i="5"/>
  <c r="L20" i="5"/>
  <c r="J20" i="5"/>
  <c r="H20" i="5"/>
  <c r="F20" i="5"/>
  <c r="D20" i="5"/>
  <c r="Z19" i="5"/>
  <c r="X19" i="5"/>
  <c r="V19" i="5"/>
  <c r="T19" i="5"/>
  <c r="R19" i="5"/>
  <c r="P19" i="5"/>
  <c r="N19" i="5"/>
  <c r="L19" i="5"/>
  <c r="J19" i="5"/>
  <c r="H19" i="5"/>
  <c r="F19" i="5"/>
  <c r="D19" i="5"/>
  <c r="Z18" i="5"/>
  <c r="X18" i="5"/>
  <c r="V18" i="5"/>
  <c r="T18" i="5"/>
  <c r="R18" i="5"/>
  <c r="P18" i="5"/>
  <c r="N18" i="5"/>
  <c r="L18" i="5"/>
  <c r="J18" i="5"/>
  <c r="H18" i="5"/>
  <c r="F18" i="5"/>
  <c r="D18" i="5"/>
  <c r="Z17" i="5"/>
  <c r="X17" i="5"/>
  <c r="V17" i="5"/>
  <c r="T17" i="5"/>
  <c r="R17" i="5"/>
  <c r="P17" i="5"/>
  <c r="N17" i="5"/>
  <c r="L17" i="5"/>
  <c r="J17" i="5"/>
  <c r="H17" i="5"/>
  <c r="F17" i="5"/>
  <c r="D17" i="5"/>
  <c r="Z16" i="5"/>
  <c r="X16" i="5"/>
  <c r="V16" i="5"/>
  <c r="T16" i="5"/>
  <c r="R16" i="5"/>
  <c r="P16" i="5"/>
  <c r="N16" i="5"/>
  <c r="L16" i="5"/>
  <c r="J16" i="5"/>
  <c r="H16" i="5"/>
  <c r="F16" i="5"/>
  <c r="D16" i="5"/>
  <c r="Z15" i="5"/>
  <c r="X15" i="5"/>
  <c r="V15" i="5"/>
  <c r="T15" i="5"/>
  <c r="R15" i="5"/>
  <c r="P15" i="5"/>
  <c r="N15" i="5"/>
  <c r="L15" i="5"/>
  <c r="J15" i="5"/>
  <c r="H15" i="5"/>
  <c r="F15" i="5"/>
  <c r="D15" i="5"/>
  <c r="Z14" i="5"/>
  <c r="X14" i="5"/>
  <c r="V14" i="5"/>
  <c r="T14" i="5"/>
  <c r="R14" i="5"/>
  <c r="P14" i="5"/>
  <c r="N14" i="5"/>
  <c r="L14" i="5"/>
  <c r="J14" i="5"/>
  <c r="H14" i="5"/>
  <c r="F14" i="5"/>
  <c r="D14" i="5"/>
  <c r="Z13" i="5"/>
  <c r="X13" i="5"/>
  <c r="V13" i="5"/>
  <c r="T13" i="5"/>
  <c r="R13" i="5"/>
  <c r="P13" i="5"/>
  <c r="N13" i="5"/>
  <c r="L13" i="5"/>
  <c r="J13" i="5"/>
  <c r="H13" i="5"/>
  <c r="F13" i="5"/>
  <c r="D13" i="5"/>
  <c r="Z12" i="5"/>
  <c r="X12" i="5"/>
  <c r="V12" i="5"/>
  <c r="T12" i="5"/>
  <c r="R12" i="5"/>
  <c r="P12" i="5"/>
  <c r="N12" i="5"/>
  <c r="L12" i="5"/>
  <c r="J12" i="5"/>
  <c r="H12" i="5"/>
  <c r="F12" i="5"/>
  <c r="D12" i="5"/>
  <c r="Z11" i="5"/>
  <c r="X11" i="5"/>
  <c r="V11" i="5"/>
  <c r="T11" i="5"/>
  <c r="R11" i="5"/>
  <c r="P11" i="5"/>
  <c r="N11" i="5"/>
  <c r="L11" i="5"/>
  <c r="J11" i="5"/>
  <c r="H11" i="5"/>
  <c r="F11" i="5"/>
  <c r="D11" i="5"/>
  <c r="Z10" i="5"/>
  <c r="X10" i="5"/>
  <c r="V10" i="5"/>
  <c r="T10" i="5"/>
  <c r="R10" i="5"/>
  <c r="P10" i="5"/>
  <c r="N10" i="5"/>
  <c r="L10" i="5"/>
  <c r="J10" i="5"/>
  <c r="H10" i="5"/>
  <c r="F10" i="5"/>
  <c r="D10" i="5"/>
  <c r="Z9" i="5"/>
  <c r="X9" i="5"/>
  <c r="V9" i="5"/>
  <c r="T9" i="5"/>
  <c r="R9" i="5"/>
  <c r="P9" i="5"/>
  <c r="N9" i="5"/>
  <c r="L9" i="5"/>
  <c r="J9" i="5"/>
  <c r="H9" i="5"/>
  <c r="F9" i="5"/>
  <c r="D9"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D8" i="5"/>
  <c r="F8" i="5"/>
  <c r="H8" i="5"/>
  <c r="J8" i="5"/>
  <c r="Z8" i="5"/>
  <c r="X8" i="5"/>
  <c r="V8" i="5"/>
  <c r="T8" i="5"/>
  <c r="R8" i="5"/>
  <c r="P8" i="5"/>
  <c r="N8" i="5"/>
  <c r="L8" i="5"/>
  <c r="C8" i="5"/>
  <c r="B8" i="5"/>
  <c r="R41" i="4"/>
  <c r="P41" i="4"/>
  <c r="N41" i="4"/>
  <c r="L41" i="4"/>
  <c r="J41" i="4"/>
  <c r="H41" i="4"/>
  <c r="F41" i="4"/>
  <c r="D41" i="4"/>
  <c r="R40" i="4"/>
  <c r="R39" i="4"/>
  <c r="P39" i="4"/>
  <c r="N39" i="4"/>
  <c r="L39" i="4"/>
  <c r="J39" i="4"/>
  <c r="H39" i="4"/>
  <c r="F39" i="4"/>
  <c r="D39" i="4"/>
  <c r="R38" i="4"/>
  <c r="P38" i="4"/>
  <c r="N38" i="4"/>
  <c r="L38" i="4"/>
  <c r="J38" i="4"/>
  <c r="H38" i="4"/>
  <c r="F38" i="4"/>
  <c r="D38" i="4"/>
  <c r="R37" i="4"/>
  <c r="P37" i="4"/>
  <c r="N37" i="4"/>
  <c r="L37" i="4"/>
  <c r="J37" i="4"/>
  <c r="H37" i="4"/>
  <c r="F37" i="4"/>
  <c r="D37" i="4"/>
  <c r="R36" i="4"/>
  <c r="P36" i="4"/>
  <c r="N36" i="4"/>
  <c r="L36" i="4"/>
  <c r="J36" i="4"/>
  <c r="H36" i="4"/>
  <c r="F36" i="4"/>
  <c r="D36" i="4"/>
  <c r="R35" i="4"/>
  <c r="P35" i="4"/>
  <c r="N35" i="4"/>
  <c r="L35" i="4"/>
  <c r="J35" i="4"/>
  <c r="H35" i="4"/>
  <c r="F35" i="4"/>
  <c r="D35" i="4"/>
  <c r="R34" i="4"/>
  <c r="P34" i="4"/>
  <c r="N34" i="4"/>
  <c r="L34" i="4"/>
  <c r="J34" i="4"/>
  <c r="H34" i="4"/>
  <c r="F34" i="4"/>
  <c r="D34" i="4"/>
  <c r="R33" i="4"/>
  <c r="P33" i="4"/>
  <c r="N33" i="4"/>
  <c r="L33" i="4"/>
  <c r="J33" i="4"/>
  <c r="H33" i="4"/>
  <c r="F33" i="4"/>
  <c r="D33" i="4"/>
  <c r="R32" i="4"/>
  <c r="P32" i="4"/>
  <c r="N32" i="4"/>
  <c r="L32" i="4"/>
  <c r="J32" i="4"/>
  <c r="H32" i="4"/>
  <c r="F32" i="4"/>
  <c r="D32" i="4"/>
  <c r="R31" i="4"/>
  <c r="N31" i="4"/>
  <c r="L31" i="4"/>
  <c r="J31" i="4"/>
  <c r="H31" i="4"/>
  <c r="F31" i="4"/>
  <c r="D31" i="4"/>
  <c r="R30" i="4"/>
  <c r="P30" i="4"/>
  <c r="N30" i="4"/>
  <c r="L30" i="4"/>
  <c r="J30" i="4"/>
  <c r="H30" i="4"/>
  <c r="F30" i="4"/>
  <c r="D30" i="4"/>
  <c r="R29" i="4"/>
  <c r="P29" i="4"/>
  <c r="N29" i="4"/>
  <c r="L29" i="4"/>
  <c r="J29" i="4"/>
  <c r="H29" i="4"/>
  <c r="F29" i="4"/>
  <c r="D29" i="4"/>
  <c r="R28" i="4"/>
  <c r="P28" i="4"/>
  <c r="N28" i="4"/>
  <c r="L28" i="4"/>
  <c r="J28" i="4"/>
  <c r="H28" i="4"/>
  <c r="F28" i="4"/>
  <c r="D28" i="4"/>
  <c r="R27" i="4"/>
  <c r="L27" i="4"/>
  <c r="J27" i="4"/>
  <c r="H27" i="4"/>
  <c r="F27" i="4"/>
  <c r="D27" i="4"/>
  <c r="R26" i="4"/>
  <c r="P26" i="4"/>
  <c r="N26" i="4"/>
  <c r="L26" i="4"/>
  <c r="J26" i="4"/>
  <c r="H26" i="4"/>
  <c r="F26" i="4"/>
  <c r="D26" i="4"/>
  <c r="R25" i="4"/>
  <c r="P25" i="4"/>
  <c r="N25" i="4"/>
  <c r="L25" i="4"/>
  <c r="J25" i="4"/>
  <c r="H25" i="4"/>
  <c r="F25" i="4"/>
  <c r="D25" i="4"/>
  <c r="R24" i="4"/>
  <c r="P24" i="4"/>
  <c r="N24" i="4"/>
  <c r="L24" i="4"/>
  <c r="J24" i="4"/>
  <c r="H24" i="4"/>
  <c r="F24" i="4"/>
  <c r="D24" i="4"/>
  <c r="R23" i="4"/>
  <c r="P23" i="4"/>
  <c r="N23" i="4"/>
  <c r="L23" i="4"/>
  <c r="J23" i="4"/>
  <c r="H23" i="4"/>
  <c r="F23" i="4"/>
  <c r="D23" i="4"/>
  <c r="R22" i="4"/>
  <c r="P22" i="4"/>
  <c r="N22" i="4"/>
  <c r="L22" i="4"/>
  <c r="J22" i="4"/>
  <c r="H22" i="4"/>
  <c r="F22" i="4"/>
  <c r="D22" i="4"/>
  <c r="R21" i="4"/>
  <c r="P21" i="4"/>
  <c r="N21" i="4"/>
  <c r="L21" i="4"/>
  <c r="J21" i="4"/>
  <c r="H21" i="4"/>
  <c r="F21" i="4"/>
  <c r="D21" i="4"/>
  <c r="R20" i="4"/>
  <c r="P20" i="4"/>
  <c r="N20" i="4"/>
  <c r="L20" i="4"/>
  <c r="J20" i="4"/>
  <c r="H20" i="4"/>
  <c r="F20" i="4"/>
  <c r="D20" i="4"/>
  <c r="R19" i="4"/>
  <c r="P19" i="4"/>
  <c r="N19" i="4"/>
  <c r="L19" i="4"/>
  <c r="J19" i="4"/>
  <c r="H19" i="4"/>
  <c r="F19" i="4"/>
  <c r="D19" i="4"/>
  <c r="R18" i="4"/>
  <c r="P18" i="4"/>
  <c r="N18" i="4"/>
  <c r="L18" i="4"/>
  <c r="J18" i="4"/>
  <c r="H18" i="4"/>
  <c r="F18" i="4"/>
  <c r="D18" i="4"/>
  <c r="R17" i="4"/>
  <c r="P17" i="4"/>
  <c r="N17" i="4"/>
  <c r="L17" i="4"/>
  <c r="J17" i="4"/>
  <c r="H17" i="4"/>
  <c r="F17" i="4"/>
  <c r="D17" i="4"/>
  <c r="R16" i="4"/>
  <c r="P16" i="4"/>
  <c r="N16" i="4"/>
  <c r="L16" i="4"/>
  <c r="J16" i="4"/>
  <c r="H16" i="4"/>
  <c r="F16" i="4"/>
  <c r="D16" i="4"/>
  <c r="R15" i="4"/>
  <c r="P15" i="4"/>
  <c r="N15" i="4"/>
  <c r="L15" i="4"/>
  <c r="J15" i="4"/>
  <c r="H15" i="4"/>
  <c r="F15" i="4"/>
  <c r="D15" i="4"/>
  <c r="R14" i="4"/>
  <c r="P14" i="4"/>
  <c r="N14" i="4"/>
  <c r="L14" i="4"/>
  <c r="J14" i="4"/>
  <c r="H14" i="4"/>
  <c r="F14" i="4"/>
  <c r="D14" i="4"/>
  <c r="R13" i="4"/>
  <c r="P13" i="4"/>
  <c r="N13" i="4"/>
  <c r="L13" i="4"/>
  <c r="J13" i="4"/>
  <c r="H13" i="4"/>
  <c r="F13" i="4"/>
  <c r="D13" i="4"/>
  <c r="R12" i="4"/>
  <c r="P12" i="4"/>
  <c r="N12" i="4"/>
  <c r="L12" i="4"/>
  <c r="J12" i="4"/>
  <c r="H12" i="4"/>
  <c r="F12" i="4"/>
  <c r="D12" i="4"/>
  <c r="R11" i="4"/>
  <c r="F11" i="4"/>
  <c r="D11" i="4"/>
  <c r="R10" i="4"/>
  <c r="F10" i="4"/>
  <c r="D10" i="4"/>
  <c r="R9" i="4"/>
  <c r="P9" i="4"/>
  <c r="N9" i="4"/>
  <c r="L9" i="4"/>
  <c r="J9" i="4"/>
  <c r="H9" i="4"/>
  <c r="F9" i="4"/>
  <c r="D9" i="4"/>
  <c r="R8" i="4"/>
  <c r="P8" i="4"/>
  <c r="N8" i="4"/>
  <c r="L8" i="4"/>
  <c r="J8" i="4"/>
  <c r="H8" i="4"/>
  <c r="F8" i="4"/>
  <c r="D8"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L10" i="11"/>
  <c r="J10" i="11"/>
  <c r="H10" i="11"/>
  <c r="F10" i="11"/>
  <c r="D10" i="11"/>
  <c r="C10" i="11"/>
  <c r="B10" i="11"/>
  <c r="L9" i="11"/>
  <c r="J9" i="11"/>
  <c r="H9" i="11"/>
  <c r="F9" i="11"/>
  <c r="D9" i="11"/>
  <c r="C9" i="11"/>
  <c r="B9" i="11"/>
  <c r="L8" i="11"/>
  <c r="D8" i="11"/>
  <c r="C8" i="11"/>
  <c r="B8" i="11"/>
  <c r="D10" i="9"/>
  <c r="D9" i="9"/>
  <c r="D8" i="9"/>
  <c r="F10" i="9"/>
  <c r="F9" i="9"/>
  <c r="L10" i="9"/>
  <c r="L9" i="9"/>
  <c r="L8" i="9"/>
  <c r="J10" i="9"/>
  <c r="H10" i="9"/>
  <c r="J9" i="9"/>
  <c r="H9" i="9"/>
  <c r="C10" i="9"/>
  <c r="B10" i="9"/>
  <c r="C9" i="9"/>
  <c r="B9"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L23" i="1"/>
  <c r="L21" i="1"/>
  <c r="L18" i="1"/>
  <c r="L17" i="1"/>
  <c r="L16" i="1"/>
  <c r="L15" i="1"/>
  <c r="L14" i="1"/>
  <c r="L13" i="1"/>
  <c r="L12" i="1"/>
  <c r="L10" i="1"/>
  <c r="L9" i="1"/>
  <c r="L8" i="1"/>
  <c r="J23" i="1"/>
  <c r="J22" i="1"/>
  <c r="J21" i="1"/>
  <c r="J20" i="1"/>
  <c r="J19" i="1"/>
  <c r="J18" i="1"/>
  <c r="J17" i="1"/>
  <c r="J16" i="1"/>
  <c r="J15" i="1"/>
  <c r="J14" i="1"/>
  <c r="J13" i="1"/>
  <c r="J12" i="1"/>
  <c r="J11" i="1"/>
  <c r="J10" i="1"/>
  <c r="J9" i="1"/>
  <c r="J8" i="1"/>
  <c r="H23" i="1"/>
  <c r="H22" i="1"/>
  <c r="H21" i="1"/>
  <c r="H20" i="1"/>
  <c r="H19" i="1"/>
  <c r="H18" i="1"/>
  <c r="H17" i="1"/>
  <c r="H16" i="1"/>
  <c r="H15" i="1"/>
  <c r="H14" i="1"/>
  <c r="H13" i="1"/>
  <c r="H12" i="1"/>
  <c r="H11" i="1"/>
  <c r="H10" i="1"/>
  <c r="H9" i="1"/>
  <c r="H8" i="1"/>
  <c r="F23" i="1"/>
  <c r="F22" i="1"/>
  <c r="F21" i="1"/>
  <c r="F20" i="1"/>
  <c r="F19" i="1"/>
  <c r="F18" i="1"/>
  <c r="F17" i="1"/>
  <c r="F16" i="1"/>
  <c r="F15" i="1"/>
  <c r="F14" i="1"/>
  <c r="F13" i="1"/>
  <c r="F12" i="1"/>
  <c r="F11" i="1"/>
  <c r="F10" i="1"/>
  <c r="F9" i="1"/>
  <c r="F8"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D23" i="1"/>
  <c r="D22" i="1"/>
  <c r="D21" i="1"/>
  <c r="D20" i="1"/>
  <c r="D19" i="1"/>
  <c r="D18" i="1"/>
  <c r="D17" i="1"/>
  <c r="D16" i="1"/>
  <c r="D15" i="1"/>
  <c r="D14" i="1"/>
  <c r="D13" i="1"/>
  <c r="D12" i="1"/>
  <c r="D11" i="1"/>
  <c r="D10" i="1"/>
  <c r="D9" i="1"/>
  <c r="D8" i="1"/>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AA34" i="6" s="1"/>
  <c r="D48" i="6"/>
  <c r="H46" i="6"/>
  <c r="L48" i="6"/>
  <c r="P46" i="6"/>
  <c r="Q20" i="6" s="1"/>
  <c r="T48" i="6"/>
  <c r="X46" i="6"/>
  <c r="O39"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G33" i="6" l="1"/>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<sst xmlns="http://schemas.openxmlformats.org/spreadsheetml/2006/main" count="2980" uniqueCount="405">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</sst>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0.000000"/>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6">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4">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166" fontId="1" fillId="2" borderId="2" xfId="5" applyNumberFormat="1"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0" fillId="0" borderId="0" xfId="0"/>
    <xf numFmtId="165" fontId="0" fillId="0" borderId="0" xfId="0" applyNumberFormat="1"/>
    <xf numFmtId="164" fontId="0" fillId="0" borderId="0" xfId="0" applyNumberFormat="1"/>
    <xf numFmtId="0" fontId="0" fillId="0" borderId="0" xfId="0"/>
    <xf numFmtId="165" fontId="0" fillId="0" borderId="0" xfId="0" applyNumberFormat="1"/>
    <xf numFmtId="164" fontId="0" fillId="0" borderId="0" xfId="0" applyNumberFormat="1"/>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5" fontId="0" fillId="0" borderId="0" xfId="0" applyNumberFormat="1"/>
    <xf numFmtId="164" fontId="0" fillId="0" borderId="0" xfId="0" applyNumberFormat="1"/>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11" t="s">
        <v>332</v>
      </c>
      <c r="E3" s="112"/>
      <c r="F3" s="113"/>
      <c r="G3" s="52"/>
      <c r="H3" s="111" t="s">
        <v>333</v>
      </c>
      <c r="I3" s="112"/>
      <c r="J3" s="113"/>
      <c r="K3" s="53"/>
    </row>
    <row r="4" spans="3:11" ht="15.75" thickBot="1" x14ac:dyDescent="0.3">
      <c r="C4" s="51"/>
      <c r="D4" s="114"/>
      <c r="E4" s="115"/>
      <c r="F4" s="116"/>
      <c r="G4" s="52"/>
      <c r="H4" s="114"/>
      <c r="I4" s="115"/>
      <c r="J4" s="116"/>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11" t="s">
        <v>334</v>
      </c>
      <c r="E7" s="112"/>
      <c r="F7" s="113"/>
      <c r="G7" s="55"/>
      <c r="H7" s="111" t="s">
        <v>335</v>
      </c>
      <c r="I7" s="112"/>
      <c r="J7" s="113"/>
      <c r="K7" s="56"/>
    </row>
    <row r="8" spans="3:11" s="17" customFormat="1" ht="15.75" thickBot="1" x14ac:dyDescent="0.3">
      <c r="C8" s="54"/>
      <c r="D8" s="114"/>
      <c r="E8" s="115"/>
      <c r="F8" s="116"/>
      <c r="G8" s="55"/>
      <c r="H8" s="114"/>
      <c r="I8" s="115"/>
      <c r="J8" s="116"/>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11" t="s">
        <v>336</v>
      </c>
      <c r="E11" s="112"/>
      <c r="F11" s="113"/>
      <c r="G11" s="55"/>
      <c r="H11" s="111" t="s">
        <v>337</v>
      </c>
      <c r="I11" s="112"/>
      <c r="J11" s="113"/>
      <c r="K11" s="56"/>
    </row>
    <row r="12" spans="3:11" s="17" customFormat="1" ht="15.75" thickBot="1" x14ac:dyDescent="0.3">
      <c r="C12" s="54"/>
      <c r="D12" s="114"/>
      <c r="E12" s="115"/>
      <c r="F12" s="116"/>
      <c r="G12" s="55"/>
      <c r="H12" s="114"/>
      <c r="I12" s="115"/>
      <c r="J12" s="116"/>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11" t="s">
        <v>340</v>
      </c>
      <c r="E15" s="112"/>
      <c r="F15" s="113"/>
      <c r="G15" s="55"/>
      <c r="H15" s="111" t="s">
        <v>341</v>
      </c>
      <c r="I15" s="112"/>
      <c r="J15" s="113"/>
      <c r="K15" s="56"/>
    </row>
    <row r="16" spans="3:11" s="17" customFormat="1" ht="15.75" thickBot="1" x14ac:dyDescent="0.3">
      <c r="C16" s="54"/>
      <c r="D16" s="114"/>
      <c r="E16" s="115"/>
      <c r="F16" s="116"/>
      <c r="G16" s="55"/>
      <c r="H16" s="114"/>
      <c r="I16" s="115"/>
      <c r="J16" s="116"/>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11" t="s">
        <v>338</v>
      </c>
      <c r="E19" s="112"/>
      <c r="F19" s="113"/>
      <c r="G19" s="55"/>
      <c r="H19" s="111" t="s">
        <v>339</v>
      </c>
      <c r="I19" s="112"/>
      <c r="J19" s="113"/>
      <c r="K19" s="56"/>
    </row>
    <row r="20" spans="3:11" s="17" customFormat="1" ht="15.75" thickBot="1" x14ac:dyDescent="0.3">
      <c r="C20" s="54"/>
      <c r="D20" s="114"/>
      <c r="E20" s="115"/>
      <c r="F20" s="116"/>
      <c r="G20" s="55"/>
      <c r="H20" s="114"/>
      <c r="I20" s="115"/>
      <c r="J20" s="116"/>
      <c r="K20" s="56"/>
    </row>
    <row r="21" spans="3:11" s="17" customFormat="1" x14ac:dyDescent="0.25">
      <c r="C21" s="54"/>
      <c r="D21" s="55"/>
      <c r="E21" s="55"/>
      <c r="F21" s="55"/>
      <c r="G21" s="55"/>
      <c r="H21" s="55"/>
      <c r="I21" s="55"/>
      <c r="J21" s="55"/>
      <c r="K21" s="56"/>
    </row>
    <row r="22" spans="3:11" x14ac:dyDescent="0.25">
      <c r="C22" s="51"/>
      <c r="D22" s="52"/>
      <c r="E22" s="52"/>
      <c r="F22" s="117" t="s">
        <v>355</v>
      </c>
      <c r="G22" s="117"/>
      <c r="H22" s="117"/>
      <c r="I22" s="52"/>
      <c r="J22" s="52"/>
      <c r="K22" s="53"/>
    </row>
    <row r="23" spans="3:11" ht="7.5" customHeight="1" x14ac:dyDescent="0.25">
      <c r="C23" s="51"/>
      <c r="D23" s="52"/>
      <c r="E23" s="52"/>
      <c r="F23" s="52"/>
      <c r="G23" s="57"/>
      <c r="H23" s="52"/>
      <c r="I23" s="52"/>
      <c r="J23" s="52"/>
      <c r="K23" s="53"/>
    </row>
    <row r="24" spans="3:11" x14ac:dyDescent="0.25">
      <c r="C24" s="51"/>
      <c r="D24" s="52"/>
      <c r="E24" s="117" t="s">
        <v>354</v>
      </c>
      <c r="F24" s="117"/>
      <c r="G24" s="117"/>
      <c r="H24" s="117"/>
      <c r="I24" s="117"/>
      <c r="J24" s="52"/>
      <c r="K24" s="53"/>
    </row>
    <row r="25" spans="3:11" ht="7.5" customHeight="1" x14ac:dyDescent="0.25">
      <c r="C25" s="51"/>
      <c r="D25" s="52"/>
      <c r="E25" s="52"/>
      <c r="F25" s="52"/>
      <c r="G25" s="57"/>
      <c r="H25" s="52"/>
      <c r="I25" s="52"/>
      <c r="J25" s="52"/>
      <c r="K25" s="53"/>
    </row>
    <row r="26" spans="3:11" x14ac:dyDescent="0.25">
      <c r="C26" s="51"/>
      <c r="D26" s="52"/>
      <c r="E26" s="117" t="s">
        <v>356</v>
      </c>
      <c r="F26" s="117"/>
      <c r="G26" s="117"/>
      <c r="H26" s="117"/>
      <c r="I26" s="117"/>
      <c r="J26" s="52"/>
      <c r="K26" s="103" t="s">
        <v>404</v>
      </c>
    </row>
    <row r="27" spans="3:11" ht="6.75" customHeight="1" thickBot="1" x14ac:dyDescent="0.3">
      <c r="C27" s="58"/>
      <c r="D27" s="59"/>
      <c r="E27" s="59"/>
      <c r="F27" s="59"/>
      <c r="G27" s="59"/>
      <c r="H27" s="59"/>
      <c r="I27" s="59"/>
      <c r="J27" s="59"/>
      <c r="K27" s="60"/>
    </row>
  </sheetData>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0" t="s">
        <v>349</v>
      </c>
    </row>
    <row r="3" spans="1:27" ht="15" customHeight="1" thickBot="1" x14ac:dyDescent="0.3">
      <c r="A3" s="121"/>
    </row>
    <row r="4" spans="1:27" ht="15.75" thickBot="1" x14ac:dyDescent="0.3"/>
    <row r="5" spans="1:27" s="4" customFormat="1" x14ac:dyDescent="0.25">
      <c r="A5" s="32" t="s">
        <v>353</v>
      </c>
      <c r="B5" s="118" t="s">
        <v>8</v>
      </c>
      <c r="C5" s="118" t="s">
        <v>9</v>
      </c>
      <c r="D5" s="124" t="s">
        <v>115</v>
      </c>
      <c r="E5" s="124"/>
      <c r="F5" s="124" t="s">
        <v>116</v>
      </c>
      <c r="G5" s="124"/>
      <c r="H5" s="124" t="s">
        <v>117</v>
      </c>
      <c r="I5" s="124"/>
      <c r="J5" s="124" t="s">
        <v>47</v>
      </c>
      <c r="K5" s="124"/>
      <c r="L5" s="124" t="s">
        <v>48</v>
      </c>
      <c r="M5" s="124"/>
      <c r="N5" s="124" t="s">
        <v>1</v>
      </c>
      <c r="O5" s="124"/>
      <c r="P5" s="124" t="s">
        <v>2</v>
      </c>
      <c r="Q5" s="124"/>
      <c r="R5" s="124" t="s">
        <v>3</v>
      </c>
      <c r="S5" s="124"/>
      <c r="T5" s="124" t="s">
        <v>4</v>
      </c>
      <c r="U5" s="124"/>
      <c r="V5" s="124" t="s">
        <v>385</v>
      </c>
      <c r="W5" s="124"/>
      <c r="X5" s="124" t="s">
        <v>5</v>
      </c>
      <c r="Y5" s="124"/>
      <c r="Z5" s="124" t="s">
        <v>46</v>
      </c>
      <c r="AA5" s="127"/>
    </row>
    <row r="6" spans="1:27" s="4" customFormat="1" x14ac:dyDescent="0.25">
      <c r="A6" s="18" t="s">
        <v>7</v>
      </c>
      <c r="B6" s="119"/>
      <c r="C6" s="119"/>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Data'!$A$7:$R$326,2,0)</f>
        <v>43929</v>
      </c>
      <c r="C8" s="69">
        <f>VLOOKUP($A8,'Return Data'!$A$7:$R$326,3,0)</f>
        <v>319.91969999999998</v>
      </c>
      <c r="D8" s="69">
        <f>VLOOKUP($A8,'Return Data'!$A$7:$R$326,6,0)</f>
        <v>2.6242846518817999</v>
      </c>
      <c r="E8" s="70">
        <f t="shared" ref="E8:E50" si="0">RANK(D8,D$8:D$50,0)</f>
        <v>35</v>
      </c>
      <c r="F8" s="69">
        <f>VLOOKUP($A8,'Return Data'!$A$7:$R$326,7,0)</f>
        <v>2.83772780428197</v>
      </c>
      <c r="G8" s="70">
        <f t="shared" ref="G8:G50" si="1">RANK(F8,F$8:F$50,0)</f>
        <v>26</v>
      </c>
      <c r="H8" s="69">
        <f>VLOOKUP($A8,'Return Data'!$A$7:$R$326,8,0)</f>
        <v>5.1799884803225904</v>
      </c>
      <c r="I8" s="70">
        <f t="shared" ref="I8:I50" si="2">RANK(H8,H$8:H$50,0)</f>
        <v>12</v>
      </c>
      <c r="J8" s="69">
        <f>VLOOKUP($A8,'Return Data'!$A$7:$R$326,9,0)</f>
        <v>14.731255114273999</v>
      </c>
      <c r="K8" s="70">
        <f t="shared" ref="K8:K50" si="3">RANK(J8,J$8:J$50,0)</f>
        <v>20</v>
      </c>
      <c r="L8" s="69">
        <f>VLOOKUP($A8,'Return Data'!$A$7:$R$326,10,0)</f>
        <v>6.2773873971415304</v>
      </c>
      <c r="M8" s="70">
        <f t="shared" ref="M8:M50" si="4">RANK(L8,L$8:L$50,0)</f>
        <v>14</v>
      </c>
      <c r="N8" s="69">
        <f>VLOOKUP($A8,'Return Data'!$A$7:$R$326,11,0)</f>
        <v>5.6782543266305598</v>
      </c>
      <c r="O8" s="70">
        <f t="shared" ref="O8:O24" si="5">RANK(N8,N$8:N$50,0)</f>
        <v>16</v>
      </c>
      <c r="P8" s="69">
        <f>VLOOKUP($A8,'Return Data'!$A$7:$R$326,12,0)</f>
        <v>5.5594908744242701</v>
      </c>
      <c r="Q8" s="70">
        <f t="shared" ref="Q8:Q24" si="6">RANK(P8,P$8:P$50,0)</f>
        <v>16</v>
      </c>
      <c r="R8" s="69">
        <f>VLOOKUP($A8,'Return Data'!$A$7:$R$326,13,0)</f>
        <v>5.8760010123664799</v>
      </c>
      <c r="S8" s="70">
        <f t="shared" ref="S8:S24" si="7">RANK(R8,R$8:R$50,0)</f>
        <v>10</v>
      </c>
      <c r="T8" s="69">
        <f>VLOOKUP($A8,'Return Data'!$A$7:$R$326,14,0)</f>
        <v>6.2941182931923398</v>
      </c>
      <c r="U8" s="70">
        <f t="shared" ref="U8:U24" si="8">RANK(T8,T$8:T$50,0)</f>
        <v>9</v>
      </c>
      <c r="V8" s="69">
        <f>VLOOKUP($A8,'Return Data'!$A$7:$R$326,18,0)</f>
        <v>7.16407562002943</v>
      </c>
      <c r="W8" s="70">
        <f t="shared" ref="W8:W24" si="9">RANK(V8,V$8:V$50,0)</f>
        <v>10</v>
      </c>
      <c r="X8" s="69">
        <f>VLOOKUP($A8,'Return Data'!$A$7:$R$326,15,0)</f>
        <v>7.40693881124679</v>
      </c>
      <c r="Y8" s="70">
        <f t="shared" ref="Y8:Y24" si="10">RANK(X8,X$8:X$50,0)</f>
        <v>8</v>
      </c>
      <c r="Z8" s="69">
        <f>VLOOKUP($A8,'Return Data'!$A$7:$R$326,17,0)</f>
        <v>10.1591107681678</v>
      </c>
      <c r="AA8" s="71">
        <f t="shared" ref="AA8:AA50" si="11">RANK(Z8,Z$8:Z$50,0)</f>
        <v>5</v>
      </c>
    </row>
    <row r="9" spans="1:27" x14ac:dyDescent="0.25">
      <c r="A9" s="67" t="s">
        <v>119</v>
      </c>
      <c r="B9" s="68">
        <f>VLOOKUP($A9,'Return Data'!$A$7:$R$326,2,0)</f>
        <v>43929</v>
      </c>
      <c r="C9" s="69">
        <f>VLOOKUP($A9,'Return Data'!$A$7:$R$326,3,0)</f>
        <v>2206.8253</v>
      </c>
      <c r="D9" s="69">
        <f>VLOOKUP($A9,'Return Data'!$A$7:$R$326,6,0)</f>
        <v>4.1403306028632301</v>
      </c>
      <c r="E9" s="70">
        <f t="shared" si="0"/>
        <v>12</v>
      </c>
      <c r="F9" s="69">
        <f>VLOOKUP($A9,'Return Data'!$A$7:$R$326,7,0)</f>
        <v>3.7324776641300601</v>
      </c>
      <c r="G9" s="70">
        <f t="shared" si="1"/>
        <v>9</v>
      </c>
      <c r="H9" s="69">
        <f>VLOOKUP($A9,'Return Data'!$A$7:$R$326,8,0)</f>
        <v>5.2625347616456501</v>
      </c>
      <c r="I9" s="70">
        <f t="shared" si="2"/>
        <v>10</v>
      </c>
      <c r="J9" s="69">
        <f>VLOOKUP($A9,'Return Data'!$A$7:$R$326,9,0)</f>
        <v>15.084287338488901</v>
      </c>
      <c r="K9" s="70">
        <f t="shared" si="3"/>
        <v>18</v>
      </c>
      <c r="L9" s="69">
        <f>VLOOKUP($A9,'Return Data'!$A$7:$R$326,10,0)</f>
        <v>6.6913183208036804</v>
      </c>
      <c r="M9" s="70">
        <f t="shared" si="4"/>
        <v>10</v>
      </c>
      <c r="N9" s="69">
        <f>VLOOKUP($A9,'Return Data'!$A$7:$R$326,11,0)</f>
        <v>5.83013011699133</v>
      </c>
      <c r="O9" s="70">
        <f t="shared" si="5"/>
        <v>10</v>
      </c>
      <c r="P9" s="69">
        <f>VLOOKUP($A9,'Return Data'!$A$7:$R$326,12,0)</f>
        <v>5.6482366345691402</v>
      </c>
      <c r="Q9" s="70">
        <f t="shared" si="6"/>
        <v>11</v>
      </c>
      <c r="R9" s="69">
        <f>VLOOKUP($A9,'Return Data'!$A$7:$R$326,13,0)</f>
        <v>5.8618481724517704</v>
      </c>
      <c r="S9" s="70">
        <f t="shared" si="7"/>
        <v>11</v>
      </c>
      <c r="T9" s="69">
        <f>VLOOKUP($A9,'Return Data'!$A$7:$R$326,14,0)</f>
        <v>6.2384358531011301</v>
      </c>
      <c r="U9" s="70">
        <f t="shared" si="8"/>
        <v>13</v>
      </c>
      <c r="V9" s="69">
        <f>VLOOKUP($A9,'Return Data'!$A$7:$R$326,18,0)</f>
        <v>7.14402039483228</v>
      </c>
      <c r="W9" s="70">
        <f t="shared" si="9"/>
        <v>12</v>
      </c>
      <c r="X9" s="69">
        <f>VLOOKUP($A9,'Return Data'!$A$7:$R$326,15,0)</f>
        <v>7.3933942951828504</v>
      </c>
      <c r="Y9" s="70">
        <f t="shared" si="10"/>
        <v>10</v>
      </c>
      <c r="Z9" s="69">
        <f>VLOOKUP($A9,'Return Data'!$A$7:$R$326,17,0)</f>
        <v>10.0853947718777</v>
      </c>
      <c r="AA9" s="71">
        <f t="shared" si="11"/>
        <v>11</v>
      </c>
    </row>
    <row r="10" spans="1:27" x14ac:dyDescent="0.25">
      <c r="A10" s="67" t="s">
        <v>120</v>
      </c>
      <c r="B10" s="68">
        <f>VLOOKUP($A10,'Return Data'!$A$7:$R$326,2,0)</f>
        <v>43929</v>
      </c>
      <c r="C10" s="69">
        <f>VLOOKUP($A10,'Return Data'!$A$7:$R$326,3,0)</f>
        <v>2291.5731000000001</v>
      </c>
      <c r="D10" s="69">
        <f>VLOOKUP($A10,'Return Data'!$A$7:$R$326,6,0)</f>
        <v>2.9102635674811399</v>
      </c>
      <c r="E10" s="70">
        <f t="shared" si="0"/>
        <v>31</v>
      </c>
      <c r="F10" s="69">
        <f>VLOOKUP($A10,'Return Data'!$A$7:$R$326,7,0)</f>
        <v>1.58822122539711</v>
      </c>
      <c r="G10" s="70">
        <f t="shared" si="1"/>
        <v>42</v>
      </c>
      <c r="H10" s="69">
        <f>VLOOKUP($A10,'Return Data'!$A$7:$R$326,8,0)</f>
        <v>4.6484952258484098</v>
      </c>
      <c r="I10" s="70">
        <f t="shared" si="2"/>
        <v>26</v>
      </c>
      <c r="J10" s="69">
        <f>VLOOKUP($A10,'Return Data'!$A$7:$R$326,9,0)</f>
        <v>17.976597403974001</v>
      </c>
      <c r="K10" s="70">
        <f t="shared" si="3"/>
        <v>4</v>
      </c>
      <c r="L10" s="69">
        <f>VLOOKUP($A10,'Return Data'!$A$7:$R$326,10,0)</f>
        <v>7.5352226773554003</v>
      </c>
      <c r="M10" s="70">
        <f t="shared" si="4"/>
        <v>1</v>
      </c>
      <c r="N10" s="69">
        <f>VLOOKUP($A10,'Return Data'!$A$7:$R$326,11,0)</f>
        <v>6.0683486439590197</v>
      </c>
      <c r="O10" s="70">
        <f t="shared" si="5"/>
        <v>4</v>
      </c>
      <c r="P10" s="69">
        <f>VLOOKUP($A10,'Return Data'!$A$7:$R$326,12,0)</f>
        <v>5.7937452944310301</v>
      </c>
      <c r="Q10" s="70">
        <f t="shared" si="6"/>
        <v>4</v>
      </c>
      <c r="R10" s="69">
        <f>VLOOKUP($A10,'Return Data'!$A$7:$R$326,13,0)</f>
        <v>5.9646203047559396</v>
      </c>
      <c r="S10" s="70">
        <f t="shared" si="7"/>
        <v>6</v>
      </c>
      <c r="T10" s="69">
        <f>VLOOKUP($A10,'Return Data'!$A$7:$R$326,14,0)</f>
        <v>6.3163007640844304</v>
      </c>
      <c r="U10" s="70">
        <f t="shared" si="8"/>
        <v>5</v>
      </c>
      <c r="V10" s="69">
        <f>VLOOKUP($A10,'Return Data'!$A$7:$R$326,18,0)</f>
        <v>7.21630164187345</v>
      </c>
      <c r="W10" s="70">
        <f t="shared" si="9"/>
        <v>6</v>
      </c>
      <c r="X10" s="69">
        <f>VLOOKUP($A10,'Return Data'!$A$7:$R$326,15,0)</f>
        <v>7.4495311136404503</v>
      </c>
      <c r="Y10" s="70">
        <f t="shared" si="10"/>
        <v>4</v>
      </c>
      <c r="Z10" s="69">
        <f>VLOOKUP($A10,'Return Data'!$A$7:$R$326,17,0)</f>
        <v>10.1881326625172</v>
      </c>
      <c r="AA10" s="71">
        <f t="shared" si="11"/>
        <v>4</v>
      </c>
    </row>
    <row r="11" spans="1:27" x14ac:dyDescent="0.25">
      <c r="A11" s="67" t="s">
        <v>121</v>
      </c>
      <c r="B11" s="68">
        <f>VLOOKUP($A11,'Return Data'!$A$7:$R$326,2,0)</f>
        <v>43929</v>
      </c>
      <c r="C11" s="69">
        <f>VLOOKUP($A11,'Return Data'!$A$7:$R$326,3,0)</f>
        <v>3060.6588000000002</v>
      </c>
      <c r="D11" s="69">
        <f>VLOOKUP($A11,'Return Data'!$A$7:$R$326,6,0)</f>
        <v>3.06512040347351</v>
      </c>
      <c r="E11" s="70">
        <f t="shared" si="0"/>
        <v>30</v>
      </c>
      <c r="F11" s="69">
        <f>VLOOKUP($A11,'Return Data'!$A$7:$R$326,7,0)</f>
        <v>3.2404136265383499</v>
      </c>
      <c r="G11" s="70">
        <f t="shared" si="1"/>
        <v>15</v>
      </c>
      <c r="H11" s="69">
        <f>VLOOKUP($A11,'Return Data'!$A$7:$R$326,8,0)</f>
        <v>4.6071595288724598</v>
      </c>
      <c r="I11" s="70">
        <f t="shared" si="2"/>
        <v>27</v>
      </c>
      <c r="J11" s="69">
        <f>VLOOKUP($A11,'Return Data'!$A$7:$R$326,9,0)</f>
        <v>16.6113040378312</v>
      </c>
      <c r="K11" s="70">
        <f t="shared" si="3"/>
        <v>8</v>
      </c>
      <c r="L11" s="69">
        <f>VLOOKUP($A11,'Return Data'!$A$7:$R$326,10,0)</f>
        <v>6.6299840954897498</v>
      </c>
      <c r="M11" s="70">
        <f t="shared" si="4"/>
        <v>11</v>
      </c>
      <c r="N11" s="69">
        <f>VLOOKUP($A11,'Return Data'!$A$7:$R$326,11,0)</f>
        <v>5.86926548424145</v>
      </c>
      <c r="O11" s="70">
        <f t="shared" si="5"/>
        <v>9</v>
      </c>
      <c r="P11" s="69">
        <f>VLOOKUP($A11,'Return Data'!$A$7:$R$326,12,0)</f>
        <v>5.7326127073462896</v>
      </c>
      <c r="Q11" s="70">
        <f t="shared" si="6"/>
        <v>7</v>
      </c>
      <c r="R11" s="69">
        <f>VLOOKUP($A11,'Return Data'!$A$7:$R$326,13,0)</f>
        <v>5.9689149908145804</v>
      </c>
      <c r="S11" s="70">
        <f t="shared" si="7"/>
        <v>5</v>
      </c>
      <c r="T11" s="69">
        <f>VLOOKUP($A11,'Return Data'!$A$7:$R$326,14,0)</f>
        <v>6.3523453470130402</v>
      </c>
      <c r="U11" s="70">
        <f t="shared" si="8"/>
        <v>3</v>
      </c>
      <c r="V11" s="69">
        <f>VLOOKUP($A11,'Return Data'!$A$7:$R$326,18,0)</f>
        <v>7.2306120313371203</v>
      </c>
      <c r="W11" s="70">
        <f t="shared" si="9"/>
        <v>5</v>
      </c>
      <c r="X11" s="69">
        <f>VLOOKUP($A11,'Return Data'!$A$7:$R$326,15,0)</f>
        <v>7.4302282630209699</v>
      </c>
      <c r="Y11" s="70">
        <f t="shared" si="10"/>
        <v>7</v>
      </c>
      <c r="Z11" s="69">
        <f>VLOOKUP($A11,'Return Data'!$A$7:$R$326,17,0)</f>
        <v>10.060115448700399</v>
      </c>
      <c r="AA11" s="71">
        <f t="shared" si="11"/>
        <v>13</v>
      </c>
    </row>
    <row r="12" spans="1:27" x14ac:dyDescent="0.25">
      <c r="A12" s="67" t="s">
        <v>122</v>
      </c>
      <c r="B12" s="68">
        <f>VLOOKUP($A12,'Return Data'!$A$7:$R$326,2,0)</f>
        <v>43929</v>
      </c>
      <c r="C12" s="69">
        <f>VLOOKUP($A12,'Return Data'!$A$7:$R$326,3,0)</f>
        <v>2287.0482000000002</v>
      </c>
      <c r="D12" s="69">
        <f>VLOOKUP($A12,'Return Data'!$A$7:$R$326,6,0)</f>
        <v>4.8395426687364296</v>
      </c>
      <c r="E12" s="70">
        <f t="shared" si="0"/>
        <v>5</v>
      </c>
      <c r="F12" s="69">
        <f>VLOOKUP($A12,'Return Data'!$A$7:$R$326,7,0)</f>
        <v>2.8728447359381102</v>
      </c>
      <c r="G12" s="70">
        <f t="shared" si="1"/>
        <v>23</v>
      </c>
      <c r="H12" s="69">
        <f>VLOOKUP($A12,'Return Data'!$A$7:$R$326,8,0)</f>
        <v>5.17279200777919</v>
      </c>
      <c r="I12" s="70">
        <f t="shared" si="2"/>
        <v>13</v>
      </c>
      <c r="J12" s="69">
        <f>VLOOKUP($A12,'Return Data'!$A$7:$R$326,9,0)</f>
        <v>14.639600897086</v>
      </c>
      <c r="K12" s="70">
        <f t="shared" si="3"/>
        <v>21</v>
      </c>
      <c r="L12" s="69">
        <f>VLOOKUP($A12,'Return Data'!$A$7:$R$326,10,0)</f>
        <v>6.1561708146399301</v>
      </c>
      <c r="M12" s="70">
        <f t="shared" si="4"/>
        <v>19</v>
      </c>
      <c r="N12" s="69">
        <f>VLOOKUP($A12,'Return Data'!$A$7:$R$326,11,0)</f>
        <v>5.3894743705877302</v>
      </c>
      <c r="O12" s="70">
        <f t="shared" si="5"/>
        <v>25</v>
      </c>
      <c r="P12" s="69">
        <f>VLOOKUP($A12,'Return Data'!$A$7:$R$326,12,0)</f>
        <v>5.3162565660449097</v>
      </c>
      <c r="Q12" s="70">
        <f t="shared" si="6"/>
        <v>27</v>
      </c>
      <c r="R12" s="69">
        <f>VLOOKUP($A12,'Return Data'!$A$7:$R$326,13,0)</f>
        <v>5.5583291580619099</v>
      </c>
      <c r="S12" s="70">
        <f t="shared" si="7"/>
        <v>29</v>
      </c>
      <c r="T12" s="69">
        <f>VLOOKUP($A12,'Return Data'!$A$7:$R$326,14,0)</f>
        <v>5.9727378075833899</v>
      </c>
      <c r="U12" s="70">
        <f t="shared" si="8"/>
        <v>29</v>
      </c>
      <c r="V12" s="69">
        <f>VLOOKUP($A12,'Return Data'!$A$7:$R$326,18,0)</f>
        <v>6.9852189478022098</v>
      </c>
      <c r="W12" s="70">
        <f t="shared" si="9"/>
        <v>26</v>
      </c>
      <c r="X12" s="69">
        <f>VLOOKUP($A12,'Return Data'!$A$7:$R$326,15,0)</f>
        <v>7.2871911767821196</v>
      </c>
      <c r="Y12" s="70">
        <f t="shared" si="10"/>
        <v>23</v>
      </c>
      <c r="Z12" s="69">
        <f>VLOOKUP($A12,'Return Data'!$A$7:$R$326,17,0)</f>
        <v>10.033939076971</v>
      </c>
      <c r="AA12" s="71">
        <f t="shared" si="11"/>
        <v>19</v>
      </c>
    </row>
    <row r="13" spans="1:27" x14ac:dyDescent="0.25">
      <c r="A13" s="67" t="s">
        <v>123</v>
      </c>
      <c r="B13" s="68">
        <f>VLOOKUP($A13,'Return Data'!$A$7:$R$326,2,0)</f>
        <v>43929</v>
      </c>
      <c r="C13" s="69">
        <f>VLOOKUP($A13,'Return Data'!$A$7:$R$326,3,0)</f>
        <v>2391.8595999999998</v>
      </c>
      <c r="D13" s="69">
        <f>VLOOKUP($A13,'Return Data'!$A$7:$R$326,6,0)</f>
        <v>3.5712111460877201</v>
      </c>
      <c r="E13" s="70">
        <f t="shared" si="0"/>
        <v>26</v>
      </c>
      <c r="F13" s="69">
        <f>VLOOKUP($A13,'Return Data'!$A$7:$R$326,7,0)</f>
        <v>3.72918340128144</v>
      </c>
      <c r="G13" s="70">
        <f t="shared" si="1"/>
        <v>10</v>
      </c>
      <c r="H13" s="69">
        <f>VLOOKUP($A13,'Return Data'!$A$7:$R$326,8,0)</f>
        <v>3.6935950457246398</v>
      </c>
      <c r="I13" s="70">
        <f t="shared" si="2"/>
        <v>39</v>
      </c>
      <c r="J13" s="69">
        <f>VLOOKUP($A13,'Return Data'!$A$7:$R$326,9,0)</f>
        <v>3.85417573170644</v>
      </c>
      <c r="K13" s="70">
        <f t="shared" si="3"/>
        <v>39</v>
      </c>
      <c r="L13" s="69">
        <f>VLOOKUP($A13,'Return Data'!$A$7:$R$326,10,0)</f>
        <v>4.3157602466688196</v>
      </c>
      <c r="M13" s="70">
        <f t="shared" si="4"/>
        <v>38</v>
      </c>
      <c r="N13" s="69">
        <f>VLOOKUP($A13,'Return Data'!$A$7:$R$326,11,0)</f>
        <v>4.8620753949049904</v>
      </c>
      <c r="O13" s="70">
        <f t="shared" si="5"/>
        <v>34</v>
      </c>
      <c r="P13" s="69">
        <f>VLOOKUP($A13,'Return Data'!$A$7:$R$326,12,0)</f>
        <v>5.0179937828452799</v>
      </c>
      <c r="Q13" s="70">
        <f t="shared" si="6"/>
        <v>32</v>
      </c>
      <c r="R13" s="69">
        <f>VLOOKUP($A13,'Return Data'!$A$7:$R$326,13,0)</f>
        <v>5.28414538119788</v>
      </c>
      <c r="S13" s="70">
        <f t="shared" si="7"/>
        <v>33</v>
      </c>
      <c r="T13" s="69">
        <f>VLOOKUP($A13,'Return Data'!$A$7:$R$326,14,0)</f>
        <v>5.7072421326217198</v>
      </c>
      <c r="U13" s="70">
        <f t="shared" si="8"/>
        <v>31</v>
      </c>
      <c r="V13" s="69">
        <f>VLOOKUP($A13,'Return Data'!$A$7:$R$326,18,0)</f>
        <v>6.80674794075495</v>
      </c>
      <c r="W13" s="70">
        <f t="shared" si="9"/>
        <v>30</v>
      </c>
      <c r="X13" s="69">
        <f>VLOOKUP($A13,'Return Data'!$A$7:$R$326,15,0)</f>
        <v>7.07199948434722</v>
      </c>
      <c r="Y13" s="70">
        <f t="shared" si="10"/>
        <v>30</v>
      </c>
      <c r="Z13" s="69">
        <f>VLOOKUP($A13,'Return Data'!$A$7:$R$326,17,0)</f>
        <v>9.7923196583992702</v>
      </c>
      <c r="AA13" s="71">
        <f t="shared" si="11"/>
        <v>29</v>
      </c>
    </row>
    <row r="14" spans="1:27" x14ac:dyDescent="0.25">
      <c r="A14" s="67" t="s">
        <v>124</v>
      </c>
      <c r="B14" s="68">
        <f>VLOOKUP($A14,'Return Data'!$A$7:$R$326,2,0)</f>
        <v>43929</v>
      </c>
      <c r="C14" s="69">
        <f>VLOOKUP($A14,'Return Data'!$A$7:$R$326,3,0)</f>
        <v>2843.8132999999998</v>
      </c>
      <c r="D14" s="69">
        <f>VLOOKUP($A14,'Return Data'!$A$7:$R$326,6,0)</f>
        <v>3.6082411867836002</v>
      </c>
      <c r="E14" s="70">
        <f t="shared" si="0"/>
        <v>25</v>
      </c>
      <c r="F14" s="69">
        <f>VLOOKUP($A14,'Return Data'!$A$7:$R$326,7,0)</f>
        <v>2.8709841148525701</v>
      </c>
      <c r="G14" s="70">
        <f t="shared" si="1"/>
        <v>24</v>
      </c>
      <c r="H14" s="69">
        <f>VLOOKUP($A14,'Return Data'!$A$7:$R$326,8,0)</f>
        <v>5.0238234688949799</v>
      </c>
      <c r="I14" s="70">
        <f t="shared" si="2"/>
        <v>20</v>
      </c>
      <c r="J14" s="69">
        <f>VLOOKUP($A14,'Return Data'!$A$7:$R$326,9,0)</f>
        <v>15.571962093417699</v>
      </c>
      <c r="K14" s="70">
        <f t="shared" si="3"/>
        <v>13</v>
      </c>
      <c r="L14" s="69">
        <f>VLOOKUP($A14,'Return Data'!$A$7:$R$326,10,0)</f>
        <v>7.1354116376663601</v>
      </c>
      <c r="M14" s="70">
        <f t="shared" si="4"/>
        <v>6</v>
      </c>
      <c r="N14" s="69">
        <f>VLOOKUP($A14,'Return Data'!$A$7:$R$326,11,0)</f>
        <v>5.9352742233207403</v>
      </c>
      <c r="O14" s="70">
        <f t="shared" si="5"/>
        <v>8</v>
      </c>
      <c r="P14" s="69">
        <f>VLOOKUP($A14,'Return Data'!$A$7:$R$326,12,0)</f>
        <v>5.6154669889611597</v>
      </c>
      <c r="Q14" s="70">
        <f t="shared" si="6"/>
        <v>12</v>
      </c>
      <c r="R14" s="69">
        <f>VLOOKUP($A14,'Return Data'!$A$7:$R$326,13,0)</f>
        <v>5.8184497954746099</v>
      </c>
      <c r="S14" s="70">
        <f t="shared" si="7"/>
        <v>14</v>
      </c>
      <c r="T14" s="69">
        <f>VLOOKUP($A14,'Return Data'!$A$7:$R$326,14,0)</f>
        <v>6.1806634125773003</v>
      </c>
      <c r="U14" s="70">
        <f t="shared" si="8"/>
        <v>16</v>
      </c>
      <c r="V14" s="69">
        <f>VLOOKUP($A14,'Return Data'!$A$7:$R$326,18,0)</f>
        <v>7.1129472407404997</v>
      </c>
      <c r="W14" s="70">
        <f t="shared" si="9"/>
        <v>14</v>
      </c>
      <c r="X14" s="69">
        <f>VLOOKUP($A14,'Return Data'!$A$7:$R$326,15,0)</f>
        <v>7.3588416270775499</v>
      </c>
      <c r="Y14" s="70">
        <f t="shared" si="10"/>
        <v>14</v>
      </c>
      <c r="Z14" s="69">
        <f>VLOOKUP($A14,'Return Data'!$A$7:$R$326,17,0)</f>
        <v>10.0383342803843</v>
      </c>
      <c r="AA14" s="71">
        <f t="shared" si="11"/>
        <v>18</v>
      </c>
    </row>
    <row r="15" spans="1:27" x14ac:dyDescent="0.25">
      <c r="A15" s="67" t="s">
        <v>125</v>
      </c>
      <c r="B15" s="68">
        <f>VLOOKUP($A15,'Return Data'!$A$7:$R$326,2,0)</f>
        <v>43929</v>
      </c>
      <c r="C15" s="69">
        <f>VLOOKUP($A15,'Return Data'!$A$7:$R$326,3,0)</f>
        <v>2560.7950999999998</v>
      </c>
      <c r="D15" s="69">
        <f>VLOOKUP($A15,'Return Data'!$A$7:$R$326,6,0)</f>
        <v>3.7632817660329101</v>
      </c>
      <c r="E15" s="70">
        <f t="shared" si="0"/>
        <v>17</v>
      </c>
      <c r="F15" s="69">
        <f>VLOOKUP($A15,'Return Data'!$A$7:$R$326,7,0)</f>
        <v>3.3780398038711201</v>
      </c>
      <c r="G15" s="70">
        <f t="shared" si="1"/>
        <v>12</v>
      </c>
      <c r="H15" s="69">
        <f>VLOOKUP($A15,'Return Data'!$A$7:$R$326,8,0)</f>
        <v>5.3558092434748801</v>
      </c>
      <c r="I15" s="70">
        <f t="shared" si="2"/>
        <v>7</v>
      </c>
      <c r="J15" s="69">
        <f>VLOOKUP($A15,'Return Data'!$A$7:$R$326,9,0)</f>
        <v>15.2550569182179</v>
      </c>
      <c r="K15" s="70">
        <f t="shared" si="3"/>
        <v>16</v>
      </c>
      <c r="L15" s="69">
        <f>VLOOKUP($A15,'Return Data'!$A$7:$R$326,10,0)</f>
        <v>6.7114282587288798</v>
      </c>
      <c r="M15" s="70">
        <f t="shared" si="4"/>
        <v>8</v>
      </c>
      <c r="N15" s="69">
        <f>VLOOKUP($A15,'Return Data'!$A$7:$R$326,11,0)</f>
        <v>5.82649056472974</v>
      </c>
      <c r="O15" s="70">
        <f t="shared" si="5"/>
        <v>11</v>
      </c>
      <c r="P15" s="69">
        <f>VLOOKUP($A15,'Return Data'!$A$7:$R$326,12,0)</f>
        <v>5.7147427192263898</v>
      </c>
      <c r="Q15" s="70">
        <f t="shared" si="6"/>
        <v>8</v>
      </c>
      <c r="R15" s="69">
        <f>VLOOKUP($A15,'Return Data'!$A$7:$R$326,13,0)</f>
        <v>5.9791022641526199</v>
      </c>
      <c r="S15" s="70">
        <f t="shared" si="7"/>
        <v>3</v>
      </c>
      <c r="T15" s="69">
        <f>VLOOKUP($A15,'Return Data'!$A$7:$R$326,14,0)</f>
        <v>6.3505512188933801</v>
      </c>
      <c r="U15" s="70">
        <f t="shared" si="8"/>
        <v>4</v>
      </c>
      <c r="V15" s="69">
        <f>VLOOKUP($A15,'Return Data'!$A$7:$R$326,18,0)</f>
        <v>7.2115034212765403</v>
      </c>
      <c r="W15" s="70">
        <f t="shared" si="9"/>
        <v>7</v>
      </c>
      <c r="X15" s="69">
        <f>VLOOKUP($A15,'Return Data'!$A$7:$R$326,15,0)</f>
        <v>7.4354031395032303</v>
      </c>
      <c r="Y15" s="70">
        <f t="shared" si="10"/>
        <v>6</v>
      </c>
      <c r="Z15" s="69">
        <f>VLOOKUP($A15,'Return Data'!$A$7:$R$326,17,0)</f>
        <v>9.8951983086146402</v>
      </c>
      <c r="AA15" s="71">
        <f t="shared" si="11"/>
        <v>28</v>
      </c>
    </row>
    <row r="16" spans="1:27" x14ac:dyDescent="0.25">
      <c r="A16" s="67" t="s">
        <v>126</v>
      </c>
      <c r="B16" s="68">
        <f>VLOOKUP($A16,'Return Data'!$A$7:$R$326,2,0)</f>
        <v>43929</v>
      </c>
      <c r="C16" s="69">
        <f>VLOOKUP($A16,'Return Data'!$A$7:$R$326,3,0)</f>
        <v>2181.1916999999999</v>
      </c>
      <c r="D16" s="69">
        <f>VLOOKUP($A16,'Return Data'!$A$7:$R$326,6,0)</f>
        <v>5.0292513445851004</v>
      </c>
      <c r="E16" s="70">
        <f t="shared" si="0"/>
        <v>3</v>
      </c>
      <c r="F16" s="69">
        <f>VLOOKUP($A16,'Return Data'!$A$7:$R$326,7,0)</f>
        <v>3.2746331242676101</v>
      </c>
      <c r="G16" s="70">
        <f t="shared" si="1"/>
        <v>14</v>
      </c>
      <c r="H16" s="69">
        <f>VLOOKUP($A16,'Return Data'!$A$7:$R$326,8,0)</f>
        <v>4.4113617102000102</v>
      </c>
      <c r="I16" s="70">
        <f t="shared" si="2"/>
        <v>28</v>
      </c>
      <c r="J16" s="69">
        <f>VLOOKUP($A16,'Return Data'!$A$7:$R$326,9,0)</f>
        <v>11.908491885018099</v>
      </c>
      <c r="K16" s="70">
        <f t="shared" si="3"/>
        <v>26</v>
      </c>
      <c r="L16" s="69">
        <f>VLOOKUP($A16,'Return Data'!$A$7:$R$326,10,0)</f>
        <v>5.4371367129014203</v>
      </c>
      <c r="M16" s="70">
        <f t="shared" si="4"/>
        <v>33</v>
      </c>
      <c r="N16" s="69">
        <f>VLOOKUP($A16,'Return Data'!$A$7:$R$326,11,0)</f>
        <v>5.0982291545815297</v>
      </c>
      <c r="O16" s="70">
        <f t="shared" si="5"/>
        <v>30</v>
      </c>
      <c r="P16" s="69">
        <f>VLOOKUP($A16,'Return Data'!$A$7:$R$326,12,0)</f>
        <v>4.9651574076166103</v>
      </c>
      <c r="Q16" s="70">
        <f t="shared" si="6"/>
        <v>33</v>
      </c>
      <c r="R16" s="69">
        <f>VLOOKUP($A16,'Return Data'!$A$7:$R$326,13,0)</f>
        <v>5.2100172569538401</v>
      </c>
      <c r="S16" s="70">
        <f t="shared" si="7"/>
        <v>34</v>
      </c>
      <c r="T16" s="69">
        <f>VLOOKUP($A16,'Return Data'!$A$7:$R$326,14,0)</f>
        <v>5.6310830942113403</v>
      </c>
      <c r="U16" s="70">
        <f t="shared" si="8"/>
        <v>33</v>
      </c>
      <c r="V16" s="69">
        <f>VLOOKUP($A16,'Return Data'!$A$7:$R$326,18,0)</f>
        <v>6.8595936640439898</v>
      </c>
      <c r="W16" s="70">
        <f t="shared" si="9"/>
        <v>29</v>
      </c>
      <c r="X16" s="69">
        <f>VLOOKUP($A16,'Return Data'!$A$7:$R$326,15,0)</f>
        <v>7.2093169661541499</v>
      </c>
      <c r="Y16" s="70">
        <f t="shared" si="10"/>
        <v>28</v>
      </c>
      <c r="Z16" s="69">
        <f>VLOOKUP($A16,'Return Data'!$A$7:$R$326,17,0)</f>
        <v>10.119169743813</v>
      </c>
      <c r="AA16" s="71">
        <f t="shared" si="11"/>
        <v>9</v>
      </c>
    </row>
    <row r="17" spans="1:27" x14ac:dyDescent="0.25">
      <c r="A17" s="67" t="s">
        <v>127</v>
      </c>
      <c r="B17" s="68">
        <f>VLOOKUP($A17,'Return Data'!$A$7:$R$326,2,0)</f>
        <v>43929</v>
      </c>
      <c r="C17" s="69">
        <f>VLOOKUP($A17,'Return Data'!$A$7:$R$326,3,0)</f>
        <v>2987.0605</v>
      </c>
      <c r="D17" s="69">
        <f>VLOOKUP($A17,'Return Data'!$A$7:$R$326,6,0)</f>
        <v>2.6249096161892198</v>
      </c>
      <c r="E17" s="70">
        <f t="shared" si="0"/>
        <v>34</v>
      </c>
      <c r="F17" s="69">
        <f>VLOOKUP($A17,'Return Data'!$A$7:$R$326,7,0)</f>
        <v>2.85470737093633</v>
      </c>
      <c r="G17" s="70">
        <f t="shared" si="1"/>
        <v>25</v>
      </c>
      <c r="H17" s="69">
        <f>VLOOKUP($A17,'Return Data'!$A$7:$R$326,8,0)</f>
        <v>5.7333416979236898</v>
      </c>
      <c r="I17" s="70">
        <f t="shared" si="2"/>
        <v>2</v>
      </c>
      <c r="J17" s="69">
        <f>VLOOKUP($A17,'Return Data'!$A$7:$R$326,9,0)</f>
        <v>16.771099899261898</v>
      </c>
      <c r="K17" s="70">
        <f t="shared" si="3"/>
        <v>6</v>
      </c>
      <c r="L17" s="69">
        <f>VLOOKUP($A17,'Return Data'!$A$7:$R$326,10,0)</f>
        <v>7.4872122549653399</v>
      </c>
      <c r="M17" s="70">
        <f t="shared" si="4"/>
        <v>2</v>
      </c>
      <c r="N17" s="69">
        <f>VLOOKUP($A17,'Return Data'!$A$7:$R$326,11,0)</f>
        <v>6.2284227306119702</v>
      </c>
      <c r="O17" s="70">
        <f t="shared" si="5"/>
        <v>1</v>
      </c>
      <c r="P17" s="69">
        <f>VLOOKUP($A17,'Return Data'!$A$7:$R$326,12,0)</f>
        <v>6.0138052448412003</v>
      </c>
      <c r="Q17" s="70">
        <f t="shared" si="6"/>
        <v>2</v>
      </c>
      <c r="R17" s="69">
        <f>VLOOKUP($A17,'Return Data'!$A$7:$R$326,13,0)</f>
        <v>6.2061371622765398</v>
      </c>
      <c r="S17" s="70">
        <f t="shared" si="7"/>
        <v>2</v>
      </c>
      <c r="T17" s="69">
        <f>VLOOKUP($A17,'Return Data'!$A$7:$R$326,14,0)</f>
        <v>6.5382511644629098</v>
      </c>
      <c r="U17" s="70">
        <f t="shared" si="8"/>
        <v>2</v>
      </c>
      <c r="V17" s="69">
        <f>VLOOKUP($A17,'Return Data'!$A$7:$R$326,18,0)</f>
        <v>7.3621979808332902</v>
      </c>
      <c r="W17" s="70">
        <f t="shared" si="9"/>
        <v>2</v>
      </c>
      <c r="X17" s="69">
        <f>VLOOKUP($A17,'Return Data'!$A$7:$R$326,15,0)</f>
        <v>7.5364877039747302</v>
      </c>
      <c r="Y17" s="70">
        <f t="shared" si="10"/>
        <v>2</v>
      </c>
      <c r="Z17" s="69">
        <f>VLOOKUP($A17,'Return Data'!$A$7:$R$326,17,0)</f>
        <v>10.2737700164469</v>
      </c>
      <c r="AA17" s="71">
        <f t="shared" si="11"/>
        <v>3</v>
      </c>
    </row>
    <row r="18" spans="1:27" x14ac:dyDescent="0.25">
      <c r="A18" s="67" t="s">
        <v>128</v>
      </c>
      <c r="B18" s="68">
        <f>VLOOKUP($A18,'Return Data'!$A$7:$R$326,2,0)</f>
        <v>43929</v>
      </c>
      <c r="C18" s="69">
        <f>VLOOKUP($A18,'Return Data'!$A$7:$R$326,3,0)</f>
        <v>3910.8121999999998</v>
      </c>
      <c r="D18" s="69">
        <f>VLOOKUP($A18,'Return Data'!$A$7:$R$326,6,0)</f>
        <v>3.9978044099486798</v>
      </c>
      <c r="E18" s="70">
        <f t="shared" si="0"/>
        <v>14</v>
      </c>
      <c r="F18" s="69">
        <f>VLOOKUP($A18,'Return Data'!$A$7:$R$326,7,0)</f>
        <v>2.7003538294138401</v>
      </c>
      <c r="G18" s="70">
        <f t="shared" si="1"/>
        <v>34</v>
      </c>
      <c r="H18" s="69">
        <f>VLOOKUP($A18,'Return Data'!$A$7:$R$326,8,0)</f>
        <v>4.9394845157240903</v>
      </c>
      <c r="I18" s="70">
        <f t="shared" si="2"/>
        <v>22</v>
      </c>
      <c r="J18" s="69">
        <f>VLOOKUP($A18,'Return Data'!$A$7:$R$326,9,0)</f>
        <v>15.1381474046152</v>
      </c>
      <c r="K18" s="70">
        <f t="shared" si="3"/>
        <v>17</v>
      </c>
      <c r="L18" s="69">
        <f>VLOOKUP($A18,'Return Data'!$A$7:$R$326,10,0)</f>
        <v>6.2773442380696798</v>
      </c>
      <c r="M18" s="70">
        <f t="shared" si="4"/>
        <v>15</v>
      </c>
      <c r="N18" s="69">
        <f>VLOOKUP($A18,'Return Data'!$A$7:$R$326,11,0)</f>
        <v>5.6085898718283103</v>
      </c>
      <c r="O18" s="70">
        <f t="shared" si="5"/>
        <v>19</v>
      </c>
      <c r="P18" s="69">
        <f>VLOOKUP($A18,'Return Data'!$A$7:$R$326,12,0)</f>
        <v>5.4653839152423203</v>
      </c>
      <c r="Q18" s="70">
        <f t="shared" si="6"/>
        <v>23</v>
      </c>
      <c r="R18" s="69">
        <f>VLOOKUP($A18,'Return Data'!$A$7:$R$326,13,0)</f>
        <v>5.7141863181102002</v>
      </c>
      <c r="S18" s="70">
        <f t="shared" si="7"/>
        <v>23</v>
      </c>
      <c r="T18" s="69">
        <f>VLOOKUP($A18,'Return Data'!$A$7:$R$326,14,0)</f>
        <v>6.1304997701194903</v>
      </c>
      <c r="U18" s="70">
        <f t="shared" si="8"/>
        <v>22</v>
      </c>
      <c r="V18" s="69">
        <f>VLOOKUP($A18,'Return Data'!$A$7:$R$326,18,0)</f>
        <v>7.0104256507634402</v>
      </c>
      <c r="W18" s="70">
        <f t="shared" si="9"/>
        <v>24</v>
      </c>
      <c r="X18" s="69">
        <f>VLOOKUP($A18,'Return Data'!$A$7:$R$326,15,0)</f>
        <v>7.2257840726501303</v>
      </c>
      <c r="Y18" s="70">
        <f t="shared" si="10"/>
        <v>27</v>
      </c>
      <c r="Z18" s="69">
        <f>VLOOKUP($A18,'Return Data'!$A$7:$R$326,17,0)</f>
        <v>9.9864792642171203</v>
      </c>
      <c r="AA18" s="71">
        <f t="shared" si="11"/>
        <v>24</v>
      </c>
    </row>
    <row r="19" spans="1:27" x14ac:dyDescent="0.25">
      <c r="A19" s="67" t="s">
        <v>129</v>
      </c>
      <c r="B19" s="68">
        <f>VLOOKUP($A19,'Return Data'!$A$7:$R$326,2,0)</f>
        <v>43929</v>
      </c>
      <c r="C19" s="69">
        <f>VLOOKUP($A19,'Return Data'!$A$7:$R$326,3,0)</f>
        <v>1979.8998999999999</v>
      </c>
      <c r="D19" s="69">
        <f>VLOOKUP($A19,'Return Data'!$A$7:$R$326,6,0)</f>
        <v>4.3586195330644903</v>
      </c>
      <c r="E19" s="70">
        <f t="shared" si="0"/>
        <v>11</v>
      </c>
      <c r="F19" s="69">
        <f>VLOOKUP($A19,'Return Data'!$A$7:$R$326,7,0)</f>
        <v>4.4862142962807603</v>
      </c>
      <c r="G19" s="70">
        <f t="shared" si="1"/>
        <v>2</v>
      </c>
      <c r="H19" s="69">
        <f>VLOOKUP($A19,'Return Data'!$A$7:$R$326,8,0)</f>
        <v>5.5606260269964203</v>
      </c>
      <c r="I19" s="70">
        <f t="shared" si="2"/>
        <v>5</v>
      </c>
      <c r="J19" s="69">
        <f>VLOOKUP($A19,'Return Data'!$A$7:$R$326,9,0)</f>
        <v>15.0120661509334</v>
      </c>
      <c r="K19" s="70">
        <f t="shared" si="3"/>
        <v>19</v>
      </c>
      <c r="L19" s="69">
        <f>VLOOKUP($A19,'Return Data'!$A$7:$R$326,10,0)</f>
        <v>4.8495179968234803</v>
      </c>
      <c r="M19" s="70">
        <f t="shared" si="4"/>
        <v>34</v>
      </c>
      <c r="N19" s="69">
        <f>VLOOKUP($A19,'Return Data'!$A$7:$R$326,11,0)</f>
        <v>5.1546538696949202</v>
      </c>
      <c r="O19" s="70">
        <f t="shared" si="5"/>
        <v>29</v>
      </c>
      <c r="P19" s="69">
        <f>VLOOKUP($A19,'Return Data'!$A$7:$R$326,12,0)</f>
        <v>5.3495729173046502</v>
      </c>
      <c r="Q19" s="70">
        <f t="shared" si="6"/>
        <v>25</v>
      </c>
      <c r="R19" s="69">
        <f>VLOOKUP($A19,'Return Data'!$A$7:$R$326,13,0)</f>
        <v>5.6853846019663603</v>
      </c>
      <c r="S19" s="70">
        <f t="shared" si="7"/>
        <v>24</v>
      </c>
      <c r="T19" s="69">
        <f>VLOOKUP($A19,'Return Data'!$A$7:$R$326,14,0)</f>
        <v>6.1263679661874297</v>
      </c>
      <c r="U19" s="70">
        <f t="shared" si="8"/>
        <v>23</v>
      </c>
      <c r="V19" s="69">
        <f>VLOOKUP($A19,'Return Data'!$A$7:$R$326,18,0)</f>
        <v>7.0897247655679703</v>
      </c>
      <c r="W19" s="70">
        <f t="shared" si="9"/>
        <v>18</v>
      </c>
      <c r="X19" s="69">
        <f>VLOOKUP($A19,'Return Data'!$A$7:$R$326,15,0)</f>
        <v>7.3360023514161998</v>
      </c>
      <c r="Y19" s="70">
        <f t="shared" si="10"/>
        <v>16</v>
      </c>
      <c r="Z19" s="69">
        <f>VLOOKUP($A19,'Return Data'!$A$7:$R$326,17,0)</f>
        <v>10.01441261279</v>
      </c>
      <c r="AA19" s="71">
        <f t="shared" si="11"/>
        <v>22</v>
      </c>
    </row>
    <row r="20" spans="1:27" x14ac:dyDescent="0.25">
      <c r="A20" s="67" t="s">
        <v>130</v>
      </c>
      <c r="B20" s="68">
        <f>VLOOKUP($A20,'Return Data'!$A$7:$R$326,2,0)</f>
        <v>43929</v>
      </c>
      <c r="C20" s="69">
        <f>VLOOKUP($A20,'Return Data'!$A$7:$R$326,3,0)</f>
        <v>294.12009999999998</v>
      </c>
      <c r="D20" s="69">
        <f>VLOOKUP($A20,'Return Data'!$A$7:$R$326,6,0)</f>
        <v>3.5371632511678199</v>
      </c>
      <c r="E20" s="70">
        <f t="shared" si="0"/>
        <v>27</v>
      </c>
      <c r="F20" s="69">
        <f>VLOOKUP($A20,'Return Data'!$A$7:$R$326,7,0)</f>
        <v>2.7597595085324298</v>
      </c>
      <c r="G20" s="70">
        <f t="shared" si="1"/>
        <v>30</v>
      </c>
      <c r="H20" s="69">
        <f>VLOOKUP($A20,'Return Data'!$A$7:$R$326,8,0)</f>
        <v>5.3239574633781999</v>
      </c>
      <c r="I20" s="70">
        <f t="shared" si="2"/>
        <v>8</v>
      </c>
      <c r="J20" s="69">
        <f>VLOOKUP($A20,'Return Data'!$A$7:$R$326,9,0)</f>
        <v>15.5630595679633</v>
      </c>
      <c r="K20" s="70">
        <f t="shared" si="3"/>
        <v>14</v>
      </c>
      <c r="L20" s="69">
        <f>VLOOKUP($A20,'Return Data'!$A$7:$R$326,10,0)</f>
        <v>6.6915205249210299</v>
      </c>
      <c r="M20" s="70">
        <f t="shared" si="4"/>
        <v>9</v>
      </c>
      <c r="N20" s="69">
        <f>VLOOKUP($A20,'Return Data'!$A$7:$R$326,11,0)</f>
        <v>5.7659923579063097</v>
      </c>
      <c r="O20" s="70">
        <f t="shared" si="5"/>
        <v>13</v>
      </c>
      <c r="P20" s="69">
        <f>VLOOKUP($A20,'Return Data'!$A$7:$R$326,12,0)</f>
        <v>5.5868112040509201</v>
      </c>
      <c r="Q20" s="70">
        <f t="shared" si="6"/>
        <v>14</v>
      </c>
      <c r="R20" s="69">
        <f>VLOOKUP($A20,'Return Data'!$A$7:$R$326,13,0)</f>
        <v>5.8199518296194697</v>
      </c>
      <c r="S20" s="70">
        <f t="shared" si="7"/>
        <v>13</v>
      </c>
      <c r="T20" s="69">
        <f>VLOOKUP($A20,'Return Data'!$A$7:$R$326,14,0)</f>
        <v>6.2206828272700498</v>
      </c>
      <c r="U20" s="70">
        <f t="shared" si="8"/>
        <v>14</v>
      </c>
      <c r="V20" s="69">
        <f>VLOOKUP($A20,'Return Data'!$A$7:$R$326,18,0)</f>
        <v>7.0940842966979103</v>
      </c>
      <c r="W20" s="70">
        <f t="shared" si="9"/>
        <v>17</v>
      </c>
      <c r="X20" s="69">
        <f>VLOOKUP($A20,'Return Data'!$A$7:$R$326,15,0)</f>
        <v>7.3291167191668203</v>
      </c>
      <c r="Y20" s="70">
        <f t="shared" si="10"/>
        <v>21</v>
      </c>
      <c r="Z20" s="69">
        <f>VLOOKUP($A20,'Return Data'!$A$7:$R$326,17,0)</f>
        <v>10.0562540891327</v>
      </c>
      <c r="AA20" s="71">
        <f t="shared" si="11"/>
        <v>14</v>
      </c>
    </row>
    <row r="21" spans="1:27" x14ac:dyDescent="0.25">
      <c r="A21" s="67" t="s">
        <v>131</v>
      </c>
      <c r="B21" s="68">
        <f>VLOOKUP($A21,'Return Data'!$A$7:$R$326,2,0)</f>
        <v>43929</v>
      </c>
      <c r="C21" s="69">
        <f>VLOOKUP($A21,'Return Data'!$A$7:$R$326,3,0)</f>
        <v>2133.3334</v>
      </c>
      <c r="D21" s="69">
        <f>VLOOKUP($A21,'Return Data'!$A$7:$R$326,6,0)</f>
        <v>3.6549283354838602</v>
      </c>
      <c r="E21" s="70">
        <f t="shared" si="0"/>
        <v>24</v>
      </c>
      <c r="F21" s="69">
        <f>VLOOKUP($A21,'Return Data'!$A$7:$R$326,7,0)</f>
        <v>2.47109545959926</v>
      </c>
      <c r="G21" s="70">
        <f t="shared" si="1"/>
        <v>36</v>
      </c>
      <c r="H21" s="69">
        <f>VLOOKUP($A21,'Return Data'!$A$7:$R$326,8,0)</f>
        <v>5.0886451832897404</v>
      </c>
      <c r="I21" s="70">
        <f t="shared" si="2"/>
        <v>17</v>
      </c>
      <c r="J21" s="69">
        <f>VLOOKUP($A21,'Return Data'!$A$7:$R$326,9,0)</f>
        <v>16.305014955168101</v>
      </c>
      <c r="K21" s="70">
        <f t="shared" si="3"/>
        <v>9</v>
      </c>
      <c r="L21" s="69">
        <f>VLOOKUP($A21,'Return Data'!$A$7:$R$326,10,0)</f>
        <v>7.0980537765521801</v>
      </c>
      <c r="M21" s="70">
        <f t="shared" si="4"/>
        <v>7</v>
      </c>
      <c r="N21" s="69">
        <f>VLOOKUP($A21,'Return Data'!$A$7:$R$326,11,0)</f>
        <v>5.9867734825775702</v>
      </c>
      <c r="O21" s="70">
        <f t="shared" si="5"/>
        <v>7</v>
      </c>
      <c r="P21" s="69">
        <f>VLOOKUP($A21,'Return Data'!$A$7:$R$326,12,0)</f>
        <v>5.7962015440450898</v>
      </c>
      <c r="Q21" s="70">
        <f t="shared" si="6"/>
        <v>3</v>
      </c>
      <c r="R21" s="69">
        <f>VLOOKUP($A21,'Return Data'!$A$7:$R$326,13,0)</f>
        <v>5.9787517844947402</v>
      </c>
      <c r="S21" s="70">
        <f t="shared" si="7"/>
        <v>4</v>
      </c>
      <c r="T21" s="69">
        <f>VLOOKUP($A21,'Return Data'!$A$7:$R$326,14,0)</f>
        <v>6.3161272004419304</v>
      </c>
      <c r="U21" s="70">
        <f t="shared" si="8"/>
        <v>6</v>
      </c>
      <c r="V21" s="69">
        <f>VLOOKUP($A21,'Return Data'!$A$7:$R$326,18,0)</f>
        <v>7.2323834575150103</v>
      </c>
      <c r="W21" s="70">
        <f t="shared" si="9"/>
        <v>3</v>
      </c>
      <c r="X21" s="69">
        <f>VLOOKUP($A21,'Return Data'!$A$7:$R$326,15,0)</f>
        <v>7.44419602924249</v>
      </c>
      <c r="Y21" s="70">
        <f t="shared" si="10"/>
        <v>5</v>
      </c>
      <c r="Z21" s="69">
        <f>VLOOKUP($A21,'Return Data'!$A$7:$R$326,17,0)</f>
        <v>10.0444289408934</v>
      </c>
      <c r="AA21" s="71">
        <f t="shared" si="11"/>
        <v>15</v>
      </c>
    </row>
    <row r="22" spans="1:27" x14ac:dyDescent="0.25">
      <c r="A22" s="67" t="s">
        <v>132</v>
      </c>
      <c r="B22" s="68">
        <f>VLOOKUP($A22,'Return Data'!$A$7:$R$326,2,0)</f>
        <v>43929</v>
      </c>
      <c r="C22" s="69">
        <f>VLOOKUP($A22,'Return Data'!$A$7:$R$326,3,0)</f>
        <v>2404.4023999999999</v>
      </c>
      <c r="D22" s="69">
        <f>VLOOKUP($A22,'Return Data'!$A$7:$R$326,6,0)</f>
        <v>3.66493758113329</v>
      </c>
      <c r="E22" s="70">
        <f t="shared" si="0"/>
        <v>23</v>
      </c>
      <c r="F22" s="69">
        <f>VLOOKUP($A22,'Return Data'!$A$7:$R$326,7,0)</f>
        <v>2.5275700946885902</v>
      </c>
      <c r="G22" s="70">
        <f t="shared" si="1"/>
        <v>35</v>
      </c>
      <c r="H22" s="69">
        <f>VLOOKUP($A22,'Return Data'!$A$7:$R$326,8,0)</f>
        <v>4.8996562382187001</v>
      </c>
      <c r="I22" s="70">
        <f t="shared" si="2"/>
        <v>23</v>
      </c>
      <c r="J22" s="69">
        <f>VLOOKUP($A22,'Return Data'!$A$7:$R$326,9,0)</f>
        <v>15.268298588072</v>
      </c>
      <c r="K22" s="70">
        <f t="shared" si="3"/>
        <v>15</v>
      </c>
      <c r="L22" s="69">
        <f>VLOOKUP($A22,'Return Data'!$A$7:$R$326,10,0)</f>
        <v>5.6679291387064596</v>
      </c>
      <c r="M22" s="70">
        <f t="shared" si="4"/>
        <v>29</v>
      </c>
      <c r="N22" s="69">
        <f>VLOOKUP($A22,'Return Data'!$A$7:$R$326,11,0)</f>
        <v>5.3705337513556097</v>
      </c>
      <c r="O22" s="70">
        <f t="shared" si="5"/>
        <v>26</v>
      </c>
      <c r="P22" s="69">
        <f>VLOOKUP($A22,'Return Data'!$A$7:$R$326,12,0)</f>
        <v>5.2608675504115601</v>
      </c>
      <c r="Q22" s="70">
        <f t="shared" si="6"/>
        <v>29</v>
      </c>
      <c r="R22" s="69">
        <f>VLOOKUP($A22,'Return Data'!$A$7:$R$326,13,0)</f>
        <v>5.5007500457416203</v>
      </c>
      <c r="S22" s="70">
        <f t="shared" si="7"/>
        <v>30</v>
      </c>
      <c r="T22" s="69">
        <f>VLOOKUP($A22,'Return Data'!$A$7:$R$326,14,0)</f>
        <v>5.9001338813240398</v>
      </c>
      <c r="U22" s="70">
        <f t="shared" si="8"/>
        <v>30</v>
      </c>
      <c r="V22" s="69">
        <f>VLOOKUP($A22,'Return Data'!$A$7:$R$326,18,0)</f>
        <v>6.87236587731371</v>
      </c>
      <c r="W22" s="70">
        <f t="shared" si="9"/>
        <v>28</v>
      </c>
      <c r="X22" s="69">
        <f>VLOOKUP($A22,'Return Data'!$A$7:$R$326,15,0)</f>
        <v>7.1685028530336403</v>
      </c>
      <c r="Y22" s="70">
        <f t="shared" si="10"/>
        <v>29</v>
      </c>
      <c r="Z22" s="69">
        <f>VLOOKUP($A22,'Return Data'!$A$7:$R$326,17,0)</f>
        <v>9.9220012091224596</v>
      </c>
      <c r="AA22" s="71">
        <f t="shared" si="11"/>
        <v>27</v>
      </c>
    </row>
    <row r="23" spans="1:27" x14ac:dyDescent="0.25">
      <c r="A23" s="67" t="s">
        <v>133</v>
      </c>
      <c r="B23" s="68">
        <f>VLOOKUP($A23,'Return Data'!$A$7:$R$326,2,0)</f>
        <v>43929</v>
      </c>
      <c r="C23" s="69">
        <f>VLOOKUP($A23,'Return Data'!$A$7:$R$326,3,0)</f>
        <v>1544.6068</v>
      </c>
      <c r="D23" s="69">
        <f>VLOOKUP($A23,'Return Data'!$A$7:$R$326,6,0)</f>
        <v>2.1126987627353402</v>
      </c>
      <c r="E23" s="70">
        <f t="shared" si="0"/>
        <v>36</v>
      </c>
      <c r="F23" s="69">
        <f>VLOOKUP($A23,'Return Data'!$A$7:$R$326,7,0)</f>
        <v>2.35862403139138</v>
      </c>
      <c r="G23" s="70">
        <f t="shared" si="1"/>
        <v>39</v>
      </c>
      <c r="H23" s="69">
        <f>VLOOKUP($A23,'Return Data'!$A$7:$R$326,8,0)</f>
        <v>3.0036542720589301</v>
      </c>
      <c r="I23" s="70">
        <f t="shared" si="2"/>
        <v>40</v>
      </c>
      <c r="J23" s="69">
        <f>VLOOKUP($A23,'Return Data'!$A$7:$R$326,9,0)</f>
        <v>6.4980315642876896</v>
      </c>
      <c r="K23" s="70">
        <f t="shared" si="3"/>
        <v>37</v>
      </c>
      <c r="L23" s="69">
        <f>VLOOKUP($A23,'Return Data'!$A$7:$R$326,10,0)</f>
        <v>3.8727181566428399</v>
      </c>
      <c r="M23" s="70">
        <f t="shared" si="4"/>
        <v>40</v>
      </c>
      <c r="N23" s="69">
        <f>VLOOKUP($A23,'Return Data'!$A$7:$R$326,11,0)</f>
        <v>4.5172456804434296</v>
      </c>
      <c r="O23" s="70">
        <f t="shared" si="5"/>
        <v>36</v>
      </c>
      <c r="P23" s="69">
        <f>VLOOKUP($A23,'Return Data'!$A$7:$R$326,12,0)</f>
        <v>4.64718930282221</v>
      </c>
      <c r="Q23" s="70">
        <f t="shared" si="6"/>
        <v>36</v>
      </c>
      <c r="R23" s="69">
        <f>VLOOKUP($A23,'Return Data'!$A$7:$R$326,13,0)</f>
        <v>4.9989605456346302</v>
      </c>
      <c r="S23" s="70">
        <f t="shared" si="7"/>
        <v>36</v>
      </c>
      <c r="T23" s="69">
        <f>VLOOKUP($A23,'Return Data'!$A$7:$R$326,14,0)</f>
        <v>5.3693644383149204</v>
      </c>
      <c r="U23" s="70">
        <f t="shared" si="8"/>
        <v>36</v>
      </c>
      <c r="V23" s="69">
        <f>VLOOKUP($A23,'Return Data'!$A$7:$R$326,18,0)</f>
        <v>6.3071482780438899</v>
      </c>
      <c r="W23" s="70">
        <f t="shared" si="9"/>
        <v>32</v>
      </c>
      <c r="X23" s="69">
        <f>VLOOKUP($A23,'Return Data'!$A$7:$R$326,15,0)</f>
        <v>6.6084874133481799</v>
      </c>
      <c r="Y23" s="70">
        <f t="shared" si="10"/>
        <v>31</v>
      </c>
      <c r="Z23" s="69">
        <f>VLOOKUP($A23,'Return Data'!$A$7:$R$326,17,0)</f>
        <v>8.4965992141236502</v>
      </c>
      <c r="AA23" s="71">
        <f t="shared" si="11"/>
        <v>32</v>
      </c>
    </row>
    <row r="24" spans="1:27" x14ac:dyDescent="0.25">
      <c r="A24" s="67" t="s">
        <v>134</v>
      </c>
      <c r="B24" s="68">
        <f>VLOOKUP($A24,'Return Data'!$A$7:$R$326,2,0)</f>
        <v>43929</v>
      </c>
      <c r="C24" s="69">
        <f>VLOOKUP($A24,'Return Data'!$A$7:$R$326,3,0)</f>
        <v>1941.0724</v>
      </c>
      <c r="D24" s="69">
        <f>VLOOKUP($A24,'Return Data'!$A$7:$R$326,6,0)</f>
        <v>1.80151579364884</v>
      </c>
      <c r="E24" s="70">
        <f t="shared" si="0"/>
        <v>38</v>
      </c>
      <c r="F24" s="69">
        <f>VLOOKUP($A24,'Return Data'!$A$7:$R$326,7,0)</f>
        <v>2.80558253855849</v>
      </c>
      <c r="G24" s="70">
        <f t="shared" si="1"/>
        <v>27</v>
      </c>
      <c r="H24" s="69">
        <f>VLOOKUP($A24,'Return Data'!$A$7:$R$326,8,0)</f>
        <v>3.9757852059499701</v>
      </c>
      <c r="I24" s="70">
        <f t="shared" si="2"/>
        <v>33</v>
      </c>
      <c r="J24" s="69">
        <f>VLOOKUP($A24,'Return Data'!$A$7:$R$326,9,0)</f>
        <v>8.2292896047955697</v>
      </c>
      <c r="K24" s="70">
        <f t="shared" si="3"/>
        <v>29</v>
      </c>
      <c r="L24" s="69">
        <f>VLOOKUP($A24,'Return Data'!$A$7:$R$326,10,0)</f>
        <v>5.8531705499620497</v>
      </c>
      <c r="M24" s="70">
        <f t="shared" si="4"/>
        <v>21</v>
      </c>
      <c r="N24" s="69">
        <f>VLOOKUP($A24,'Return Data'!$A$7:$R$326,11,0)</f>
        <v>5.5117888101212804</v>
      </c>
      <c r="O24" s="70">
        <f t="shared" si="5"/>
        <v>23</v>
      </c>
      <c r="P24" s="69">
        <f>VLOOKUP($A24,'Return Data'!$A$7:$R$326,12,0)</f>
        <v>5.4790233088104499</v>
      </c>
      <c r="Q24" s="70">
        <f t="shared" si="6"/>
        <v>21</v>
      </c>
      <c r="R24" s="69">
        <f>VLOOKUP($A24,'Return Data'!$A$7:$R$326,13,0)</f>
        <v>5.7371049310409798</v>
      </c>
      <c r="S24" s="70">
        <f t="shared" si="7"/>
        <v>20</v>
      </c>
      <c r="T24" s="69">
        <f>VLOOKUP($A24,'Return Data'!$A$7:$R$326,14,0)</f>
        <v>6.1482573112194903</v>
      </c>
      <c r="U24" s="70">
        <f t="shared" si="8"/>
        <v>19</v>
      </c>
      <c r="V24" s="69">
        <f>VLOOKUP($A24,'Return Data'!$A$7:$R$326,18,0)</f>
        <v>7.0487427651665202</v>
      </c>
      <c r="W24" s="70">
        <f t="shared" si="9"/>
        <v>22</v>
      </c>
      <c r="X24" s="69">
        <f>VLOOKUP($A24,'Return Data'!$A$7:$R$326,15,0)</f>
        <v>7.3228939551927503</v>
      </c>
      <c r="Y24" s="70">
        <f t="shared" si="10"/>
        <v>22</v>
      </c>
      <c r="Z24" s="69">
        <f>VLOOKUP($A24,'Return Data'!$A$7:$R$326,17,0)</f>
        <v>10.1397521135359</v>
      </c>
      <c r="AA24" s="71">
        <f t="shared" si="11"/>
        <v>6</v>
      </c>
    </row>
    <row r="25" spans="1:27" x14ac:dyDescent="0.25">
      <c r="A25" s="67" t="s">
        <v>135</v>
      </c>
      <c r="B25" s="68">
        <f>VLOOKUP($A25,'Return Data'!$A$7:$R$326,2,0)</f>
        <v>43929</v>
      </c>
      <c r="C25" s="69">
        <f>VLOOKUP($A25,'Return Data'!$A$7:$R$326,3,0)</f>
        <v>1940.5263</v>
      </c>
      <c r="D25" s="69">
        <f>VLOOKUP($A25,'Return Data'!$A$7:$R$326,6,0)</f>
        <v>1.4145164492909099</v>
      </c>
      <c r="E25" s="70">
        <f t="shared" si="0"/>
        <v>43</v>
      </c>
      <c r="F25" s="69">
        <f>VLOOKUP($A25,'Return Data'!$A$7:$R$326,7,0)</f>
        <v>2.3572657047629502</v>
      </c>
      <c r="G25" s="70">
        <f t="shared" si="1"/>
        <v>40</v>
      </c>
      <c r="H25" s="69">
        <f>VLOOKUP($A25,'Return Data'!$A$7:$R$326,8,0)</f>
        <v>4.2460335511348397</v>
      </c>
      <c r="I25" s="70">
        <f t="shared" si="2"/>
        <v>30</v>
      </c>
      <c r="J25" s="69">
        <f>VLOOKUP($A25,'Return Data'!$A$7:$R$326,9,0)</f>
        <v>8.1064216506329707</v>
      </c>
      <c r="K25" s="70">
        <f t="shared" si="3"/>
        <v>33</v>
      </c>
      <c r="L25" s="69">
        <f>VLOOKUP($A25,'Return Data'!$A$7:$R$326,10,0)</f>
        <v>5.6381788680077198</v>
      </c>
      <c r="M25" s="70">
        <f t="shared" si="4"/>
        <v>30</v>
      </c>
      <c r="N25" s="69"/>
      <c r="O25" s="70"/>
      <c r="P25" s="69"/>
      <c r="Q25" s="70"/>
      <c r="R25" s="69"/>
      <c r="S25" s="70"/>
      <c r="T25" s="69"/>
      <c r="U25" s="70"/>
      <c r="V25" s="69"/>
      <c r="W25" s="70"/>
      <c r="X25" s="69"/>
      <c r="Y25" s="70"/>
      <c r="Z25" s="69">
        <f>VLOOKUP($A25,'Return Data'!$A$7:$R$326,17,0)</f>
        <v>5.4281682936451903</v>
      </c>
      <c r="AA25" s="71">
        <f t="shared" si="11"/>
        <v>42</v>
      </c>
    </row>
    <row r="26" spans="1:27" x14ac:dyDescent="0.25">
      <c r="A26" s="67" t="s">
        <v>136</v>
      </c>
      <c r="B26" s="68">
        <f>VLOOKUP($A26,'Return Data'!$A$7:$R$326,2,0)</f>
        <v>43929</v>
      </c>
      <c r="C26" s="69">
        <f>VLOOKUP($A26,'Return Data'!$A$7:$R$326,3,0)</f>
        <v>1941.5881999999999</v>
      </c>
      <c r="D26" s="69">
        <f>VLOOKUP($A26,'Return Data'!$A$7:$R$326,6,0)</f>
        <v>1.77283585593691</v>
      </c>
      <c r="E26" s="70">
        <f t="shared" si="0"/>
        <v>39</v>
      </c>
      <c r="F26" s="69">
        <f>VLOOKUP($A26,'Return Data'!$A$7:$R$326,7,0)</f>
        <v>2.7421449899105799</v>
      </c>
      <c r="G26" s="70">
        <f t="shared" si="1"/>
        <v>31</v>
      </c>
      <c r="H26" s="69">
        <f>VLOOKUP($A26,'Return Data'!$A$7:$R$326,8,0)</f>
        <v>3.9247007522397199</v>
      </c>
      <c r="I26" s="70">
        <f t="shared" si="2"/>
        <v>35</v>
      </c>
      <c r="J26" s="69">
        <f>VLOOKUP($A26,'Return Data'!$A$7:$R$326,9,0)</f>
        <v>8.1762895036882099</v>
      </c>
      <c r="K26" s="70">
        <f t="shared" si="3"/>
        <v>31</v>
      </c>
      <c r="L26" s="69">
        <f>VLOOKUP($A26,'Return Data'!$A$7:$R$326,10,0)</f>
        <v>5.8524040787246996</v>
      </c>
      <c r="M26" s="70">
        <f t="shared" si="4"/>
        <v>22</v>
      </c>
      <c r="N26" s="69"/>
      <c r="O26" s="70"/>
      <c r="P26" s="69"/>
      <c r="Q26" s="70"/>
      <c r="R26" s="69"/>
      <c r="S26" s="70"/>
      <c r="T26" s="69"/>
      <c r="U26" s="70"/>
      <c r="V26" s="69"/>
      <c r="W26" s="70"/>
      <c r="X26" s="69"/>
      <c r="Y26" s="70"/>
      <c r="Z26" s="69">
        <f>VLOOKUP($A26,'Return Data'!$A$7:$R$326,17,0)</f>
        <v>5.6069731672207901</v>
      </c>
      <c r="AA26" s="71">
        <f t="shared" si="11"/>
        <v>38</v>
      </c>
    </row>
    <row r="27" spans="1:27" x14ac:dyDescent="0.25">
      <c r="A27" s="67" t="s">
        <v>137</v>
      </c>
      <c r="B27" s="68">
        <f>VLOOKUP($A27,'Return Data'!$A$7:$R$326,2,0)</f>
        <v>43929</v>
      </c>
      <c r="C27" s="69">
        <f>VLOOKUP($A27,'Return Data'!$A$7:$R$326,3,0)</f>
        <v>1941.4282000000001</v>
      </c>
      <c r="D27" s="69">
        <f>VLOOKUP($A27,'Return Data'!$A$7:$R$326,6,0)</f>
        <v>1.7259759823188301</v>
      </c>
      <c r="E27" s="70">
        <f t="shared" si="0"/>
        <v>40</v>
      </c>
      <c r="F27" s="69">
        <f>VLOOKUP($A27,'Return Data'!$A$7:$R$326,7,0)</f>
        <v>2.78437809550906</v>
      </c>
      <c r="G27" s="70">
        <f t="shared" si="1"/>
        <v>29</v>
      </c>
      <c r="H27" s="69">
        <f>VLOOKUP($A27,'Return Data'!$A$7:$R$326,8,0)</f>
        <v>3.9653724140860902</v>
      </c>
      <c r="I27" s="70">
        <f t="shared" si="2"/>
        <v>34</v>
      </c>
      <c r="J27" s="69">
        <f>VLOOKUP($A27,'Return Data'!$A$7:$R$326,9,0)</f>
        <v>8.2289929373722508</v>
      </c>
      <c r="K27" s="70">
        <f t="shared" si="3"/>
        <v>30</v>
      </c>
      <c r="L27" s="69">
        <f>VLOOKUP($A27,'Return Data'!$A$7:$R$326,10,0)</f>
        <v>5.8508674971122501</v>
      </c>
      <c r="M27" s="70">
        <f t="shared" si="4"/>
        <v>23</v>
      </c>
      <c r="N27" s="69"/>
      <c r="O27" s="70"/>
      <c r="P27" s="69"/>
      <c r="Q27" s="70"/>
      <c r="R27" s="69"/>
      <c r="S27" s="70"/>
      <c r="T27" s="69"/>
      <c r="U27" s="70"/>
      <c r="V27" s="69"/>
      <c r="W27" s="70"/>
      <c r="X27" s="69"/>
      <c r="Y27" s="70"/>
      <c r="Z27" s="69">
        <f>VLOOKUP($A27,'Return Data'!$A$7:$R$326,17,0)</f>
        <v>5.5770173731066697</v>
      </c>
      <c r="AA27" s="71">
        <f t="shared" si="11"/>
        <v>40</v>
      </c>
    </row>
    <row r="28" spans="1:27" x14ac:dyDescent="0.25">
      <c r="A28" s="67" t="s">
        <v>138</v>
      </c>
      <c r="B28" s="68">
        <f>VLOOKUP($A28,'Return Data'!$A$7:$R$326,2,0)</f>
        <v>43929</v>
      </c>
      <c r="C28" s="69">
        <f>VLOOKUP($A28,'Return Data'!$A$7:$R$326,3,0)</f>
        <v>1941.5807</v>
      </c>
      <c r="D28" s="69">
        <f>VLOOKUP($A28,'Return Data'!$A$7:$R$326,6,0)</f>
        <v>1.5641534434115401</v>
      </c>
      <c r="E28" s="70">
        <f t="shared" si="0"/>
        <v>41</v>
      </c>
      <c r="F28" s="69">
        <f>VLOOKUP($A28,'Return Data'!$A$7:$R$326,7,0)</f>
        <v>2.7114365977516699</v>
      </c>
      <c r="G28" s="70">
        <f t="shared" si="1"/>
        <v>33</v>
      </c>
      <c r="H28" s="69">
        <f>VLOOKUP($A28,'Return Data'!$A$7:$R$326,8,0)</f>
        <v>3.91288156897394</v>
      </c>
      <c r="I28" s="70">
        <f t="shared" si="2"/>
        <v>36</v>
      </c>
      <c r="J28" s="69">
        <f>VLOOKUP($A28,'Return Data'!$A$7:$R$326,9,0)</f>
        <v>8.1694299340185399</v>
      </c>
      <c r="K28" s="70">
        <f t="shared" si="3"/>
        <v>32</v>
      </c>
      <c r="L28" s="69">
        <f>VLOOKUP($A28,'Return Data'!$A$7:$R$326,10,0)</f>
        <v>5.76950463400446</v>
      </c>
      <c r="M28" s="70">
        <f t="shared" si="4"/>
        <v>25</v>
      </c>
      <c r="N28" s="69"/>
      <c r="O28" s="70"/>
      <c r="P28" s="69"/>
      <c r="Q28" s="70"/>
      <c r="R28" s="69"/>
      <c r="S28" s="70"/>
      <c r="T28" s="69"/>
      <c r="U28" s="70"/>
      <c r="V28" s="69"/>
      <c r="W28" s="70"/>
      <c r="X28" s="69"/>
      <c r="Y28" s="70"/>
      <c r="Z28" s="69">
        <f>VLOOKUP($A28,'Return Data'!$A$7:$R$326,17,0)</f>
        <v>5.5983900166847702</v>
      </c>
      <c r="AA28" s="71">
        <f t="shared" si="11"/>
        <v>39</v>
      </c>
    </row>
    <row r="29" spans="1:27" x14ac:dyDescent="0.25">
      <c r="A29" s="67" t="s">
        <v>139</v>
      </c>
      <c r="B29" s="68">
        <f>VLOOKUP($A29,'Return Data'!$A$7:$R$326,2,0)</f>
        <v>43929</v>
      </c>
      <c r="C29" s="69">
        <f>VLOOKUP($A29,'Return Data'!$A$7:$R$326,3,0)</f>
        <v>2731.2224000000001</v>
      </c>
      <c r="D29" s="69">
        <f>VLOOKUP($A29,'Return Data'!$A$7:$R$326,6,0)</f>
        <v>3.6727910854074102</v>
      </c>
      <c r="E29" s="70">
        <f t="shared" si="0"/>
        <v>22</v>
      </c>
      <c r="F29" s="69">
        <f>VLOOKUP($A29,'Return Data'!$A$7:$R$326,7,0)</f>
        <v>2.4474368608964698</v>
      </c>
      <c r="G29" s="70">
        <f t="shared" si="1"/>
        <v>38</v>
      </c>
      <c r="H29" s="69">
        <f>VLOOKUP($A29,'Return Data'!$A$7:$R$326,8,0)</f>
        <v>5.0587783480761699</v>
      </c>
      <c r="I29" s="70">
        <f t="shared" si="2"/>
        <v>18</v>
      </c>
      <c r="J29" s="69">
        <f>VLOOKUP($A29,'Return Data'!$A$7:$R$326,9,0)</f>
        <v>14.1066637719311</v>
      </c>
      <c r="K29" s="70">
        <f t="shared" si="3"/>
        <v>23</v>
      </c>
      <c r="L29" s="69">
        <f>VLOOKUP($A29,'Return Data'!$A$7:$R$326,10,0)</f>
        <v>5.58265644093325</v>
      </c>
      <c r="M29" s="70">
        <f t="shared" si="4"/>
        <v>31</v>
      </c>
      <c r="N29" s="69">
        <f>VLOOKUP($A29,'Return Data'!$A$7:$R$326,11,0)</f>
        <v>5.3604512691558899</v>
      </c>
      <c r="O29" s="70">
        <f t="shared" ref="O29:O50" si="12">RANK(N29,N$8:N$50,0)</f>
        <v>27</v>
      </c>
      <c r="P29" s="69">
        <f>VLOOKUP($A29,'Return Data'!$A$7:$R$326,12,0)</f>
        <v>5.3299200125837496</v>
      </c>
      <c r="Q29" s="70">
        <f t="shared" ref="Q29:Q50" si="13">RANK(P29,P$8:P$50,0)</f>
        <v>26</v>
      </c>
      <c r="R29" s="69">
        <f>VLOOKUP($A29,'Return Data'!$A$7:$R$326,13,0)</f>
        <v>5.56099911752281</v>
      </c>
      <c r="S29" s="70">
        <f t="shared" ref="S29:S50" si="14">RANK(R29,R$8:R$50,0)</f>
        <v>28</v>
      </c>
      <c r="T29" s="69">
        <f>VLOOKUP($A29,'Return Data'!$A$7:$R$326,14,0)</f>
        <v>5.98553097623825</v>
      </c>
      <c r="U29" s="70">
        <f>RANK(T29,T$8:T$50,0)</f>
        <v>28</v>
      </c>
      <c r="V29" s="69">
        <f>VLOOKUP($A29,'Return Data'!$A$7:$R$326,18,0)</f>
        <v>6.9897736293614798</v>
      </c>
      <c r="W29" s="70">
        <f>RANK(V29,V$8:V$50,0)</f>
        <v>25</v>
      </c>
      <c r="X29" s="69">
        <f>VLOOKUP($A29,'Return Data'!$A$7:$R$326,15,0)</f>
        <v>7.2684211292214096</v>
      </c>
      <c r="Y29" s="70">
        <f>RANK(X29,X$8:X$50,0)</f>
        <v>24</v>
      </c>
      <c r="Z29" s="69">
        <f>VLOOKUP($A29,'Return Data'!$A$7:$R$326,17,0)</f>
        <v>10.0301843540287</v>
      </c>
      <c r="AA29" s="71">
        <f t="shared" si="11"/>
        <v>20</v>
      </c>
    </row>
    <row r="30" spans="1:27" x14ac:dyDescent="0.25">
      <c r="A30" s="67" t="s">
        <v>140</v>
      </c>
      <c r="B30" s="68">
        <f>VLOOKUP($A30,'Return Data'!$A$7:$R$326,2,0)</f>
        <v>43929</v>
      </c>
      <c r="C30" s="69">
        <f>VLOOKUP($A30,'Return Data'!$A$7:$R$326,3,0)</f>
        <v>1049.6025</v>
      </c>
      <c r="D30" s="69">
        <f>VLOOKUP($A30,'Return Data'!$A$7:$R$326,6,0)</f>
        <v>1.8466496193486599</v>
      </c>
      <c r="E30" s="70">
        <f t="shared" si="0"/>
        <v>37</v>
      </c>
      <c r="F30" s="69">
        <f>VLOOKUP($A30,'Return Data'!$A$7:$R$326,7,0)</f>
        <v>2.44749798152769</v>
      </c>
      <c r="G30" s="70">
        <f t="shared" si="1"/>
        <v>37</v>
      </c>
      <c r="H30" s="69">
        <f>VLOOKUP($A30,'Return Data'!$A$7:$R$326,8,0)</f>
        <v>1.96056045539556</v>
      </c>
      <c r="I30" s="70">
        <f t="shared" si="2"/>
        <v>42</v>
      </c>
      <c r="J30" s="69">
        <f>VLOOKUP($A30,'Return Data'!$A$7:$R$326,9,0)</f>
        <v>1.3474848463356599</v>
      </c>
      <c r="K30" s="70">
        <f t="shared" si="3"/>
        <v>42</v>
      </c>
      <c r="L30" s="69">
        <f>VLOOKUP($A30,'Return Data'!$A$7:$R$326,10,0)</f>
        <v>3.0990784521660002</v>
      </c>
      <c r="M30" s="70">
        <f t="shared" si="4"/>
        <v>42</v>
      </c>
      <c r="N30" s="69">
        <f>VLOOKUP($A30,'Return Data'!$A$7:$R$326,11,0)</f>
        <v>4.2816675686735701</v>
      </c>
      <c r="O30" s="70">
        <f t="shared" si="12"/>
        <v>38</v>
      </c>
      <c r="P30" s="69">
        <f>VLOOKUP($A30,'Return Data'!$A$7:$R$326,12,0)</f>
        <v>4.48043614395527</v>
      </c>
      <c r="Q30" s="70">
        <f t="shared" si="13"/>
        <v>38</v>
      </c>
      <c r="R30" s="69">
        <f>VLOOKUP($A30,'Return Data'!$A$7:$R$326,13,0)</f>
        <v>4.8106037794069403</v>
      </c>
      <c r="S30" s="70">
        <f t="shared" si="14"/>
        <v>38</v>
      </c>
      <c r="T30" s="69"/>
      <c r="U30" s="70"/>
      <c r="V30" s="69"/>
      <c r="W30" s="70"/>
      <c r="X30" s="69"/>
      <c r="Y30" s="70"/>
      <c r="Z30" s="69">
        <f>VLOOKUP($A30,'Return Data'!$A$7:$R$326,17,0)</f>
        <v>5.1632881898412597</v>
      </c>
      <c r="AA30" s="71">
        <f t="shared" si="11"/>
        <v>43</v>
      </c>
    </row>
    <row r="31" spans="1:27" x14ac:dyDescent="0.25">
      <c r="A31" s="67" t="s">
        <v>141</v>
      </c>
      <c r="B31" s="68">
        <f>VLOOKUP($A31,'Return Data'!$A$7:$R$326,2,0)</f>
        <v>43929</v>
      </c>
      <c r="C31" s="69">
        <f>VLOOKUP($A31,'Return Data'!$A$7:$R$326,3,0)</f>
        <v>54.394100000000002</v>
      </c>
      <c r="D31" s="69">
        <f>VLOOKUP($A31,'Return Data'!$A$7:$R$326,6,0)</f>
        <v>3.2883366550674502</v>
      </c>
      <c r="E31" s="70">
        <f t="shared" si="0"/>
        <v>28</v>
      </c>
      <c r="F31" s="69">
        <f>VLOOKUP($A31,'Return Data'!$A$7:$R$326,7,0)</f>
        <v>2.7965954170781799</v>
      </c>
      <c r="G31" s="70">
        <f t="shared" si="1"/>
        <v>28</v>
      </c>
      <c r="H31" s="69">
        <f>VLOOKUP($A31,'Return Data'!$A$7:$R$326,8,0)</f>
        <v>4.8550950369934398</v>
      </c>
      <c r="I31" s="70">
        <f t="shared" si="2"/>
        <v>24</v>
      </c>
      <c r="J31" s="69">
        <f>VLOOKUP($A31,'Return Data'!$A$7:$R$326,9,0)</f>
        <v>10.191388278882201</v>
      </c>
      <c r="K31" s="70">
        <f t="shared" si="3"/>
        <v>28</v>
      </c>
      <c r="L31" s="69">
        <f>VLOOKUP($A31,'Return Data'!$A$7:$R$326,10,0)</f>
        <v>5.4736482241811597</v>
      </c>
      <c r="M31" s="70">
        <f t="shared" si="4"/>
        <v>32</v>
      </c>
      <c r="N31" s="69">
        <f>VLOOKUP($A31,'Return Data'!$A$7:$R$326,11,0)</f>
        <v>5.3350238800712697</v>
      </c>
      <c r="O31" s="70">
        <f t="shared" si="12"/>
        <v>28</v>
      </c>
      <c r="P31" s="69">
        <f>VLOOKUP($A31,'Return Data'!$A$7:$R$326,12,0)</f>
        <v>5.2892611688021596</v>
      </c>
      <c r="Q31" s="70">
        <f t="shared" si="13"/>
        <v>28</v>
      </c>
      <c r="R31" s="69">
        <f>VLOOKUP($A31,'Return Data'!$A$7:$R$326,13,0)</f>
        <v>5.5992724806323801</v>
      </c>
      <c r="S31" s="70">
        <f t="shared" si="14"/>
        <v>26</v>
      </c>
      <c r="T31" s="69">
        <f>VLOOKUP($A31,'Return Data'!$A$7:$R$326,14,0)</f>
        <v>6.0625409494514999</v>
      </c>
      <c r="U31" s="70">
        <f t="shared" ref="U31:U50" si="15">RANK(T31,T$8:T$50,0)</f>
        <v>25</v>
      </c>
      <c r="V31" s="69">
        <f>VLOOKUP($A31,'Return Data'!$A$7:$R$326,18,0)</f>
        <v>7.0728862378927397</v>
      </c>
      <c r="W31" s="70">
        <f t="shared" ref="W31:W36" si="16">RANK(V31,V$8:V$50,0)</f>
        <v>20</v>
      </c>
      <c r="X31" s="69">
        <f>VLOOKUP($A31,'Return Data'!$A$7:$R$326,15,0)</f>
        <v>7.3316803774469799</v>
      </c>
      <c r="Y31" s="70">
        <f t="shared" ref="Y31:Y36" si="17">RANK(X31,X$8:X$50,0)</f>
        <v>19</v>
      </c>
      <c r="Z31" s="69">
        <f>VLOOKUP($A31,'Return Data'!$A$7:$R$326,17,0)</f>
        <v>10.1332873464843</v>
      </c>
      <c r="AA31" s="71">
        <f t="shared" si="11"/>
        <v>7</v>
      </c>
    </row>
    <row r="32" spans="1:27" x14ac:dyDescent="0.25">
      <c r="A32" s="67" t="s">
        <v>142</v>
      </c>
      <c r="B32" s="68">
        <f>VLOOKUP($A32,'Return Data'!$A$7:$R$326,2,0)</f>
        <v>43929</v>
      </c>
      <c r="C32" s="69">
        <f>VLOOKUP($A32,'Return Data'!$A$7:$R$326,3,0)</f>
        <v>4019.0529000000001</v>
      </c>
      <c r="D32" s="69">
        <f>VLOOKUP($A32,'Return Data'!$A$7:$R$326,6,0)</f>
        <v>3.7329775514494101</v>
      </c>
      <c r="E32" s="70">
        <f t="shared" si="0"/>
        <v>19</v>
      </c>
      <c r="F32" s="69">
        <f>VLOOKUP($A32,'Return Data'!$A$7:$R$326,7,0)</f>
        <v>3.0761918274684099</v>
      </c>
      <c r="G32" s="70">
        <f t="shared" si="1"/>
        <v>18</v>
      </c>
      <c r="H32" s="69">
        <f>VLOOKUP($A32,'Return Data'!$A$7:$R$326,8,0)</f>
        <v>4.7544731906708497</v>
      </c>
      <c r="I32" s="70">
        <f t="shared" si="2"/>
        <v>25</v>
      </c>
      <c r="J32" s="69">
        <f>VLOOKUP($A32,'Return Data'!$A$7:$R$326,9,0)</f>
        <v>16.142226794490799</v>
      </c>
      <c r="K32" s="70">
        <f t="shared" si="3"/>
        <v>10</v>
      </c>
      <c r="L32" s="69">
        <f>VLOOKUP($A32,'Return Data'!$A$7:$R$326,10,0)</f>
        <v>5.7261841807763298</v>
      </c>
      <c r="M32" s="70">
        <f t="shared" si="4"/>
        <v>27</v>
      </c>
      <c r="N32" s="69">
        <f>VLOOKUP($A32,'Return Data'!$A$7:$R$326,11,0)</f>
        <v>5.4262247433677899</v>
      </c>
      <c r="O32" s="70">
        <f t="shared" si="12"/>
        <v>24</v>
      </c>
      <c r="P32" s="69">
        <f>VLOOKUP($A32,'Return Data'!$A$7:$R$326,12,0)</f>
        <v>5.38806900913095</v>
      </c>
      <c r="Q32" s="70">
        <f t="shared" si="13"/>
        <v>24</v>
      </c>
      <c r="R32" s="69">
        <f>VLOOKUP($A32,'Return Data'!$A$7:$R$326,13,0)</f>
        <v>5.6113416923421902</v>
      </c>
      <c r="S32" s="70">
        <f t="shared" si="14"/>
        <v>25</v>
      </c>
      <c r="T32" s="69">
        <f>VLOOKUP($A32,'Return Data'!$A$7:$R$326,14,0)</f>
        <v>6.0148653115412101</v>
      </c>
      <c r="U32" s="70">
        <f t="shared" si="15"/>
        <v>27</v>
      </c>
      <c r="V32" s="69">
        <f>VLOOKUP($A32,'Return Data'!$A$7:$R$326,18,0)</f>
        <v>6.9616828005440103</v>
      </c>
      <c r="W32" s="70">
        <f t="shared" si="16"/>
        <v>27</v>
      </c>
      <c r="X32" s="69">
        <f>VLOOKUP($A32,'Return Data'!$A$7:$R$326,15,0)</f>
        <v>7.2298050246378898</v>
      </c>
      <c r="Y32" s="70">
        <f t="shared" si="17"/>
        <v>26</v>
      </c>
      <c r="Z32" s="69">
        <f>VLOOKUP($A32,'Return Data'!$A$7:$R$326,17,0)</f>
        <v>9.9662874760117308</v>
      </c>
      <c r="AA32" s="71">
        <f t="shared" si="11"/>
        <v>25</v>
      </c>
    </row>
    <row r="33" spans="1:27" x14ac:dyDescent="0.25">
      <c r="A33" s="67" t="s">
        <v>143</v>
      </c>
      <c r="B33" s="68">
        <f>VLOOKUP($A33,'Return Data'!$A$7:$R$326,2,0)</f>
        <v>43929</v>
      </c>
      <c r="C33" s="69">
        <f>VLOOKUP($A33,'Return Data'!$A$7:$R$326,3,0)</f>
        <v>2724.6882000000001</v>
      </c>
      <c r="D33" s="69">
        <f>VLOOKUP($A33,'Return Data'!$A$7:$R$326,6,0)</f>
        <v>3.7083973441065501</v>
      </c>
      <c r="E33" s="70">
        <f t="shared" si="0"/>
        <v>20</v>
      </c>
      <c r="F33" s="69">
        <f>VLOOKUP($A33,'Return Data'!$A$7:$R$326,7,0)</f>
        <v>2.96660381846795</v>
      </c>
      <c r="G33" s="70">
        <f t="shared" si="1"/>
        <v>20</v>
      </c>
      <c r="H33" s="69">
        <f>VLOOKUP($A33,'Return Data'!$A$7:$R$326,8,0)</f>
        <v>5.1207758118268298</v>
      </c>
      <c r="I33" s="70">
        <f t="shared" si="2"/>
        <v>15</v>
      </c>
      <c r="J33" s="69">
        <f>VLOOKUP($A33,'Return Data'!$A$7:$R$326,9,0)</f>
        <v>18.7159870615606</v>
      </c>
      <c r="K33" s="70">
        <f t="shared" si="3"/>
        <v>2</v>
      </c>
      <c r="L33" s="69">
        <f>VLOOKUP($A33,'Return Data'!$A$7:$R$326,10,0)</f>
        <v>6.6263302420501704</v>
      </c>
      <c r="M33" s="70">
        <f t="shared" si="4"/>
        <v>12</v>
      </c>
      <c r="N33" s="69">
        <f>VLOOKUP($A33,'Return Data'!$A$7:$R$326,11,0)</f>
        <v>5.7957387463245098</v>
      </c>
      <c r="O33" s="70">
        <f t="shared" si="12"/>
        <v>12</v>
      </c>
      <c r="P33" s="69">
        <f>VLOOKUP($A33,'Return Data'!$A$7:$R$326,12,0)</f>
        <v>5.6029348167285304</v>
      </c>
      <c r="Q33" s="70">
        <f t="shared" si="13"/>
        <v>13</v>
      </c>
      <c r="R33" s="69">
        <f>VLOOKUP($A33,'Return Data'!$A$7:$R$326,13,0)</f>
        <v>5.7632421421851801</v>
      </c>
      <c r="S33" s="70">
        <f t="shared" si="14"/>
        <v>18</v>
      </c>
      <c r="T33" s="69">
        <f>VLOOKUP($A33,'Return Data'!$A$7:$R$326,14,0)</f>
        <v>6.1316238701077301</v>
      </c>
      <c r="U33" s="70">
        <f t="shared" si="15"/>
        <v>21</v>
      </c>
      <c r="V33" s="69">
        <f>VLOOKUP($A33,'Return Data'!$A$7:$R$326,18,0)</f>
        <v>7.0684178112462099</v>
      </c>
      <c r="W33" s="70">
        <f t="shared" si="16"/>
        <v>21</v>
      </c>
      <c r="X33" s="69">
        <f>VLOOKUP($A33,'Return Data'!$A$7:$R$326,15,0)</f>
        <v>7.3306915031742896</v>
      </c>
      <c r="Y33" s="70">
        <f t="shared" si="17"/>
        <v>20</v>
      </c>
      <c r="Z33" s="69">
        <f>VLOOKUP($A33,'Return Data'!$A$7:$R$326,17,0)</f>
        <v>10.0261507110819</v>
      </c>
      <c r="AA33" s="71">
        <f t="shared" si="11"/>
        <v>21</v>
      </c>
    </row>
    <row r="34" spans="1:27" x14ac:dyDescent="0.25">
      <c r="A34" s="67" t="s">
        <v>144</v>
      </c>
      <c r="B34" s="68">
        <f>VLOOKUP($A34,'Return Data'!$A$7:$R$326,2,0)</f>
        <v>43929</v>
      </c>
      <c r="C34" s="69">
        <f>VLOOKUP($A34,'Return Data'!$A$7:$R$326,3,0)</f>
        <v>3608.0070000000001</v>
      </c>
      <c r="D34" s="69">
        <f>VLOOKUP($A34,'Return Data'!$A$7:$R$326,6,0)</f>
        <v>4.3637199352492004</v>
      </c>
      <c r="E34" s="70">
        <f t="shared" si="0"/>
        <v>10</v>
      </c>
      <c r="F34" s="69">
        <f>VLOOKUP($A34,'Return Data'!$A$7:$R$326,7,0)</f>
        <v>2.8845288222503198</v>
      </c>
      <c r="G34" s="70">
        <f t="shared" si="1"/>
        <v>21</v>
      </c>
      <c r="H34" s="69">
        <f>VLOOKUP($A34,'Return Data'!$A$7:$R$326,8,0)</f>
        <v>5.3205739364766202</v>
      </c>
      <c r="I34" s="70">
        <f t="shared" si="2"/>
        <v>9</v>
      </c>
      <c r="J34" s="69">
        <f>VLOOKUP($A34,'Return Data'!$A$7:$R$326,9,0)</f>
        <v>16.848420396460099</v>
      </c>
      <c r="K34" s="70">
        <f t="shared" si="3"/>
        <v>5</v>
      </c>
      <c r="L34" s="69">
        <f>VLOOKUP($A34,'Return Data'!$A$7:$R$326,10,0)</f>
        <v>7.4197779600191902</v>
      </c>
      <c r="M34" s="70">
        <f t="shared" si="4"/>
        <v>3</v>
      </c>
      <c r="N34" s="69">
        <f>VLOOKUP($A34,'Return Data'!$A$7:$R$326,11,0)</f>
        <v>6.1180503714821297</v>
      </c>
      <c r="O34" s="70">
        <f t="shared" si="12"/>
        <v>3</v>
      </c>
      <c r="P34" s="69">
        <f>VLOOKUP($A34,'Return Data'!$A$7:$R$326,12,0)</f>
        <v>5.79111377264109</v>
      </c>
      <c r="Q34" s="70">
        <f t="shared" si="13"/>
        <v>5</v>
      </c>
      <c r="R34" s="69">
        <f>VLOOKUP($A34,'Return Data'!$A$7:$R$326,13,0)</f>
        <v>5.9478120436474402</v>
      </c>
      <c r="S34" s="70">
        <f t="shared" si="14"/>
        <v>7</v>
      </c>
      <c r="T34" s="69">
        <f>VLOOKUP($A34,'Return Data'!$A$7:$R$326,14,0)</f>
        <v>6.2804861942374304</v>
      </c>
      <c r="U34" s="70">
        <f t="shared" si="15"/>
        <v>10</v>
      </c>
      <c r="V34" s="69">
        <f>VLOOKUP($A34,'Return Data'!$A$7:$R$326,18,0)</f>
        <v>7.1433821391303498</v>
      </c>
      <c r="W34" s="70">
        <f t="shared" si="16"/>
        <v>13</v>
      </c>
      <c r="X34" s="69">
        <f>VLOOKUP($A34,'Return Data'!$A$7:$R$326,15,0)</f>
        <v>7.3830366763772997</v>
      </c>
      <c r="Y34" s="70">
        <f t="shared" si="17"/>
        <v>13</v>
      </c>
      <c r="Z34" s="69">
        <f>VLOOKUP($A34,'Return Data'!$A$7:$R$326,17,0)</f>
        <v>10.0436891145603</v>
      </c>
      <c r="AA34" s="71">
        <f t="shared" si="11"/>
        <v>16</v>
      </c>
    </row>
    <row r="35" spans="1:27" x14ac:dyDescent="0.25">
      <c r="A35" s="67" t="s">
        <v>145</v>
      </c>
      <c r="B35" s="68">
        <f>VLOOKUP($A35,'Return Data'!$A$7:$R$326,2,0)</f>
        <v>43929</v>
      </c>
      <c r="C35" s="69">
        <f>VLOOKUP($A35,'Return Data'!$A$7:$R$326,3,0)</f>
        <v>1290.1042</v>
      </c>
      <c r="D35" s="69">
        <f>VLOOKUP($A35,'Return Data'!$A$7:$R$326,6,0)</f>
        <v>3.16901140952774</v>
      </c>
      <c r="E35" s="70">
        <f t="shared" si="0"/>
        <v>29</v>
      </c>
      <c r="F35" s="69">
        <f>VLOOKUP($A35,'Return Data'!$A$7:$R$326,7,0)</f>
        <v>3.0072703050697198</v>
      </c>
      <c r="G35" s="70">
        <f t="shared" si="1"/>
        <v>19</v>
      </c>
      <c r="H35" s="69">
        <f>VLOOKUP($A35,'Return Data'!$A$7:$R$326,8,0)</f>
        <v>5.1069047779585599</v>
      </c>
      <c r="I35" s="70">
        <f t="shared" si="2"/>
        <v>16</v>
      </c>
      <c r="J35" s="69">
        <f>VLOOKUP($A35,'Return Data'!$A$7:$R$326,9,0)</f>
        <v>15.856069399998599</v>
      </c>
      <c r="K35" s="70">
        <f t="shared" si="3"/>
        <v>11</v>
      </c>
      <c r="L35" s="69">
        <f>VLOOKUP($A35,'Return Data'!$A$7:$R$326,10,0)</f>
        <v>6.1967851077771599</v>
      </c>
      <c r="M35" s="70">
        <f t="shared" si="4"/>
        <v>17</v>
      </c>
      <c r="N35" s="69">
        <f>VLOOKUP($A35,'Return Data'!$A$7:$R$326,11,0)</f>
        <v>5.6835211587393104</v>
      </c>
      <c r="O35" s="70">
        <f t="shared" si="12"/>
        <v>15</v>
      </c>
      <c r="P35" s="69">
        <f>VLOOKUP($A35,'Return Data'!$A$7:$R$326,12,0)</f>
        <v>5.6630831666405896</v>
      </c>
      <c r="Q35" s="70">
        <f t="shared" si="13"/>
        <v>10</v>
      </c>
      <c r="R35" s="69">
        <f>VLOOKUP($A35,'Return Data'!$A$7:$R$326,13,0)</f>
        <v>5.9267103354875497</v>
      </c>
      <c r="S35" s="70">
        <f t="shared" si="14"/>
        <v>8</v>
      </c>
      <c r="T35" s="69">
        <f>VLOOKUP($A35,'Return Data'!$A$7:$R$326,14,0)</f>
        <v>6.3039460149771704</v>
      </c>
      <c r="U35" s="70">
        <f t="shared" si="15"/>
        <v>8</v>
      </c>
      <c r="V35" s="69">
        <f>VLOOKUP($A35,'Return Data'!$A$7:$R$326,18,0)</f>
        <v>7.2322669032906797</v>
      </c>
      <c r="W35" s="70">
        <f t="shared" si="16"/>
        <v>4</v>
      </c>
      <c r="X35" s="69">
        <f>VLOOKUP($A35,'Return Data'!$A$7:$R$326,15,0)</f>
        <v>7.4532546808437496</v>
      </c>
      <c r="Y35" s="70">
        <f t="shared" si="17"/>
        <v>3</v>
      </c>
      <c r="Z35" s="69">
        <f>VLOOKUP($A35,'Return Data'!$A$7:$R$326,17,0)</f>
        <v>7.7010906412027396</v>
      </c>
      <c r="AA35" s="71">
        <f t="shared" si="11"/>
        <v>35</v>
      </c>
    </row>
    <row r="36" spans="1:27" x14ac:dyDescent="0.25">
      <c r="A36" s="67" t="s">
        <v>146</v>
      </c>
      <c r="B36" s="68">
        <f>VLOOKUP($A36,'Return Data'!$A$7:$R$326,2,0)</f>
        <v>43929</v>
      </c>
      <c r="C36" s="69">
        <f>VLOOKUP($A36,'Return Data'!$A$7:$R$326,3,0)</f>
        <v>2096.9056999999998</v>
      </c>
      <c r="D36" s="69">
        <f>VLOOKUP($A36,'Return Data'!$A$7:$R$326,6,0)</f>
        <v>5.1565634897611199</v>
      </c>
      <c r="E36" s="70">
        <f t="shared" si="0"/>
        <v>2</v>
      </c>
      <c r="F36" s="69">
        <f>VLOOKUP($A36,'Return Data'!$A$7:$R$326,7,0)</f>
        <v>3.3672928156436699</v>
      </c>
      <c r="G36" s="70">
        <f t="shared" si="1"/>
        <v>13</v>
      </c>
      <c r="H36" s="69">
        <f>VLOOKUP($A36,'Return Data'!$A$7:$R$326,8,0)</f>
        <v>4.97543947677317</v>
      </c>
      <c r="I36" s="70">
        <f t="shared" si="2"/>
        <v>21</v>
      </c>
      <c r="J36" s="69">
        <f>VLOOKUP($A36,'Return Data'!$A$7:$R$326,9,0)</f>
        <v>14.516796057770801</v>
      </c>
      <c r="K36" s="70">
        <f t="shared" si="3"/>
        <v>22</v>
      </c>
      <c r="L36" s="69">
        <f>VLOOKUP($A36,'Return Data'!$A$7:$R$326,10,0)</f>
        <v>6.2547883500926602</v>
      </c>
      <c r="M36" s="70">
        <f t="shared" si="4"/>
        <v>16</v>
      </c>
      <c r="N36" s="69">
        <f>VLOOKUP($A36,'Return Data'!$A$7:$R$326,11,0)</f>
        <v>5.68821434565172</v>
      </c>
      <c r="O36" s="70">
        <f t="shared" si="12"/>
        <v>14</v>
      </c>
      <c r="P36" s="69">
        <f>VLOOKUP($A36,'Return Data'!$A$7:$R$326,12,0)</f>
        <v>5.5486030217266897</v>
      </c>
      <c r="Q36" s="70">
        <f t="shared" si="13"/>
        <v>17</v>
      </c>
      <c r="R36" s="69">
        <f>VLOOKUP($A36,'Return Data'!$A$7:$R$326,13,0)</f>
        <v>5.7759497951216998</v>
      </c>
      <c r="S36" s="70">
        <f t="shared" si="14"/>
        <v>17</v>
      </c>
      <c r="T36" s="69">
        <f>VLOOKUP($A36,'Return Data'!$A$7:$R$326,14,0)</f>
        <v>6.1673395446252499</v>
      </c>
      <c r="U36" s="70">
        <f t="shared" si="15"/>
        <v>17</v>
      </c>
      <c r="V36" s="69">
        <f>VLOOKUP($A36,'Return Data'!$A$7:$R$326,18,0)</f>
        <v>7.0871078998849901</v>
      </c>
      <c r="W36" s="70">
        <f t="shared" si="16"/>
        <v>19</v>
      </c>
      <c r="X36" s="69">
        <f>VLOOKUP($A36,'Return Data'!$A$7:$R$326,15,0)</f>
        <v>7.3354874314810097</v>
      </c>
      <c r="Y36" s="70">
        <f t="shared" si="17"/>
        <v>17</v>
      </c>
      <c r="Z36" s="69">
        <f>VLOOKUP($A36,'Return Data'!$A$7:$R$326,17,0)</f>
        <v>9.64854810793722</v>
      </c>
      <c r="AA36" s="71">
        <f t="shared" si="11"/>
        <v>30</v>
      </c>
    </row>
    <row r="37" spans="1:27" x14ac:dyDescent="0.25">
      <c r="A37" s="67" t="s">
        <v>147</v>
      </c>
      <c r="B37" s="68">
        <f>VLOOKUP($A37,'Return Data'!$A$7:$R$326,2,0)</f>
        <v>43929</v>
      </c>
      <c r="C37" s="69">
        <f>VLOOKUP($A37,'Return Data'!$A$7:$R$326,3,0)</f>
        <v>10.71</v>
      </c>
      <c r="D37" s="69">
        <f>VLOOKUP($A37,'Return Data'!$A$7:$R$326,6,0)</f>
        <v>3.7492179402247601</v>
      </c>
      <c r="E37" s="70">
        <f t="shared" si="0"/>
        <v>18</v>
      </c>
      <c r="F37" s="69">
        <f>VLOOKUP($A37,'Return Data'!$A$7:$R$326,7,0)</f>
        <v>3.81899032173818</v>
      </c>
      <c r="G37" s="70">
        <f t="shared" si="1"/>
        <v>8</v>
      </c>
      <c r="H37" s="69">
        <f>VLOOKUP($A37,'Return Data'!$A$7:$R$326,8,0)</f>
        <v>3.8372582001681401</v>
      </c>
      <c r="I37" s="70">
        <f t="shared" si="2"/>
        <v>37</v>
      </c>
      <c r="J37" s="69">
        <f>VLOOKUP($A37,'Return Data'!$A$7:$R$326,9,0)</f>
        <v>2.9000476720169401</v>
      </c>
      <c r="K37" s="70">
        <f t="shared" si="3"/>
        <v>40</v>
      </c>
      <c r="L37" s="69">
        <f>VLOOKUP($A37,'Return Data'!$A$7:$R$326,10,0)</f>
        <v>3.66123956434941</v>
      </c>
      <c r="M37" s="70">
        <f t="shared" si="4"/>
        <v>41</v>
      </c>
      <c r="N37" s="69">
        <f>VLOOKUP($A37,'Return Data'!$A$7:$R$326,11,0)</f>
        <v>4.3038555962878897</v>
      </c>
      <c r="O37" s="70">
        <f t="shared" si="12"/>
        <v>37</v>
      </c>
      <c r="P37" s="69">
        <f>VLOOKUP($A37,'Return Data'!$A$7:$R$326,12,0)</f>
        <v>4.5817449959380099</v>
      </c>
      <c r="Q37" s="70">
        <f t="shared" si="13"/>
        <v>37</v>
      </c>
      <c r="R37" s="69">
        <f>VLOOKUP($A37,'Return Data'!$A$7:$R$326,13,0)</f>
        <v>4.8758530564832396</v>
      </c>
      <c r="S37" s="70">
        <f t="shared" si="14"/>
        <v>37</v>
      </c>
      <c r="T37" s="69">
        <f>VLOOKUP($A37,'Return Data'!$A$7:$R$326,14,0)</f>
        <v>5.1333485802526901</v>
      </c>
      <c r="U37" s="70">
        <f t="shared" si="15"/>
        <v>37</v>
      </c>
      <c r="V37" s="69"/>
      <c r="W37" s="70"/>
      <c r="X37" s="69"/>
      <c r="Y37" s="70"/>
      <c r="Z37" s="69">
        <f>VLOOKUP($A37,'Return Data'!$A$7:$R$326,17,0)</f>
        <v>5.4443277310924501</v>
      </c>
      <c r="AA37" s="71">
        <f t="shared" si="11"/>
        <v>41</v>
      </c>
    </row>
    <row r="38" spans="1:27" x14ac:dyDescent="0.25">
      <c r="A38" s="67" t="s">
        <v>148</v>
      </c>
      <c r="B38" s="68">
        <f>VLOOKUP($A38,'Return Data'!$A$7:$R$326,2,0)</f>
        <v>43929</v>
      </c>
      <c r="C38" s="69">
        <f>VLOOKUP($A38,'Return Data'!$A$7:$R$326,3,0)</f>
        <v>4856.7721000000001</v>
      </c>
      <c r="D38" s="69">
        <f>VLOOKUP($A38,'Return Data'!$A$7:$R$326,6,0)</f>
        <v>4.7314817320265297</v>
      </c>
      <c r="E38" s="70">
        <f t="shared" si="0"/>
        <v>7</v>
      </c>
      <c r="F38" s="69">
        <f>VLOOKUP($A38,'Return Data'!$A$7:$R$326,7,0)</f>
        <v>3.09658207408925</v>
      </c>
      <c r="G38" s="70">
        <f t="shared" si="1"/>
        <v>17</v>
      </c>
      <c r="H38" s="69">
        <f>VLOOKUP($A38,'Return Data'!$A$7:$R$326,8,0)</f>
        <v>5.7769469557579898</v>
      </c>
      <c r="I38" s="70">
        <f t="shared" si="2"/>
        <v>1</v>
      </c>
      <c r="J38" s="69">
        <f>VLOOKUP($A38,'Return Data'!$A$7:$R$326,9,0)</f>
        <v>15.8442443884024</v>
      </c>
      <c r="K38" s="70">
        <f t="shared" si="3"/>
        <v>12</v>
      </c>
      <c r="L38" s="69">
        <f>VLOOKUP($A38,'Return Data'!$A$7:$R$326,10,0)</f>
        <v>6.1797887206385997</v>
      </c>
      <c r="M38" s="70">
        <f t="shared" si="4"/>
        <v>18</v>
      </c>
      <c r="N38" s="69">
        <f>VLOOKUP($A38,'Return Data'!$A$7:$R$326,11,0)</f>
        <v>5.6342852386108797</v>
      </c>
      <c r="O38" s="70">
        <f t="shared" si="12"/>
        <v>18</v>
      </c>
      <c r="P38" s="69">
        <f>VLOOKUP($A38,'Return Data'!$A$7:$R$326,12,0)</f>
        <v>5.5416209950483797</v>
      </c>
      <c r="Q38" s="70">
        <f t="shared" si="13"/>
        <v>18</v>
      </c>
      <c r="R38" s="69">
        <f>VLOOKUP($A38,'Return Data'!$A$7:$R$326,13,0)</f>
        <v>5.8183713968093302</v>
      </c>
      <c r="S38" s="70">
        <f t="shared" si="14"/>
        <v>15</v>
      </c>
      <c r="T38" s="69">
        <f>VLOOKUP($A38,'Return Data'!$A$7:$R$326,14,0)</f>
        <v>6.26834402219946</v>
      </c>
      <c r="U38" s="70">
        <f t="shared" si="15"/>
        <v>11</v>
      </c>
      <c r="V38" s="69">
        <f>VLOOKUP($A38,'Return Data'!$A$7:$R$326,18,0)</f>
        <v>7.1731816167567102</v>
      </c>
      <c r="W38" s="70">
        <f>RANK(V38,V$8:V$50,0)</f>
        <v>8</v>
      </c>
      <c r="X38" s="69">
        <f>VLOOKUP($A38,'Return Data'!$A$7:$R$326,15,0)</f>
        <v>7.4050208603643801</v>
      </c>
      <c r="Y38" s="70">
        <f>RANK(X38,X$8:X$50,0)</f>
        <v>9</v>
      </c>
      <c r="Z38" s="69">
        <f>VLOOKUP($A38,'Return Data'!$A$7:$R$326,17,0)</f>
        <v>10.1189386366199</v>
      </c>
      <c r="AA38" s="71">
        <f t="shared" si="11"/>
        <v>10</v>
      </c>
    </row>
    <row r="39" spans="1:27" x14ac:dyDescent="0.25">
      <c r="A39" s="67" t="s">
        <v>149</v>
      </c>
      <c r="B39" s="68">
        <f>VLOOKUP($A39,'Return Data'!$A$7:$R$326,2,0)</f>
        <v>43929</v>
      </c>
      <c r="C39" s="69">
        <f>VLOOKUP($A39,'Return Data'!$A$7:$R$326,3,0)</f>
        <v>1117.9426000000001</v>
      </c>
      <c r="D39" s="69">
        <f>VLOOKUP($A39,'Return Data'!$A$7:$R$326,6,0)</f>
        <v>4.4114483039406904</v>
      </c>
      <c r="E39" s="70">
        <f t="shared" si="0"/>
        <v>9</v>
      </c>
      <c r="F39" s="69">
        <f>VLOOKUP($A39,'Return Data'!$A$7:$R$326,7,0)</f>
        <v>3.6729300066476802</v>
      </c>
      <c r="G39" s="70">
        <f t="shared" si="1"/>
        <v>11</v>
      </c>
      <c r="H39" s="69">
        <f>VLOOKUP($A39,'Return Data'!$A$7:$R$326,8,0)</f>
        <v>3.8084477652938098</v>
      </c>
      <c r="I39" s="70">
        <f t="shared" si="2"/>
        <v>38</v>
      </c>
      <c r="J39" s="69">
        <f>VLOOKUP($A39,'Return Data'!$A$7:$R$326,9,0)</f>
        <v>5.6648017560467796</v>
      </c>
      <c r="K39" s="70">
        <f t="shared" si="3"/>
        <v>38</v>
      </c>
      <c r="L39" s="69">
        <f>VLOOKUP($A39,'Return Data'!$A$7:$R$326,10,0)</f>
        <v>4.8376676489202799</v>
      </c>
      <c r="M39" s="70">
        <f t="shared" si="4"/>
        <v>35</v>
      </c>
      <c r="N39" s="69">
        <f>VLOOKUP($A39,'Return Data'!$A$7:$R$326,11,0)</f>
        <v>4.8962331328454098</v>
      </c>
      <c r="O39" s="70">
        <f t="shared" si="12"/>
        <v>32</v>
      </c>
      <c r="P39" s="69">
        <f>VLOOKUP($A39,'Return Data'!$A$7:$R$326,12,0)</f>
        <v>4.9402207706539096</v>
      </c>
      <c r="Q39" s="70">
        <f t="shared" si="13"/>
        <v>34</v>
      </c>
      <c r="R39" s="69">
        <f>VLOOKUP($A39,'Return Data'!$A$7:$R$326,13,0)</f>
        <v>5.2921692023873099</v>
      </c>
      <c r="S39" s="70">
        <f t="shared" si="14"/>
        <v>31</v>
      </c>
      <c r="T39" s="69">
        <f>VLOOKUP($A39,'Return Data'!$A$7:$R$326,14,0)</f>
        <v>5.5352098448430596</v>
      </c>
      <c r="U39" s="70">
        <f t="shared" si="15"/>
        <v>35</v>
      </c>
      <c r="V39" s="69"/>
      <c r="W39" s="70"/>
      <c r="X39" s="69"/>
      <c r="Y39" s="70"/>
      <c r="Z39" s="69">
        <f>VLOOKUP($A39,'Return Data'!$A$7:$R$326,17,0)</f>
        <v>6.1674855300859699</v>
      </c>
      <c r="AA39" s="71">
        <f t="shared" si="11"/>
        <v>37</v>
      </c>
    </row>
    <row r="40" spans="1:27" x14ac:dyDescent="0.25">
      <c r="A40" s="67" t="s">
        <v>150</v>
      </c>
      <c r="B40" s="68">
        <f>VLOOKUP($A40,'Return Data'!$A$7:$R$326,2,0)</f>
        <v>43929</v>
      </c>
      <c r="C40" s="69">
        <f>VLOOKUP($A40,'Return Data'!$A$7:$R$326,3,0)</f>
        <v>258.63819999999998</v>
      </c>
      <c r="D40" s="69">
        <f>VLOOKUP($A40,'Return Data'!$A$7:$R$326,6,0)</f>
        <v>3.6837023480309501</v>
      </c>
      <c r="E40" s="70">
        <f t="shared" si="0"/>
        <v>21</v>
      </c>
      <c r="F40" s="69">
        <f>VLOOKUP($A40,'Return Data'!$A$7:$R$326,7,0)</f>
        <v>4.1645764818139703</v>
      </c>
      <c r="G40" s="70">
        <f t="shared" si="1"/>
        <v>4</v>
      </c>
      <c r="H40" s="69">
        <f>VLOOKUP($A40,'Return Data'!$A$7:$R$326,8,0)</f>
        <v>5.6147015238979296</v>
      </c>
      <c r="I40" s="70">
        <f t="shared" si="2"/>
        <v>4</v>
      </c>
      <c r="J40" s="69">
        <f>VLOOKUP($A40,'Return Data'!$A$7:$R$326,9,0)</f>
        <v>13.2153535324821</v>
      </c>
      <c r="K40" s="70">
        <f t="shared" si="3"/>
        <v>25</v>
      </c>
      <c r="L40" s="69">
        <f>VLOOKUP($A40,'Return Data'!$A$7:$R$326,10,0)</f>
        <v>5.7066189460664098</v>
      </c>
      <c r="M40" s="70">
        <f t="shared" si="4"/>
        <v>28</v>
      </c>
      <c r="N40" s="69">
        <f>VLOOKUP($A40,'Return Data'!$A$7:$R$326,11,0)</f>
        <v>5.5277970175223503</v>
      </c>
      <c r="O40" s="70">
        <f t="shared" si="12"/>
        <v>21</v>
      </c>
      <c r="P40" s="69">
        <f>VLOOKUP($A40,'Return Data'!$A$7:$R$326,12,0)</f>
        <v>5.56162224466211</v>
      </c>
      <c r="Q40" s="70">
        <f t="shared" si="13"/>
        <v>15</v>
      </c>
      <c r="R40" s="69">
        <f>VLOOKUP($A40,'Return Data'!$A$7:$R$326,13,0)</f>
        <v>5.7989793618826999</v>
      </c>
      <c r="S40" s="70">
        <f t="shared" si="14"/>
        <v>16</v>
      </c>
      <c r="T40" s="69">
        <f>VLOOKUP($A40,'Return Data'!$A$7:$R$326,14,0)</f>
        <v>6.2409282855071604</v>
      </c>
      <c r="U40" s="70">
        <f t="shared" si="15"/>
        <v>12</v>
      </c>
      <c r="V40" s="69">
        <f>VLOOKUP($A40,'Return Data'!$A$7:$R$326,18,0)</f>
        <v>7.1709403650397396</v>
      </c>
      <c r="W40" s="70">
        <f t="shared" ref="W40:W49" si="18">RANK(V40,V$8:V$50,0)</f>
        <v>9</v>
      </c>
      <c r="X40" s="69">
        <f>VLOOKUP($A40,'Return Data'!$A$7:$R$326,15,0)</f>
        <v>7.3910725652208704</v>
      </c>
      <c r="Y40" s="70">
        <f t="shared" ref="Y40:Y49" si="19">RANK(X40,X$8:X$50,0)</f>
        <v>11</v>
      </c>
      <c r="Z40" s="69">
        <f>VLOOKUP($A40,'Return Data'!$A$7:$R$326,17,0)</f>
        <v>10.073696001125301</v>
      </c>
      <c r="AA40" s="71">
        <f t="shared" si="11"/>
        <v>12</v>
      </c>
    </row>
    <row r="41" spans="1:27" x14ac:dyDescent="0.25">
      <c r="A41" s="67" t="s">
        <v>151</v>
      </c>
      <c r="B41" s="68">
        <f>VLOOKUP($A41,'Return Data'!$A$7:$R$326,2,0)</f>
        <v>43929</v>
      </c>
      <c r="C41" s="69">
        <f>VLOOKUP($A41,'Return Data'!$A$7:$R$326,3,0)</f>
        <v>1759.8018999999999</v>
      </c>
      <c r="D41" s="69">
        <f>VLOOKUP($A41,'Return Data'!$A$7:$R$326,6,0)</f>
        <v>5.2876393753626996</v>
      </c>
      <c r="E41" s="70">
        <f t="shared" si="0"/>
        <v>1</v>
      </c>
      <c r="F41" s="69">
        <f>VLOOKUP($A41,'Return Data'!$A$7:$R$326,7,0)</f>
        <v>4.2042643771325103</v>
      </c>
      <c r="G41" s="70">
        <f t="shared" si="1"/>
        <v>3</v>
      </c>
      <c r="H41" s="69">
        <f>VLOOKUP($A41,'Return Data'!$A$7:$R$326,8,0)</f>
        <v>4.0544543750121402</v>
      </c>
      <c r="I41" s="70">
        <f t="shared" si="2"/>
        <v>31</v>
      </c>
      <c r="J41" s="69">
        <f>VLOOKUP($A41,'Return Data'!$A$7:$R$326,9,0)</f>
        <v>6.9740904685579599</v>
      </c>
      <c r="K41" s="70">
        <f t="shared" si="3"/>
        <v>35</v>
      </c>
      <c r="L41" s="69">
        <f>VLOOKUP($A41,'Return Data'!$A$7:$R$326,10,0)</f>
        <v>4.38963867815065</v>
      </c>
      <c r="M41" s="70">
        <f t="shared" si="4"/>
        <v>37</v>
      </c>
      <c r="N41" s="69">
        <f>VLOOKUP($A41,'Return Data'!$A$7:$R$326,11,0)</f>
        <v>4.9787493706312</v>
      </c>
      <c r="O41" s="70">
        <f t="shared" si="12"/>
        <v>31</v>
      </c>
      <c r="P41" s="69">
        <f>VLOOKUP($A41,'Return Data'!$A$7:$R$326,12,0)</f>
        <v>5.05469988954993</v>
      </c>
      <c r="Q41" s="70">
        <f t="shared" si="13"/>
        <v>31</v>
      </c>
      <c r="R41" s="69">
        <f>VLOOKUP($A41,'Return Data'!$A$7:$R$326,13,0)</f>
        <v>5.2893614062706504</v>
      </c>
      <c r="S41" s="70">
        <f t="shared" si="14"/>
        <v>32</v>
      </c>
      <c r="T41" s="69">
        <f>VLOOKUP($A41,'Return Data'!$A$7:$R$326,14,0)</f>
        <v>5.6428429668123696</v>
      </c>
      <c r="U41" s="70">
        <f t="shared" si="15"/>
        <v>32</v>
      </c>
      <c r="V41" s="69">
        <f>VLOOKUP($A41,'Return Data'!$A$7:$R$326,18,0)</f>
        <v>1.8740507807541</v>
      </c>
      <c r="W41" s="70">
        <f t="shared" si="18"/>
        <v>35</v>
      </c>
      <c r="X41" s="69">
        <f>VLOOKUP($A41,'Return Data'!$A$7:$R$326,15,0)</f>
        <v>3.6438083336806599</v>
      </c>
      <c r="Y41" s="70">
        <f t="shared" si="19"/>
        <v>35</v>
      </c>
      <c r="Z41" s="69">
        <f>VLOOKUP($A41,'Return Data'!$A$7:$R$326,17,0)</f>
        <v>7.9153794630978496</v>
      </c>
      <c r="AA41" s="71">
        <f t="shared" si="11"/>
        <v>34</v>
      </c>
    </row>
    <row r="42" spans="1:27" x14ac:dyDescent="0.25">
      <c r="A42" s="67" t="s">
        <v>152</v>
      </c>
      <c r="B42" s="68">
        <f>VLOOKUP($A42,'Return Data'!$A$7:$R$326,2,0)</f>
        <v>43929</v>
      </c>
      <c r="C42" s="69">
        <f>VLOOKUP($A42,'Return Data'!$A$7:$R$326,3,0)</f>
        <v>31.4314</v>
      </c>
      <c r="D42" s="69">
        <f>VLOOKUP($A42,'Return Data'!$A$7:$R$326,6,0)</f>
        <v>4.9940974509297096</v>
      </c>
      <c r="E42" s="70">
        <f t="shared" si="0"/>
        <v>4</v>
      </c>
      <c r="F42" s="69">
        <f>VLOOKUP($A42,'Return Data'!$A$7:$R$326,7,0)</f>
        <v>5.2526680420775804</v>
      </c>
      <c r="G42" s="70">
        <f t="shared" si="1"/>
        <v>1</v>
      </c>
      <c r="H42" s="69">
        <f>VLOOKUP($A42,'Return Data'!$A$7:$R$326,8,0)</f>
        <v>5.6827231518553898</v>
      </c>
      <c r="I42" s="70">
        <f t="shared" si="2"/>
        <v>3</v>
      </c>
      <c r="J42" s="69">
        <f>VLOOKUP($A42,'Return Data'!$A$7:$R$326,9,0)</f>
        <v>7.2280851277169296</v>
      </c>
      <c r="K42" s="70">
        <f t="shared" si="3"/>
        <v>34</v>
      </c>
      <c r="L42" s="69">
        <f>VLOOKUP($A42,'Return Data'!$A$7:$R$326,10,0)</f>
        <v>5.7594110085656798</v>
      </c>
      <c r="M42" s="70">
        <f t="shared" si="4"/>
        <v>26</v>
      </c>
      <c r="N42" s="69">
        <f>VLOOKUP($A42,'Return Data'!$A$7:$R$326,11,0)</f>
        <v>6.1847866839774603</v>
      </c>
      <c r="O42" s="70">
        <f t="shared" si="12"/>
        <v>2</v>
      </c>
      <c r="P42" s="69">
        <f>VLOOKUP($A42,'Return Data'!$A$7:$R$326,12,0)</f>
        <v>6.38712931663372</v>
      </c>
      <c r="Q42" s="70">
        <f t="shared" si="13"/>
        <v>1</v>
      </c>
      <c r="R42" s="69">
        <f>VLOOKUP($A42,'Return Data'!$A$7:$R$326,13,0)</f>
        <v>6.7401053500463801</v>
      </c>
      <c r="S42" s="70">
        <f t="shared" si="14"/>
        <v>1</v>
      </c>
      <c r="T42" s="69">
        <f>VLOOKUP($A42,'Return Data'!$A$7:$R$326,14,0)</f>
        <v>6.9693972665486799</v>
      </c>
      <c r="U42" s="70">
        <f t="shared" si="15"/>
        <v>1</v>
      </c>
      <c r="V42" s="69">
        <f>VLOOKUP($A42,'Return Data'!$A$7:$R$326,18,0)</f>
        <v>7.6085864886143604</v>
      </c>
      <c r="W42" s="70">
        <f t="shared" si="18"/>
        <v>1</v>
      </c>
      <c r="X42" s="69">
        <f>VLOOKUP($A42,'Return Data'!$A$7:$R$326,15,0)</f>
        <v>7.6313739846042603</v>
      </c>
      <c r="Y42" s="70">
        <f t="shared" si="19"/>
        <v>1</v>
      </c>
      <c r="Z42" s="69">
        <f>VLOOKUP($A42,'Return Data'!$A$7:$R$326,17,0)</f>
        <v>10.656635885939</v>
      </c>
      <c r="AA42" s="71">
        <f t="shared" si="11"/>
        <v>2</v>
      </c>
    </row>
    <row r="43" spans="1:27" x14ac:dyDescent="0.25">
      <c r="A43" s="67" t="s">
        <v>153</v>
      </c>
      <c r="B43" s="68">
        <f>VLOOKUP($A43,'Return Data'!$A$7:$R$326,2,0)</f>
        <v>43929</v>
      </c>
      <c r="C43" s="69">
        <f>VLOOKUP($A43,'Return Data'!$A$7:$R$326,3,0)</f>
        <v>26.951699999999999</v>
      </c>
      <c r="D43" s="69">
        <f>VLOOKUP($A43,'Return Data'!$A$7:$R$326,6,0)</f>
        <v>4.4696531148433696</v>
      </c>
      <c r="E43" s="70">
        <f t="shared" si="0"/>
        <v>8</v>
      </c>
      <c r="F43" s="69">
        <f>VLOOKUP($A43,'Return Data'!$A$7:$R$326,7,0)</f>
        <v>4.1545266153228599</v>
      </c>
      <c r="G43" s="70">
        <f t="shared" si="1"/>
        <v>5</v>
      </c>
      <c r="H43" s="69">
        <f>VLOOKUP($A43,'Return Data'!$A$7:$R$326,8,0)</f>
        <v>3.9884849008869101</v>
      </c>
      <c r="I43" s="70">
        <f t="shared" si="2"/>
        <v>32</v>
      </c>
      <c r="J43" s="69">
        <f>VLOOKUP($A43,'Return Data'!$A$7:$R$326,9,0)</f>
        <v>6.8181769869552697</v>
      </c>
      <c r="K43" s="70">
        <f t="shared" si="3"/>
        <v>36</v>
      </c>
      <c r="L43" s="69">
        <f>VLOOKUP($A43,'Return Data'!$A$7:$R$326,10,0)</f>
        <v>4.6270139511544199</v>
      </c>
      <c r="M43" s="70">
        <f t="shared" si="4"/>
        <v>36</v>
      </c>
      <c r="N43" s="69">
        <f>VLOOKUP($A43,'Return Data'!$A$7:$R$326,11,0)</f>
        <v>4.8698109809554797</v>
      </c>
      <c r="O43" s="70">
        <f t="shared" si="12"/>
        <v>33</v>
      </c>
      <c r="P43" s="69">
        <f>VLOOKUP($A43,'Return Data'!$A$7:$R$326,12,0)</f>
        <v>4.9143785259255699</v>
      </c>
      <c r="Q43" s="70">
        <f t="shared" si="13"/>
        <v>35</v>
      </c>
      <c r="R43" s="69">
        <f>VLOOKUP($A43,'Return Data'!$A$7:$R$326,13,0)</f>
        <v>5.2031547399968403</v>
      </c>
      <c r="S43" s="70">
        <f t="shared" si="14"/>
        <v>35</v>
      </c>
      <c r="T43" s="69">
        <f>VLOOKUP($A43,'Return Data'!$A$7:$R$326,14,0)</f>
        <v>5.55682664548101</v>
      </c>
      <c r="U43" s="70">
        <f t="shared" si="15"/>
        <v>34</v>
      </c>
      <c r="V43" s="69">
        <f>VLOOKUP($A43,'Return Data'!$A$7:$R$326,18,0)</f>
        <v>6.3205006787108999</v>
      </c>
      <c r="W43" s="70">
        <f t="shared" si="18"/>
        <v>31</v>
      </c>
      <c r="X43" s="69">
        <f>VLOOKUP($A43,'Return Data'!$A$7:$R$326,15,0)</f>
        <v>6.5141236199399604</v>
      </c>
      <c r="Y43" s="70">
        <f t="shared" si="19"/>
        <v>33</v>
      </c>
      <c r="Z43" s="69">
        <f>VLOOKUP($A43,'Return Data'!$A$7:$R$326,17,0)</f>
        <v>12.0965210166178</v>
      </c>
      <c r="AA43" s="71">
        <f t="shared" si="11"/>
        <v>1</v>
      </c>
    </row>
    <row r="44" spans="1:27" x14ac:dyDescent="0.25">
      <c r="A44" s="67" t="s">
        <v>156</v>
      </c>
      <c r="B44" s="68">
        <f>VLOOKUP($A44,'Return Data'!$A$7:$R$326,2,0)</f>
        <v>43929</v>
      </c>
      <c r="C44" s="69">
        <f>VLOOKUP($A44,'Return Data'!$A$7:$R$326,3,0)</f>
        <v>3112.4875000000002</v>
      </c>
      <c r="D44" s="69">
        <f>VLOOKUP($A44,'Return Data'!$A$7:$R$326,6,0)</f>
        <v>4.1342197558890099</v>
      </c>
      <c r="E44" s="70">
        <f t="shared" si="0"/>
        <v>13</v>
      </c>
      <c r="F44" s="69">
        <f>VLOOKUP($A44,'Return Data'!$A$7:$R$326,7,0)</f>
        <v>3.1162589381354202</v>
      </c>
      <c r="G44" s="70">
        <f t="shared" si="1"/>
        <v>16</v>
      </c>
      <c r="H44" s="69">
        <f>VLOOKUP($A44,'Return Data'!$A$7:$R$326,8,0)</f>
        <v>5.1226707688523296</v>
      </c>
      <c r="I44" s="70">
        <f t="shared" si="2"/>
        <v>14</v>
      </c>
      <c r="J44" s="69">
        <f>VLOOKUP($A44,'Return Data'!$A$7:$R$326,9,0)</f>
        <v>13.588959519597401</v>
      </c>
      <c r="K44" s="70">
        <f t="shared" si="3"/>
        <v>24</v>
      </c>
      <c r="L44" s="69">
        <f>VLOOKUP($A44,'Return Data'!$A$7:$R$326,10,0)</f>
        <v>6.3886714982750501</v>
      </c>
      <c r="M44" s="70">
        <f t="shared" si="4"/>
        <v>13</v>
      </c>
      <c r="N44" s="69">
        <f>VLOOKUP($A44,'Return Data'!$A$7:$R$326,11,0)</f>
        <v>5.6501426205673697</v>
      </c>
      <c r="O44" s="70">
        <f t="shared" si="12"/>
        <v>17</v>
      </c>
      <c r="P44" s="69">
        <f>VLOOKUP($A44,'Return Data'!$A$7:$R$326,12,0)</f>
        <v>5.5045683494526001</v>
      </c>
      <c r="Q44" s="70">
        <f t="shared" si="13"/>
        <v>19</v>
      </c>
      <c r="R44" s="69">
        <f>VLOOKUP($A44,'Return Data'!$A$7:$R$326,13,0)</f>
        <v>5.7317366752416099</v>
      </c>
      <c r="S44" s="70">
        <f t="shared" si="14"/>
        <v>22</v>
      </c>
      <c r="T44" s="69">
        <f>VLOOKUP($A44,'Return Data'!$A$7:$R$326,14,0)</f>
        <v>6.0941180131830901</v>
      </c>
      <c r="U44" s="70">
        <f t="shared" si="15"/>
        <v>24</v>
      </c>
      <c r="V44" s="69">
        <f>VLOOKUP($A44,'Return Data'!$A$7:$R$326,18,0)</f>
        <v>7.02594922408377</v>
      </c>
      <c r="W44" s="70">
        <f t="shared" si="18"/>
        <v>23</v>
      </c>
      <c r="X44" s="69">
        <f>VLOOKUP($A44,'Return Data'!$A$7:$R$326,15,0)</f>
        <v>7.25160879499074</v>
      </c>
      <c r="Y44" s="70">
        <f t="shared" si="19"/>
        <v>25</v>
      </c>
      <c r="Z44" s="69">
        <f>VLOOKUP($A44,'Return Data'!$A$7:$R$326,17,0)</f>
        <v>9.9519761383445502</v>
      </c>
      <c r="AA44" s="71">
        <f t="shared" si="11"/>
        <v>26</v>
      </c>
    </row>
    <row r="45" spans="1:27" x14ac:dyDescent="0.25">
      <c r="A45" s="67" t="s">
        <v>157</v>
      </c>
      <c r="B45" s="68">
        <f>VLOOKUP($A45,'Return Data'!$A$7:$R$326,2,0)</f>
        <v>43929</v>
      </c>
      <c r="C45" s="69">
        <f>VLOOKUP($A45,'Return Data'!$A$7:$R$326,3,0)</f>
        <v>41.908099999999997</v>
      </c>
      <c r="D45" s="69">
        <f>VLOOKUP($A45,'Return Data'!$A$7:$R$326,6,0)</f>
        <v>2.87437238692667</v>
      </c>
      <c r="E45" s="70">
        <f t="shared" si="0"/>
        <v>32</v>
      </c>
      <c r="F45" s="69">
        <f>VLOOKUP($A45,'Return Data'!$A$7:$R$326,7,0)</f>
        <v>2.2649002513095802</v>
      </c>
      <c r="G45" s="70">
        <f t="shared" si="1"/>
        <v>41</v>
      </c>
      <c r="H45" s="69">
        <f>VLOOKUP($A45,'Return Data'!$A$7:$R$326,8,0)</f>
        <v>4.28362978603315</v>
      </c>
      <c r="I45" s="70">
        <f t="shared" si="2"/>
        <v>29</v>
      </c>
      <c r="J45" s="69">
        <f>VLOOKUP($A45,'Return Data'!$A$7:$R$326,9,0)</f>
        <v>11.484742875083899</v>
      </c>
      <c r="K45" s="70">
        <f t="shared" si="3"/>
        <v>27</v>
      </c>
      <c r="L45" s="69">
        <f>VLOOKUP($A45,'Return Data'!$A$7:$R$326,10,0)</f>
        <v>5.8360769817118499</v>
      </c>
      <c r="M45" s="70">
        <f t="shared" si="4"/>
        <v>24</v>
      </c>
      <c r="N45" s="69">
        <f>VLOOKUP($A45,'Return Data'!$A$7:$R$326,11,0)</f>
        <v>5.5237598671370503</v>
      </c>
      <c r="O45" s="70">
        <f t="shared" si="12"/>
        <v>22</v>
      </c>
      <c r="P45" s="69">
        <f>VLOOKUP($A45,'Return Data'!$A$7:$R$326,12,0)</f>
        <v>5.4838271572535602</v>
      </c>
      <c r="Q45" s="70">
        <f t="shared" si="13"/>
        <v>20</v>
      </c>
      <c r="R45" s="69">
        <f>VLOOKUP($A45,'Return Data'!$A$7:$R$326,13,0)</f>
        <v>5.7467163085688702</v>
      </c>
      <c r="S45" s="70">
        <f t="shared" si="14"/>
        <v>19</v>
      </c>
      <c r="T45" s="69">
        <f>VLOOKUP($A45,'Return Data'!$A$7:$R$326,14,0)</f>
        <v>6.1476119289575797</v>
      </c>
      <c r="U45" s="70">
        <f t="shared" si="15"/>
        <v>20</v>
      </c>
      <c r="V45" s="69">
        <f>VLOOKUP($A45,'Return Data'!$A$7:$R$326,18,0)</f>
        <v>7.0990062388973101</v>
      </c>
      <c r="W45" s="70">
        <f t="shared" si="18"/>
        <v>16</v>
      </c>
      <c r="X45" s="69">
        <f>VLOOKUP($A45,'Return Data'!$A$7:$R$326,15,0)</f>
        <v>7.3336238766573203</v>
      </c>
      <c r="Y45" s="70">
        <f t="shared" si="19"/>
        <v>18</v>
      </c>
      <c r="Z45" s="69">
        <f>VLOOKUP($A45,'Return Data'!$A$7:$R$326,17,0)</f>
        <v>10.040972675271099</v>
      </c>
      <c r="AA45" s="71">
        <f t="shared" si="11"/>
        <v>17</v>
      </c>
    </row>
    <row r="46" spans="1:27" x14ac:dyDescent="0.25">
      <c r="A46" s="67" t="s">
        <v>158</v>
      </c>
      <c r="B46" s="68">
        <f>VLOOKUP($A46,'Return Data'!$A$7:$R$326,2,0)</f>
        <v>43929</v>
      </c>
      <c r="C46" s="69">
        <f>VLOOKUP($A46,'Return Data'!$A$7:$R$326,3,0)</f>
        <v>3135.7709</v>
      </c>
      <c r="D46" s="69">
        <f>VLOOKUP($A46,'Return Data'!$A$7:$R$326,6,0)</f>
        <v>3.8590284985252601</v>
      </c>
      <c r="E46" s="70">
        <f t="shared" si="0"/>
        <v>16</v>
      </c>
      <c r="F46" s="69">
        <f>VLOOKUP($A46,'Return Data'!$A$7:$R$326,7,0)</f>
        <v>3.9627297433417401</v>
      </c>
      <c r="G46" s="70">
        <f t="shared" si="1"/>
        <v>6</v>
      </c>
      <c r="H46" s="69">
        <f>VLOOKUP($A46,'Return Data'!$A$7:$R$326,8,0)</f>
        <v>5.4869878274512196</v>
      </c>
      <c r="I46" s="70">
        <f t="shared" si="2"/>
        <v>6</v>
      </c>
      <c r="J46" s="69">
        <f>VLOOKUP($A46,'Return Data'!$A$7:$R$326,9,0)</f>
        <v>18.432955802616899</v>
      </c>
      <c r="K46" s="70">
        <f t="shared" si="3"/>
        <v>3</v>
      </c>
      <c r="L46" s="69">
        <f>VLOOKUP($A46,'Return Data'!$A$7:$R$326,10,0)</f>
        <v>7.2186217407278797</v>
      </c>
      <c r="M46" s="70">
        <f t="shared" si="4"/>
        <v>5</v>
      </c>
      <c r="N46" s="69">
        <f>VLOOKUP($A46,'Return Data'!$A$7:$R$326,11,0)</f>
        <v>6.0106140120569398</v>
      </c>
      <c r="O46" s="70">
        <f t="shared" si="12"/>
        <v>6</v>
      </c>
      <c r="P46" s="69">
        <f>VLOOKUP($A46,'Return Data'!$A$7:$R$326,12,0)</f>
        <v>5.73310233032052</v>
      </c>
      <c r="Q46" s="70">
        <f t="shared" si="13"/>
        <v>6</v>
      </c>
      <c r="R46" s="69">
        <f>VLOOKUP($A46,'Return Data'!$A$7:$R$326,13,0)</f>
        <v>5.89948119933499</v>
      </c>
      <c r="S46" s="70">
        <f t="shared" si="14"/>
        <v>9</v>
      </c>
      <c r="T46" s="69">
        <f>VLOOKUP($A46,'Return Data'!$A$7:$R$326,14,0)</f>
        <v>6.3063443710888896</v>
      </c>
      <c r="U46" s="70">
        <f t="shared" si="15"/>
        <v>7</v>
      </c>
      <c r="V46" s="69">
        <f>VLOOKUP($A46,'Return Data'!$A$7:$R$326,18,0)</f>
        <v>7.1553633503359597</v>
      </c>
      <c r="W46" s="70">
        <f t="shared" si="18"/>
        <v>11</v>
      </c>
      <c r="X46" s="69">
        <f>VLOOKUP($A46,'Return Data'!$A$7:$R$326,15,0)</f>
        <v>7.3834511466236501</v>
      </c>
      <c r="Y46" s="70">
        <f t="shared" si="19"/>
        <v>12</v>
      </c>
      <c r="Z46" s="69">
        <f>VLOOKUP($A46,'Return Data'!$A$7:$R$326,17,0)</f>
        <v>10.1300275764678</v>
      </c>
      <c r="AA46" s="71">
        <f t="shared" si="11"/>
        <v>8</v>
      </c>
    </row>
    <row r="47" spans="1:27" x14ac:dyDescent="0.25">
      <c r="A47" s="67" t="s">
        <v>159</v>
      </c>
      <c r="B47" s="68">
        <f>VLOOKUP($A47,'Return Data'!$A$7:$R$326,2,0)</f>
        <v>43929</v>
      </c>
      <c r="C47" s="69">
        <f>VLOOKUP($A47,'Return Data'!$A$7:$R$326,3,0)</f>
        <v>1961.088</v>
      </c>
      <c r="D47" s="69">
        <f>VLOOKUP($A47,'Return Data'!$A$7:$R$326,6,0)</f>
        <v>1.55790071444351</v>
      </c>
      <c r="E47" s="70">
        <f t="shared" si="0"/>
        <v>42</v>
      </c>
      <c r="F47" s="69">
        <f>VLOOKUP($A47,'Return Data'!$A$7:$R$326,7,0)</f>
        <v>1.2446183322263999</v>
      </c>
      <c r="G47" s="70">
        <f t="shared" si="1"/>
        <v>43</v>
      </c>
      <c r="H47" s="69">
        <f>VLOOKUP($A47,'Return Data'!$A$7:$R$326,8,0)</f>
        <v>1.0001942953184699</v>
      </c>
      <c r="I47" s="70">
        <f t="shared" si="2"/>
        <v>43</v>
      </c>
      <c r="J47" s="69">
        <f>VLOOKUP($A47,'Return Data'!$A$7:$R$326,9,0)</f>
        <v>0.87320066389467199</v>
      </c>
      <c r="K47" s="70">
        <f t="shared" si="3"/>
        <v>43</v>
      </c>
      <c r="L47" s="69">
        <f>VLOOKUP($A47,'Return Data'!$A$7:$R$326,10,0)</f>
        <v>2.51312535517099</v>
      </c>
      <c r="M47" s="70">
        <f t="shared" si="4"/>
        <v>43</v>
      </c>
      <c r="N47" s="69">
        <f>VLOOKUP($A47,'Return Data'!$A$7:$R$326,11,0)</f>
        <v>3.8728513118288199</v>
      </c>
      <c r="O47" s="70">
        <f t="shared" si="12"/>
        <v>39</v>
      </c>
      <c r="P47" s="69">
        <f>VLOOKUP($A47,'Return Data'!$A$7:$R$326,12,0)</f>
        <v>4.1070478483058803</v>
      </c>
      <c r="Q47" s="70">
        <f t="shared" si="13"/>
        <v>39</v>
      </c>
      <c r="R47" s="69">
        <f>VLOOKUP($A47,'Return Data'!$A$7:$R$326,13,0)</f>
        <v>4.4066761741861402</v>
      </c>
      <c r="S47" s="70">
        <f t="shared" si="14"/>
        <v>39</v>
      </c>
      <c r="T47" s="69">
        <f>VLOOKUP($A47,'Return Data'!$A$7:$R$326,14,0)</f>
        <v>4.6945698430765699</v>
      </c>
      <c r="U47" s="70">
        <f t="shared" si="15"/>
        <v>38</v>
      </c>
      <c r="V47" s="69">
        <f>VLOOKUP($A47,'Return Data'!$A$7:$R$326,18,0)</f>
        <v>5.4491194770937597</v>
      </c>
      <c r="W47" s="70">
        <f t="shared" si="18"/>
        <v>33</v>
      </c>
      <c r="X47" s="69">
        <f>VLOOKUP($A47,'Return Data'!$A$7:$R$326,15,0)</f>
        <v>6.57807810449646</v>
      </c>
      <c r="Y47" s="70">
        <f t="shared" si="19"/>
        <v>32</v>
      </c>
      <c r="Z47" s="69">
        <f>VLOOKUP($A47,'Return Data'!$A$7:$R$326,17,0)</f>
        <v>8.0131228713655602</v>
      </c>
      <c r="AA47" s="71">
        <f t="shared" si="11"/>
        <v>33</v>
      </c>
    </row>
    <row r="48" spans="1:27" x14ac:dyDescent="0.25">
      <c r="A48" s="67" t="s">
        <v>160</v>
      </c>
      <c r="B48" s="68">
        <f>VLOOKUP($A48,'Return Data'!$A$7:$R$326,2,0)</f>
        <v>43929</v>
      </c>
      <c r="C48" s="69">
        <f>VLOOKUP($A48,'Return Data'!$A$7:$R$326,3,0)</f>
        <v>1913.5622000000001</v>
      </c>
      <c r="D48" s="69">
        <f>VLOOKUP($A48,'Return Data'!$A$7:$R$326,6,0)</f>
        <v>2.6572536578283201</v>
      </c>
      <c r="E48" s="70">
        <f t="shared" si="0"/>
        <v>33</v>
      </c>
      <c r="F48" s="69">
        <f>VLOOKUP($A48,'Return Data'!$A$7:$R$326,7,0)</f>
        <v>3.8650596934389401</v>
      </c>
      <c r="G48" s="70">
        <f t="shared" si="1"/>
        <v>7</v>
      </c>
      <c r="H48" s="69">
        <f>VLOOKUP($A48,'Return Data'!$A$7:$R$326,8,0)</f>
        <v>5.19121274841799</v>
      </c>
      <c r="I48" s="70">
        <f t="shared" si="2"/>
        <v>11</v>
      </c>
      <c r="J48" s="69">
        <f>VLOOKUP($A48,'Return Data'!$A$7:$R$326,9,0)</f>
        <v>19.392908088497801</v>
      </c>
      <c r="K48" s="70">
        <f t="shared" si="3"/>
        <v>1</v>
      </c>
      <c r="L48" s="69">
        <f>VLOOKUP($A48,'Return Data'!$A$7:$R$326,10,0)</f>
        <v>7.4112818432703902</v>
      </c>
      <c r="M48" s="70">
        <f t="shared" si="4"/>
        <v>4</v>
      </c>
      <c r="N48" s="69">
        <f>VLOOKUP($A48,'Return Data'!$A$7:$R$326,11,0)</f>
        <v>6.0145952393025004</v>
      </c>
      <c r="O48" s="70">
        <f t="shared" si="12"/>
        <v>5</v>
      </c>
      <c r="P48" s="69">
        <f>VLOOKUP($A48,'Return Data'!$A$7:$R$326,12,0)</f>
        <v>5.6691124417638497</v>
      </c>
      <c r="Q48" s="70">
        <f t="shared" si="13"/>
        <v>9</v>
      </c>
      <c r="R48" s="69">
        <f>VLOOKUP($A48,'Return Data'!$A$7:$R$326,13,0)</f>
        <v>5.8253870106488002</v>
      </c>
      <c r="S48" s="70">
        <f t="shared" si="14"/>
        <v>12</v>
      </c>
      <c r="T48" s="69">
        <f>VLOOKUP($A48,'Return Data'!$A$7:$R$326,14,0)</f>
        <v>6.1989471338335598</v>
      </c>
      <c r="U48" s="70">
        <f t="shared" si="15"/>
        <v>15</v>
      </c>
      <c r="V48" s="69">
        <f>VLOOKUP($A48,'Return Data'!$A$7:$R$326,18,0)</f>
        <v>5.0576544488214203</v>
      </c>
      <c r="W48" s="70">
        <f t="shared" si="18"/>
        <v>34</v>
      </c>
      <c r="X48" s="69">
        <f>VLOOKUP($A48,'Return Data'!$A$7:$R$326,15,0)</f>
        <v>5.8494645713754601</v>
      </c>
      <c r="Y48" s="70">
        <f t="shared" si="19"/>
        <v>34</v>
      </c>
      <c r="Z48" s="69">
        <f>VLOOKUP($A48,'Return Data'!$A$7:$R$326,17,0)</f>
        <v>9.1143155673512393</v>
      </c>
      <c r="AA48" s="71">
        <f t="shared" si="11"/>
        <v>31</v>
      </c>
    </row>
    <row r="49" spans="1:27" x14ac:dyDescent="0.25">
      <c r="A49" s="67" t="s">
        <v>161</v>
      </c>
      <c r="B49" s="68">
        <f>VLOOKUP($A49,'Return Data'!$A$7:$R$326,2,0)</f>
        <v>43929</v>
      </c>
      <c r="C49" s="69">
        <f>VLOOKUP($A49,'Return Data'!$A$7:$R$326,3,0)</f>
        <v>3255.0383000000002</v>
      </c>
      <c r="D49" s="69">
        <f>VLOOKUP($A49,'Return Data'!$A$7:$R$326,6,0)</f>
        <v>3.8712713035872199</v>
      </c>
      <c r="E49" s="70">
        <f t="shared" si="0"/>
        <v>15</v>
      </c>
      <c r="F49" s="69">
        <f>VLOOKUP($A49,'Return Data'!$A$7:$R$326,7,0)</f>
        <v>2.7419168171176298</v>
      </c>
      <c r="G49" s="70">
        <f t="shared" si="1"/>
        <v>32</v>
      </c>
      <c r="H49" s="69">
        <f>VLOOKUP($A49,'Return Data'!$A$7:$R$326,8,0)</f>
        <v>5.0570105690145901</v>
      </c>
      <c r="I49" s="70">
        <f t="shared" si="2"/>
        <v>19</v>
      </c>
      <c r="J49" s="69">
        <f>VLOOKUP($A49,'Return Data'!$A$7:$R$326,9,0)</f>
        <v>16.669516646699599</v>
      </c>
      <c r="K49" s="70">
        <f t="shared" si="3"/>
        <v>7</v>
      </c>
      <c r="L49" s="69">
        <f>VLOOKUP($A49,'Return Data'!$A$7:$R$326,10,0)</f>
        <v>6.1546578942321597</v>
      </c>
      <c r="M49" s="70">
        <f t="shared" si="4"/>
        <v>20</v>
      </c>
      <c r="N49" s="69">
        <f>VLOOKUP($A49,'Return Data'!$A$7:$R$326,11,0)</f>
        <v>5.57340650716983</v>
      </c>
      <c r="O49" s="70">
        <f t="shared" si="12"/>
        <v>20</v>
      </c>
      <c r="P49" s="69">
        <f>VLOOKUP($A49,'Return Data'!$A$7:$R$326,12,0)</f>
        <v>5.4729980567408303</v>
      </c>
      <c r="Q49" s="70">
        <f t="shared" si="13"/>
        <v>22</v>
      </c>
      <c r="R49" s="69">
        <f>VLOOKUP($A49,'Return Data'!$A$7:$R$326,13,0)</f>
        <v>5.7323613262654201</v>
      </c>
      <c r="S49" s="70">
        <f t="shared" si="14"/>
        <v>21</v>
      </c>
      <c r="T49" s="69">
        <f>VLOOKUP($A49,'Return Data'!$A$7:$R$326,14,0)</f>
        <v>6.1491804230787803</v>
      </c>
      <c r="U49" s="70">
        <f t="shared" si="15"/>
        <v>18</v>
      </c>
      <c r="V49" s="69">
        <f>VLOOKUP($A49,'Return Data'!$A$7:$R$326,18,0)</f>
        <v>7.0997882133150201</v>
      </c>
      <c r="W49" s="70">
        <f t="shared" si="18"/>
        <v>15</v>
      </c>
      <c r="X49" s="69">
        <f>VLOOKUP($A49,'Return Data'!$A$7:$R$326,15,0)</f>
        <v>7.34050129206733</v>
      </c>
      <c r="Y49" s="70">
        <f t="shared" si="19"/>
        <v>15</v>
      </c>
      <c r="Z49" s="69">
        <f>VLOOKUP($A49,'Return Data'!$A$7:$R$326,17,0)</f>
        <v>10.005043320886299</v>
      </c>
      <c r="AA49" s="71">
        <f t="shared" si="11"/>
        <v>23</v>
      </c>
    </row>
    <row r="50" spans="1:27" x14ac:dyDescent="0.25">
      <c r="A50" s="67" t="s">
        <v>162</v>
      </c>
      <c r="B50" s="68">
        <f>VLOOKUP($A50,'Return Data'!$A$7:$R$326,2,0)</f>
        <v>43929</v>
      </c>
      <c r="C50" s="69">
        <f>VLOOKUP($A50,'Return Data'!$A$7:$R$326,3,0)</f>
        <v>1078.5936999999999</v>
      </c>
      <c r="D50" s="69">
        <f>VLOOKUP($A50,'Return Data'!$A$7:$R$326,6,0)</f>
        <v>4.7619599556008003</v>
      </c>
      <c r="E50" s="70">
        <f t="shared" si="0"/>
        <v>6</v>
      </c>
      <c r="F50" s="69">
        <f>VLOOKUP($A50,'Return Data'!$A$7:$R$326,7,0)</f>
        <v>2.8762098405924501</v>
      </c>
      <c r="G50" s="70">
        <f t="shared" si="1"/>
        <v>22</v>
      </c>
      <c r="H50" s="69">
        <f>VLOOKUP($A50,'Return Data'!$A$7:$R$326,8,0)</f>
        <v>2.5106435479383999</v>
      </c>
      <c r="I50" s="70">
        <f t="shared" si="2"/>
        <v>41</v>
      </c>
      <c r="J50" s="69">
        <f>VLOOKUP($A50,'Return Data'!$A$7:$R$326,9,0)</f>
        <v>2.6880011448907002</v>
      </c>
      <c r="K50" s="70">
        <f t="shared" si="3"/>
        <v>41</v>
      </c>
      <c r="L50" s="69">
        <f>VLOOKUP($A50,'Return Data'!$A$7:$R$326,10,0)</f>
        <v>3.8916902039665402</v>
      </c>
      <c r="M50" s="70">
        <f t="shared" si="4"/>
        <v>39</v>
      </c>
      <c r="N50" s="69">
        <f>VLOOKUP($A50,'Return Data'!$A$7:$R$326,11,0)</f>
        <v>4.8051705937225702</v>
      </c>
      <c r="O50" s="70">
        <f t="shared" si="12"/>
        <v>35</v>
      </c>
      <c r="P50" s="69">
        <f>VLOOKUP($A50,'Return Data'!$A$7:$R$326,12,0)</f>
        <v>5.1250598771211502</v>
      </c>
      <c r="Q50" s="70">
        <f t="shared" si="13"/>
        <v>30</v>
      </c>
      <c r="R50" s="69">
        <f>VLOOKUP($A50,'Return Data'!$A$7:$R$326,13,0)</f>
        <v>5.5779544559588503</v>
      </c>
      <c r="S50" s="70">
        <f t="shared" si="14"/>
        <v>27</v>
      </c>
      <c r="T50" s="69">
        <f>VLOOKUP($A50,'Return Data'!$A$7:$R$326,14,0)</f>
        <v>6.0492345513916499</v>
      </c>
      <c r="U50" s="70">
        <f t="shared" si="15"/>
        <v>26</v>
      </c>
      <c r="V50" s="69"/>
      <c r="W50" s="70"/>
      <c r="X50" s="69"/>
      <c r="Y50" s="70"/>
      <c r="Z50" s="69">
        <f>VLOOKUP($A50,'Return Data'!$A$7:$R$326,17,0)</f>
        <v>6.3854450255674902</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3.482866976286795</v>
      </c>
      <c r="E52" s="78"/>
      <c r="F52" s="79">
        <f>AVERAGE(F8:F50)</f>
        <v>3.0817048232855879</v>
      </c>
      <c r="G52" s="78"/>
      <c r="H52" s="79">
        <f>AVERAGE(H8:H50)</f>
        <v>4.5697131584373674</v>
      </c>
      <c r="I52" s="78"/>
      <c r="J52" s="79">
        <f>AVERAGE(J8:J50)</f>
        <v>12.013930103760757</v>
      </c>
      <c r="K52" s="78"/>
      <c r="L52" s="79">
        <f>AVERAGE(L8:L50)</f>
        <v>5.7849533690484689</v>
      </c>
      <c r="M52" s="78"/>
      <c r="N52" s="79">
        <f>AVERAGE(N8:N50)</f>
        <v>5.4419613612966256</v>
      </c>
      <c r="O52" s="78"/>
      <c r="P52" s="79">
        <f>AVERAGE(P8:P50)</f>
        <v>5.3880285096044238</v>
      </c>
      <c r="Q52" s="78"/>
      <c r="R52" s="79">
        <f>AVERAGE(R8:R50)</f>
        <v>5.6435101180908083</v>
      </c>
      <c r="S52" s="78"/>
      <c r="T52" s="79">
        <f>AVERAGE(T8:T50)</f>
        <v>6.0454315584224059</v>
      </c>
      <c r="U52" s="78"/>
      <c r="V52" s="79">
        <f>AVERAGE(V8:V50)</f>
        <v>6.8096500650961636</v>
      </c>
      <c r="W52" s="78"/>
      <c r="X52" s="79">
        <f>AVERAGE(X8:X50)</f>
        <v>7.1333948556623987</v>
      </c>
      <c r="Y52" s="78"/>
      <c r="Z52" s="79">
        <f>AVERAGE(Z8:Z50)</f>
        <v>9.0777296374731495</v>
      </c>
      <c r="AA52" s="80"/>
    </row>
    <row r="53" spans="1:27" x14ac:dyDescent="0.25">
      <c r="A53" s="77" t="s">
        <v>28</v>
      </c>
      <c r="B53" s="78"/>
      <c r="C53" s="78"/>
      <c r="D53" s="79">
        <f>MIN(D8:D50)</f>
        <v>1.4145164492909099</v>
      </c>
      <c r="E53" s="78"/>
      <c r="F53" s="79">
        <f>MIN(F8:F50)</f>
        <v>1.2446183322263999</v>
      </c>
      <c r="G53" s="78"/>
      <c r="H53" s="79">
        <f>MIN(H8:H50)</f>
        <v>1.0001942953184699</v>
      </c>
      <c r="I53" s="78"/>
      <c r="J53" s="79">
        <f>MIN(J8:J50)</f>
        <v>0.87320066389467199</v>
      </c>
      <c r="K53" s="78"/>
      <c r="L53" s="79">
        <f>MIN(L8:L50)</f>
        <v>2.51312535517099</v>
      </c>
      <c r="M53" s="78"/>
      <c r="N53" s="79">
        <f>MIN(N8:N50)</f>
        <v>3.8728513118288199</v>
      </c>
      <c r="O53" s="78"/>
      <c r="P53" s="79">
        <f>MIN(P8:P50)</f>
        <v>4.1070478483058803</v>
      </c>
      <c r="Q53" s="78"/>
      <c r="R53" s="79">
        <f>MIN(R8:R50)</f>
        <v>4.4066761741861402</v>
      </c>
      <c r="S53" s="78"/>
      <c r="T53" s="79">
        <f>MIN(T8:T50)</f>
        <v>4.6945698430765699</v>
      </c>
      <c r="U53" s="78"/>
      <c r="V53" s="79">
        <f>MIN(V8:V50)</f>
        <v>1.8740507807541</v>
      </c>
      <c r="W53" s="78"/>
      <c r="X53" s="79">
        <f>MIN(X8:X50)</f>
        <v>3.6438083336806599</v>
      </c>
      <c r="Y53" s="78"/>
      <c r="Z53" s="79">
        <f>MIN(Z8:Z50)</f>
        <v>5.1632881898412597</v>
      </c>
      <c r="AA53" s="80"/>
    </row>
    <row r="54" spans="1:27" ht="15.75" thickBot="1" x14ac:dyDescent="0.3">
      <c r="A54" s="81" t="s">
        <v>29</v>
      </c>
      <c r="B54" s="82"/>
      <c r="C54" s="82"/>
      <c r="D54" s="83">
        <f>MAX(D8:D50)</f>
        <v>5.2876393753626996</v>
      </c>
      <c r="E54" s="82"/>
      <c r="F54" s="83">
        <f>MAX(F8:F50)</f>
        <v>5.2526680420775804</v>
      </c>
      <c r="G54" s="82"/>
      <c r="H54" s="83">
        <f>MAX(H8:H50)</f>
        <v>5.7769469557579898</v>
      </c>
      <c r="I54" s="82"/>
      <c r="J54" s="83">
        <f>MAX(J8:J50)</f>
        <v>19.392908088497801</v>
      </c>
      <c r="K54" s="82"/>
      <c r="L54" s="83">
        <f>MAX(L8:L50)</f>
        <v>7.5352226773554003</v>
      </c>
      <c r="M54" s="82"/>
      <c r="N54" s="83">
        <f>MAX(N8:N50)</f>
        <v>6.2284227306119702</v>
      </c>
      <c r="O54" s="82"/>
      <c r="P54" s="83">
        <f>MAX(P8:P50)</f>
        <v>6.38712931663372</v>
      </c>
      <c r="Q54" s="82"/>
      <c r="R54" s="83">
        <f>MAX(R8:R50)</f>
        <v>6.7401053500463801</v>
      </c>
      <c r="S54" s="82"/>
      <c r="T54" s="83">
        <f>MAX(T8:T50)</f>
        <v>6.9693972665486799</v>
      </c>
      <c r="U54" s="82"/>
      <c r="V54" s="83">
        <f>MAX(V8:V50)</f>
        <v>7.6085864886143604</v>
      </c>
      <c r="W54" s="82"/>
      <c r="X54" s="83">
        <f>MAX(X8:X50)</f>
        <v>7.6313739846042603</v>
      </c>
      <c r="Y54" s="82"/>
      <c r="Z54" s="83">
        <f>MAX(Z8:Z50)</f>
        <v>12.0965210166178</v>
      </c>
      <c r="AA54" s="84"/>
    </row>
    <row r="56" spans="1:27" x14ac:dyDescent="0.25">
      <c r="A56" s="15" t="s">
        <v>342</v>
      </c>
    </row>
  </sheetData>
  <sheetProtection password="F4C3"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0" t="s">
        <v>349</v>
      </c>
    </row>
    <row r="3" spans="1:27" ht="15" customHeight="1" thickBot="1" x14ac:dyDescent="0.3">
      <c r="A3" s="121"/>
    </row>
    <row r="4" spans="1:27" ht="15.75" thickBot="1" x14ac:dyDescent="0.3"/>
    <row r="5" spans="1:27" s="4" customFormat="1" x14ac:dyDescent="0.25">
      <c r="A5" s="32" t="s">
        <v>352</v>
      </c>
      <c r="B5" s="118" t="s">
        <v>8</v>
      </c>
      <c r="C5" s="118" t="s">
        <v>9</v>
      </c>
      <c r="D5" s="124" t="s">
        <v>115</v>
      </c>
      <c r="E5" s="124"/>
      <c r="F5" s="124" t="s">
        <v>116</v>
      </c>
      <c r="G5" s="124"/>
      <c r="H5" s="124" t="s">
        <v>117</v>
      </c>
      <c r="I5" s="124"/>
      <c r="J5" s="124" t="s">
        <v>47</v>
      </c>
      <c r="K5" s="124"/>
      <c r="L5" s="124" t="s">
        <v>48</v>
      </c>
      <c r="M5" s="124"/>
      <c r="N5" s="124" t="s">
        <v>1</v>
      </c>
      <c r="O5" s="124"/>
      <c r="P5" s="124" t="s">
        <v>2</v>
      </c>
      <c r="Q5" s="124"/>
      <c r="R5" s="124" t="s">
        <v>3</v>
      </c>
      <c r="S5" s="124"/>
      <c r="T5" s="124" t="s">
        <v>4</v>
      </c>
      <c r="U5" s="124"/>
      <c r="V5" s="124" t="s">
        <v>385</v>
      </c>
      <c r="W5" s="124"/>
      <c r="X5" s="124" t="s">
        <v>5</v>
      </c>
      <c r="Y5" s="124"/>
      <c r="Z5" s="124" t="s">
        <v>46</v>
      </c>
      <c r="AA5" s="127"/>
    </row>
    <row r="6" spans="1:27" s="4" customFormat="1" x14ac:dyDescent="0.25">
      <c r="A6" s="18" t="s">
        <v>7</v>
      </c>
      <c r="B6" s="119"/>
      <c r="C6" s="119"/>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Data'!$A$7:$R$326,2,0)</f>
        <v>43929</v>
      </c>
      <c r="C8" s="69">
        <f>VLOOKUP($A8,'Return Data'!$A$7:$R$326,3,0)</f>
        <v>318.09750000000003</v>
      </c>
      <c r="D8" s="69">
        <f>VLOOKUP($A8,'Return Data'!$A$7:$R$326,6,0)</f>
        <v>2.52455784869132</v>
      </c>
      <c r="E8" s="70">
        <f t="shared" ref="E8:E44" si="0">RANK(D8,D$8:D$48,0)</f>
        <v>36</v>
      </c>
      <c r="F8" s="69">
        <f>VLOOKUP($A8,'Return Data'!$A$7:$R$326,7,0)</f>
        <v>2.7430164470931802</v>
      </c>
      <c r="G8" s="70">
        <f t="shared" ref="G8:G44" si="1">RANK(F8,F$8:F$48,0)</f>
        <v>27</v>
      </c>
      <c r="H8" s="69">
        <f>VLOOKUP($A8,'Return Data'!$A$7:$R$326,8,0)</f>
        <v>5.0881501280426598</v>
      </c>
      <c r="I8" s="70">
        <f t="shared" ref="I8:I44" si="2">RANK(H8,H$8:H$48,0)</f>
        <v>12</v>
      </c>
      <c r="J8" s="69">
        <f>VLOOKUP($A8,'Return Data'!$A$7:$R$326,9,0)</f>
        <v>14.6403967142985</v>
      </c>
      <c r="K8" s="70">
        <f t="shared" ref="K8:K44" si="3">RANK(J8,J$8:J$48,0)</f>
        <v>20</v>
      </c>
      <c r="L8" s="69">
        <f>VLOOKUP($A8,'Return Data'!$A$7:$R$326,10,0)</f>
        <v>6.1867252315179497</v>
      </c>
      <c r="M8" s="70">
        <f t="shared" ref="M8:M44" si="4">RANK(L8,L$8:L$48,0)</f>
        <v>14</v>
      </c>
      <c r="N8" s="69">
        <f>VLOOKUP($A8,'Return Data'!$A$7:$R$326,11,0)</f>
        <v>5.5809286804703602</v>
      </c>
      <c r="O8" s="70">
        <f t="shared" ref="O8:O44" si="5">RANK(N8,N$8:N$48,0)</f>
        <v>13</v>
      </c>
      <c r="P8" s="69">
        <f>VLOOKUP($A8,'Return Data'!$A$7:$R$326,12,0)</f>
        <v>5.4642823200798398</v>
      </c>
      <c r="Q8" s="70">
        <f t="shared" ref="Q8:Q44" si="6">RANK(P8,P$8:P$48,0)</f>
        <v>14</v>
      </c>
      <c r="R8" s="69">
        <f>VLOOKUP($A8,'Return Data'!$A$7:$R$326,13,0)</f>
        <v>5.7800823184395096</v>
      </c>
      <c r="S8" s="70">
        <f t="shared" ref="S8:S44" si="7">RANK(R8,R$8:R$48,0)</f>
        <v>9</v>
      </c>
      <c r="T8" s="69">
        <f>VLOOKUP($A8,'Return Data'!$A$7:$R$326,14,0)</f>
        <v>6.1967586173904001</v>
      </c>
      <c r="U8" s="70">
        <f t="shared" ref="U8:U24" si="8">RANK(T8,T$8:T$48,0)</f>
        <v>6</v>
      </c>
      <c r="V8" s="69">
        <f>VLOOKUP($A8,'Return Data'!$A$7:$R$326,18,0)</f>
        <v>7.0604393747878396</v>
      </c>
      <c r="W8" s="70">
        <f t="shared" ref="W8:W24" si="9">RANK(V8,V$8:V$48,0)</f>
        <v>10</v>
      </c>
      <c r="X8" s="69">
        <f>VLOOKUP($A8,'Return Data'!$A$7:$R$326,15,0)</f>
        <v>7.2993700268491502</v>
      </c>
      <c r="Y8" s="70">
        <f t="shared" ref="Y8:Y24" si="10">RANK(X8,X$8:X$48,0)</f>
        <v>8</v>
      </c>
      <c r="Z8" s="69">
        <f>VLOOKUP($A8,'Return Data'!$A$7:$R$326,17,0)</f>
        <v>13.5984378098787</v>
      </c>
      <c r="AA8" s="71">
        <f t="shared" ref="AA8:AA44" si="11">RANK(Z8,Z$8:Z$48,0)</f>
        <v>6</v>
      </c>
    </row>
    <row r="9" spans="1:27" x14ac:dyDescent="0.25">
      <c r="A9" s="67" t="s">
        <v>228</v>
      </c>
      <c r="B9" s="68">
        <f>VLOOKUP($A9,'Return Data'!$A$7:$R$326,2,0)</f>
        <v>43929</v>
      </c>
      <c r="C9" s="69">
        <f>VLOOKUP($A9,'Return Data'!$A$7:$R$326,3,0)</f>
        <v>2196.6475999999998</v>
      </c>
      <c r="D9" s="69">
        <f>VLOOKUP($A9,'Return Data'!$A$7:$R$326,6,0)</f>
        <v>4.08638820485141</v>
      </c>
      <c r="E9" s="70">
        <f t="shared" si="0"/>
        <v>13</v>
      </c>
      <c r="F9" s="69">
        <f>VLOOKUP($A9,'Return Data'!$A$7:$R$326,7,0)</f>
        <v>3.6788374315099501</v>
      </c>
      <c r="G9" s="70">
        <f t="shared" si="1"/>
        <v>10</v>
      </c>
      <c r="H9" s="69">
        <f>VLOOKUP($A9,'Return Data'!$A$7:$R$326,8,0)</f>
        <v>5.2084509186311401</v>
      </c>
      <c r="I9" s="70">
        <f t="shared" si="2"/>
        <v>7</v>
      </c>
      <c r="J9" s="69">
        <f>VLOOKUP($A9,'Return Data'!$A$7:$R$326,9,0)</f>
        <v>15.029115077286599</v>
      </c>
      <c r="K9" s="70">
        <f t="shared" si="3"/>
        <v>17</v>
      </c>
      <c r="L9" s="69">
        <f>VLOOKUP($A9,'Return Data'!$A$7:$R$326,10,0)</f>
        <v>6.6372247791629304</v>
      </c>
      <c r="M9" s="70">
        <f t="shared" si="4"/>
        <v>8</v>
      </c>
      <c r="N9" s="69">
        <f>VLOOKUP($A9,'Return Data'!$A$7:$R$326,11,0)</f>
        <v>5.7755997125123297</v>
      </c>
      <c r="O9" s="70">
        <f t="shared" si="5"/>
        <v>9</v>
      </c>
      <c r="P9" s="69">
        <f>VLOOKUP($A9,'Return Data'!$A$7:$R$326,12,0)</f>
        <v>5.5927822075045404</v>
      </c>
      <c r="Q9" s="70">
        <f t="shared" si="6"/>
        <v>8</v>
      </c>
      <c r="R9" s="69">
        <f>VLOOKUP($A9,'Return Data'!$A$7:$R$326,13,0)</f>
        <v>5.8055840278174697</v>
      </c>
      <c r="S9" s="70">
        <f t="shared" si="7"/>
        <v>8</v>
      </c>
      <c r="T9" s="69">
        <f>VLOOKUP($A9,'Return Data'!$A$7:$R$326,14,0)</f>
        <v>6.1812784085724504</v>
      </c>
      <c r="U9" s="70">
        <f t="shared" si="8"/>
        <v>8</v>
      </c>
      <c r="V9" s="69">
        <f>VLOOKUP($A9,'Return Data'!$A$7:$R$326,18,0)</f>
        <v>7.0824467935863096</v>
      </c>
      <c r="W9" s="70">
        <f t="shared" si="9"/>
        <v>7</v>
      </c>
      <c r="X9" s="69">
        <f>VLOOKUP($A9,'Return Data'!$A$7:$R$326,15,0)</f>
        <v>7.32380426012499</v>
      </c>
      <c r="Y9" s="70">
        <f t="shared" si="10"/>
        <v>4</v>
      </c>
      <c r="Z9" s="69">
        <f>VLOOKUP($A9,'Return Data'!$A$7:$R$326,17,0)</f>
        <v>11.392185028690699</v>
      </c>
      <c r="AA9" s="71">
        <f t="shared" si="11"/>
        <v>26</v>
      </c>
    </row>
    <row r="10" spans="1:27" x14ac:dyDescent="0.25">
      <c r="A10" s="67" t="s">
        <v>229</v>
      </c>
      <c r="B10" s="68">
        <f>VLOOKUP($A10,'Return Data'!$A$7:$R$326,2,0)</f>
        <v>43929</v>
      </c>
      <c r="C10" s="69">
        <f>VLOOKUP($A10,'Return Data'!$A$7:$R$326,3,0)</f>
        <v>2275.7660999999998</v>
      </c>
      <c r="D10" s="69">
        <f>VLOOKUP($A10,'Return Data'!$A$7:$R$326,6,0)</f>
        <v>2.8101711955262898</v>
      </c>
      <c r="E10" s="70">
        <f t="shared" si="0"/>
        <v>33</v>
      </c>
      <c r="F10" s="69">
        <f>VLOOKUP($A10,'Return Data'!$A$7:$R$326,7,0)</f>
        <v>1.4880252635657301</v>
      </c>
      <c r="G10" s="70">
        <f t="shared" si="1"/>
        <v>39</v>
      </c>
      <c r="H10" s="69">
        <f>VLOOKUP($A10,'Return Data'!$A$7:$R$326,8,0)</f>
        <v>4.54860359749593</v>
      </c>
      <c r="I10" s="70">
        <f t="shared" si="2"/>
        <v>27</v>
      </c>
      <c r="J10" s="69">
        <f>VLOOKUP($A10,'Return Data'!$A$7:$R$326,9,0)</f>
        <v>17.876070760951201</v>
      </c>
      <c r="K10" s="70">
        <f t="shared" si="3"/>
        <v>5</v>
      </c>
      <c r="L10" s="69">
        <f>VLOOKUP($A10,'Return Data'!$A$7:$R$326,10,0)</f>
        <v>7.4348391342910798</v>
      </c>
      <c r="M10" s="70">
        <f t="shared" si="4"/>
        <v>1</v>
      </c>
      <c r="N10" s="69">
        <f>VLOOKUP($A10,'Return Data'!$A$7:$R$326,11,0)</f>
        <v>5.9670990641075798</v>
      </c>
      <c r="O10" s="70">
        <f t="shared" si="5"/>
        <v>3</v>
      </c>
      <c r="P10" s="69">
        <f>VLOOKUP($A10,'Return Data'!$A$7:$R$326,12,0)</f>
        <v>5.69113256755241</v>
      </c>
      <c r="Q10" s="70">
        <f t="shared" si="6"/>
        <v>4</v>
      </c>
      <c r="R10" s="69">
        <f>VLOOKUP($A10,'Return Data'!$A$7:$R$326,13,0)</f>
        <v>5.8604453727138299</v>
      </c>
      <c r="S10" s="70">
        <f t="shared" si="7"/>
        <v>4</v>
      </c>
      <c r="T10" s="69">
        <f>VLOOKUP($A10,'Return Data'!$A$7:$R$326,14,0)</f>
        <v>6.2128229883877699</v>
      </c>
      <c r="U10" s="70">
        <f t="shared" si="8"/>
        <v>5</v>
      </c>
      <c r="V10" s="69">
        <f>VLOOKUP($A10,'Return Data'!$A$7:$R$326,18,0)</f>
        <v>7.1031502115472902</v>
      </c>
      <c r="W10" s="70">
        <f t="shared" si="9"/>
        <v>4</v>
      </c>
      <c r="X10" s="69">
        <f>VLOOKUP($A10,'Return Data'!$A$7:$R$326,15,0)</f>
        <v>7.3281701520777798</v>
      </c>
      <c r="Y10" s="70">
        <f t="shared" si="10"/>
        <v>3</v>
      </c>
      <c r="Z10" s="69">
        <f>VLOOKUP($A10,'Return Data'!$A$7:$R$326,17,0)</f>
        <v>11.413103590686299</v>
      </c>
      <c r="AA10" s="71">
        <f t="shared" si="11"/>
        <v>25</v>
      </c>
    </row>
    <row r="11" spans="1:27" x14ac:dyDescent="0.25">
      <c r="A11" s="67" t="s">
        <v>230</v>
      </c>
      <c r="B11" s="68">
        <f>VLOOKUP($A11,'Return Data'!$A$7:$R$326,2,0)</f>
        <v>43929</v>
      </c>
      <c r="C11" s="69">
        <f>VLOOKUP($A11,'Return Data'!$A$7:$R$326,3,0)</f>
        <v>3038.9272999999998</v>
      </c>
      <c r="D11" s="69">
        <f>VLOOKUP($A11,'Return Data'!$A$7:$R$326,6,0)</f>
        <v>2.9657116951105098</v>
      </c>
      <c r="E11" s="70">
        <f t="shared" si="0"/>
        <v>32</v>
      </c>
      <c r="F11" s="69">
        <f>VLOOKUP($A11,'Return Data'!$A$7:$R$326,7,0)</f>
        <v>3.1409784823989799</v>
      </c>
      <c r="G11" s="70">
        <f t="shared" si="1"/>
        <v>15</v>
      </c>
      <c r="H11" s="69">
        <f>VLOOKUP($A11,'Return Data'!$A$7:$R$326,8,0)</f>
        <v>4.5065515539460304</v>
      </c>
      <c r="I11" s="70">
        <f t="shared" si="2"/>
        <v>28</v>
      </c>
      <c r="J11" s="69">
        <f>VLOOKUP($A11,'Return Data'!$A$7:$R$326,9,0)</f>
        <v>16.510417385138101</v>
      </c>
      <c r="K11" s="70">
        <f t="shared" si="3"/>
        <v>8</v>
      </c>
      <c r="L11" s="69">
        <f>VLOOKUP($A11,'Return Data'!$A$7:$R$326,10,0)</f>
        <v>6.5284654950826999</v>
      </c>
      <c r="M11" s="70">
        <f t="shared" si="4"/>
        <v>11</v>
      </c>
      <c r="N11" s="69">
        <f>VLOOKUP($A11,'Return Data'!$A$7:$R$326,11,0)</f>
        <v>5.7630787527239997</v>
      </c>
      <c r="O11" s="70">
        <f t="shared" si="5"/>
        <v>10</v>
      </c>
      <c r="P11" s="69">
        <f>VLOOKUP($A11,'Return Data'!$A$7:$R$326,12,0)</f>
        <v>5.6139568832428202</v>
      </c>
      <c r="Q11" s="70">
        <f t="shared" si="6"/>
        <v>6</v>
      </c>
      <c r="R11" s="69">
        <f>VLOOKUP($A11,'Return Data'!$A$7:$R$326,13,0)</f>
        <v>5.8446179149918702</v>
      </c>
      <c r="S11" s="70">
        <f t="shared" si="7"/>
        <v>5</v>
      </c>
      <c r="T11" s="69">
        <f>VLOOKUP($A11,'Return Data'!$A$7:$R$326,14,0)</f>
        <v>6.22392082830447</v>
      </c>
      <c r="U11" s="70">
        <f t="shared" si="8"/>
        <v>4</v>
      </c>
      <c r="V11" s="69">
        <f>VLOOKUP($A11,'Return Data'!$A$7:$R$326,18,0)</f>
        <v>7.0843882612556701</v>
      </c>
      <c r="W11" s="70">
        <f t="shared" si="9"/>
        <v>6</v>
      </c>
      <c r="X11" s="69">
        <f>VLOOKUP($A11,'Return Data'!$A$7:$R$326,15,0)</f>
        <v>7.2685006367562703</v>
      </c>
      <c r="Y11" s="70">
        <f t="shared" si="10"/>
        <v>11</v>
      </c>
      <c r="Z11" s="69">
        <f>VLOOKUP($A11,'Return Data'!$A$7:$R$326,17,0)</f>
        <v>13.0631642004564</v>
      </c>
      <c r="AA11" s="71">
        <f t="shared" si="11"/>
        <v>13</v>
      </c>
    </row>
    <row r="12" spans="1:27" x14ac:dyDescent="0.25">
      <c r="A12" s="67" t="s">
        <v>231</v>
      </c>
      <c r="B12" s="68">
        <f>VLOOKUP($A12,'Return Data'!$A$7:$R$326,2,0)</f>
        <v>43929</v>
      </c>
      <c r="C12" s="69">
        <f>VLOOKUP($A12,'Return Data'!$A$7:$R$326,3,0)</f>
        <v>2271.2532000000001</v>
      </c>
      <c r="D12" s="69">
        <f>VLOOKUP($A12,'Return Data'!$A$7:$R$326,6,0)</f>
        <v>4.7542503439328403</v>
      </c>
      <c r="E12" s="70">
        <f t="shared" si="0"/>
        <v>5</v>
      </c>
      <c r="F12" s="69">
        <f>VLOOKUP($A12,'Return Data'!$A$7:$R$326,7,0)</f>
        <v>2.7888575348384501</v>
      </c>
      <c r="G12" s="70">
        <f t="shared" si="1"/>
        <v>25</v>
      </c>
      <c r="H12" s="69">
        <f>VLOOKUP($A12,'Return Data'!$A$7:$R$326,8,0)</f>
        <v>5.0894149973344298</v>
      </c>
      <c r="I12" s="70">
        <f t="shared" si="2"/>
        <v>11</v>
      </c>
      <c r="J12" s="69">
        <f>VLOOKUP($A12,'Return Data'!$A$7:$R$326,9,0)</f>
        <v>14.5560210387527</v>
      </c>
      <c r="K12" s="70">
        <f t="shared" si="3"/>
        <v>21</v>
      </c>
      <c r="L12" s="69">
        <f>VLOOKUP($A12,'Return Data'!$A$7:$R$326,10,0)</f>
        <v>6.07270610633174</v>
      </c>
      <c r="M12" s="70">
        <f t="shared" si="4"/>
        <v>18</v>
      </c>
      <c r="N12" s="69">
        <f>VLOOKUP($A12,'Return Data'!$A$7:$R$326,11,0)</f>
        <v>5.30546395514087</v>
      </c>
      <c r="O12" s="70">
        <f t="shared" si="5"/>
        <v>27</v>
      </c>
      <c r="P12" s="69">
        <f>VLOOKUP($A12,'Return Data'!$A$7:$R$326,12,0)</f>
        <v>5.2311523989304103</v>
      </c>
      <c r="Q12" s="70">
        <f t="shared" si="6"/>
        <v>28</v>
      </c>
      <c r="R12" s="69">
        <f>VLOOKUP($A12,'Return Data'!$A$7:$R$326,13,0)</f>
        <v>5.4720147550841398</v>
      </c>
      <c r="S12" s="70">
        <f t="shared" si="7"/>
        <v>30</v>
      </c>
      <c r="T12" s="69">
        <f>VLOOKUP($A12,'Return Data'!$A$7:$R$326,14,0)</f>
        <v>5.8844910867051299</v>
      </c>
      <c r="U12" s="70">
        <f t="shared" si="8"/>
        <v>30</v>
      </c>
      <c r="V12" s="69">
        <f>VLOOKUP($A12,'Return Data'!$A$7:$R$326,18,0)</f>
        <v>6.8873673100405499</v>
      </c>
      <c r="W12" s="70">
        <f t="shared" si="9"/>
        <v>27</v>
      </c>
      <c r="X12" s="69">
        <f>VLOOKUP($A12,'Return Data'!$A$7:$R$326,15,0)</f>
        <v>7.1797480923852799</v>
      </c>
      <c r="Y12" s="70">
        <f t="shared" si="10"/>
        <v>24</v>
      </c>
      <c r="Z12" s="69">
        <f>VLOOKUP($A12,'Return Data'!$A$7:$R$326,17,0)</f>
        <v>10.8311722222222</v>
      </c>
      <c r="AA12" s="71">
        <f t="shared" si="11"/>
        <v>29</v>
      </c>
    </row>
    <row r="13" spans="1:27" x14ac:dyDescent="0.25">
      <c r="A13" s="67" t="s">
        <v>232</v>
      </c>
      <c r="B13" s="68">
        <f>VLOOKUP($A13,'Return Data'!$A$7:$R$326,2,0)</f>
        <v>43929</v>
      </c>
      <c r="C13" s="69">
        <f>VLOOKUP($A13,'Return Data'!$A$7:$R$326,3,0)</f>
        <v>2385.0074</v>
      </c>
      <c r="D13" s="69">
        <f>VLOOKUP($A13,'Return Data'!$A$7:$R$326,6,0)</f>
        <v>3.5508585001302602</v>
      </c>
      <c r="E13" s="70">
        <f t="shared" si="0"/>
        <v>25</v>
      </c>
      <c r="F13" s="69">
        <f>VLOOKUP($A13,'Return Data'!$A$7:$R$326,7,0)</f>
        <v>3.7123367940143202</v>
      </c>
      <c r="G13" s="70">
        <f t="shared" si="1"/>
        <v>9</v>
      </c>
      <c r="H13" s="69">
        <f>VLOOKUP($A13,'Return Data'!$A$7:$R$326,8,0)</f>
        <v>3.6807880946641802</v>
      </c>
      <c r="I13" s="70">
        <f t="shared" si="2"/>
        <v>35</v>
      </c>
      <c r="J13" s="69">
        <f>VLOOKUP($A13,'Return Data'!$A$7:$R$326,9,0)</f>
        <v>3.8426800411895301</v>
      </c>
      <c r="K13" s="70">
        <f t="shared" si="3"/>
        <v>36</v>
      </c>
      <c r="L13" s="69">
        <f>VLOOKUP($A13,'Return Data'!$A$7:$R$326,10,0)</f>
        <v>4.3023455056913296</v>
      </c>
      <c r="M13" s="70">
        <f t="shared" si="4"/>
        <v>35</v>
      </c>
      <c r="N13" s="69">
        <f>VLOOKUP($A13,'Return Data'!$A$7:$R$326,11,0)</f>
        <v>4.8440330700277903</v>
      </c>
      <c r="O13" s="70">
        <f t="shared" si="5"/>
        <v>33</v>
      </c>
      <c r="P13" s="69">
        <f>VLOOKUP($A13,'Return Data'!$A$7:$R$326,12,0)</f>
        <v>4.9982964078082697</v>
      </c>
      <c r="Q13" s="70">
        <f t="shared" si="6"/>
        <v>33</v>
      </c>
      <c r="R13" s="69">
        <f>VLOOKUP($A13,'Return Data'!$A$7:$R$326,13,0)</f>
        <v>5.2622683391507596</v>
      </c>
      <c r="S13" s="70">
        <f t="shared" si="7"/>
        <v>33</v>
      </c>
      <c r="T13" s="69">
        <f>VLOOKUP($A13,'Return Data'!$A$7:$R$326,14,0)</f>
        <v>5.6831695214524203</v>
      </c>
      <c r="U13" s="70">
        <f t="shared" si="8"/>
        <v>32</v>
      </c>
      <c r="V13" s="69">
        <f>VLOOKUP($A13,'Return Data'!$A$7:$R$326,18,0)</f>
        <v>6.7686100225828696</v>
      </c>
      <c r="W13" s="70">
        <f t="shared" si="9"/>
        <v>29</v>
      </c>
      <c r="X13" s="69">
        <f>VLOOKUP($A13,'Return Data'!$A$7:$R$326,15,0)</f>
        <v>7.0305644652329002</v>
      </c>
      <c r="Y13" s="70">
        <f t="shared" si="10"/>
        <v>30</v>
      </c>
      <c r="Z13" s="69">
        <f>VLOOKUP($A13,'Return Data'!$A$7:$R$326,17,0)</f>
        <v>11.7096220937173</v>
      </c>
      <c r="AA13" s="71">
        <f t="shared" si="11"/>
        <v>19</v>
      </c>
    </row>
    <row r="14" spans="1:27" x14ac:dyDescent="0.25">
      <c r="A14" s="67" t="s">
        <v>233</v>
      </c>
      <c r="B14" s="68">
        <f>VLOOKUP($A14,'Return Data'!$A$7:$R$326,2,0)</f>
        <v>43929</v>
      </c>
      <c r="C14" s="69">
        <f>VLOOKUP($A14,'Return Data'!$A$7:$R$326,3,0)</f>
        <v>2825.1840999999999</v>
      </c>
      <c r="D14" s="69">
        <f>VLOOKUP($A14,'Return Data'!$A$7:$R$326,6,0)</f>
        <v>3.5273676399971698</v>
      </c>
      <c r="E14" s="70">
        <f t="shared" si="0"/>
        <v>26</v>
      </c>
      <c r="F14" s="69">
        <f>VLOOKUP($A14,'Return Data'!$A$7:$R$326,7,0)</f>
        <v>2.7908239707937801</v>
      </c>
      <c r="G14" s="70">
        <f t="shared" si="1"/>
        <v>24</v>
      </c>
      <c r="H14" s="69">
        <f>VLOOKUP($A14,'Return Data'!$A$7:$R$326,8,0)</f>
        <v>4.9436274678640002</v>
      </c>
      <c r="I14" s="70">
        <f t="shared" si="2"/>
        <v>19</v>
      </c>
      <c r="J14" s="69">
        <f>VLOOKUP($A14,'Return Data'!$A$7:$R$326,9,0)</f>
        <v>15.4877363776883</v>
      </c>
      <c r="K14" s="70">
        <f t="shared" si="3"/>
        <v>13</v>
      </c>
      <c r="L14" s="69">
        <f>VLOOKUP($A14,'Return Data'!$A$7:$R$326,10,0)</f>
        <v>7.0423714501782699</v>
      </c>
      <c r="M14" s="70">
        <f t="shared" si="4"/>
        <v>7</v>
      </c>
      <c r="N14" s="69">
        <f>VLOOKUP($A14,'Return Data'!$A$7:$R$326,11,0)</f>
        <v>5.8365870440228402</v>
      </c>
      <c r="O14" s="70">
        <f t="shared" si="5"/>
        <v>7</v>
      </c>
      <c r="P14" s="69">
        <f>VLOOKUP($A14,'Return Data'!$A$7:$R$326,12,0)</f>
        <v>5.5142093871655202</v>
      </c>
      <c r="Q14" s="70">
        <f t="shared" si="6"/>
        <v>12</v>
      </c>
      <c r="R14" s="69">
        <f>VLOOKUP($A14,'Return Data'!$A$7:$R$326,13,0)</f>
        <v>5.7152299474772601</v>
      </c>
      <c r="S14" s="70">
        <f t="shared" si="7"/>
        <v>14</v>
      </c>
      <c r="T14" s="69">
        <f>VLOOKUP($A14,'Return Data'!$A$7:$R$326,14,0)</f>
        <v>6.07545346085465</v>
      </c>
      <c r="U14" s="70">
        <f t="shared" si="8"/>
        <v>17</v>
      </c>
      <c r="V14" s="69">
        <f>VLOOKUP($A14,'Return Data'!$A$7:$R$326,18,0)</f>
        <v>7.00007184481397</v>
      </c>
      <c r="W14" s="70">
        <f t="shared" si="9"/>
        <v>18</v>
      </c>
      <c r="X14" s="69">
        <f>VLOOKUP($A14,'Return Data'!$A$7:$R$326,15,0)</f>
        <v>7.2274106595832999</v>
      </c>
      <c r="Y14" s="70">
        <f t="shared" si="10"/>
        <v>20</v>
      </c>
      <c r="Z14" s="69">
        <f>VLOOKUP($A14,'Return Data'!$A$7:$R$326,17,0)</f>
        <v>12.6869586078842</v>
      </c>
      <c r="AA14" s="71">
        <f t="shared" si="11"/>
        <v>15</v>
      </c>
    </row>
    <row r="15" spans="1:27" x14ac:dyDescent="0.25">
      <c r="A15" s="67" t="s">
        <v>234</v>
      </c>
      <c r="B15" s="68">
        <f>VLOOKUP($A15,'Return Data'!$A$7:$R$326,2,0)</f>
        <v>43929</v>
      </c>
      <c r="C15" s="69">
        <f>VLOOKUP($A15,'Return Data'!$A$7:$R$326,3,0)</f>
        <v>2537.86</v>
      </c>
      <c r="D15" s="69">
        <f>VLOOKUP($A15,'Return Data'!$A$7:$R$326,6,0)</f>
        <v>3.4851388371133201</v>
      </c>
      <c r="E15" s="70">
        <f t="shared" si="0"/>
        <v>28</v>
      </c>
      <c r="F15" s="69">
        <f>VLOOKUP($A15,'Return Data'!$A$7:$R$326,7,0)</f>
        <v>3.10015298279006</v>
      </c>
      <c r="G15" s="70">
        <f t="shared" si="1"/>
        <v>16</v>
      </c>
      <c r="H15" s="69">
        <f>VLOOKUP($A15,'Return Data'!$A$7:$R$326,8,0)</f>
        <v>5.0779518287072598</v>
      </c>
      <c r="I15" s="70">
        <f t="shared" si="2"/>
        <v>13</v>
      </c>
      <c r="J15" s="69">
        <f>VLOOKUP($A15,'Return Data'!$A$7:$R$326,9,0)</f>
        <v>14.9758306336225</v>
      </c>
      <c r="K15" s="70">
        <f t="shared" si="3"/>
        <v>18</v>
      </c>
      <c r="L15" s="69">
        <f>VLOOKUP($A15,'Return Data'!$A$7:$R$326,10,0)</f>
        <v>6.4344464148341096</v>
      </c>
      <c r="M15" s="70">
        <f t="shared" si="4"/>
        <v>12</v>
      </c>
      <c r="N15" s="69">
        <f>VLOOKUP($A15,'Return Data'!$A$7:$R$326,11,0)</f>
        <v>5.5542137549666704</v>
      </c>
      <c r="O15" s="70">
        <f t="shared" si="5"/>
        <v>17</v>
      </c>
      <c r="P15" s="69">
        <f>VLOOKUP($A15,'Return Data'!$A$7:$R$326,12,0)</f>
        <v>5.4435807093536699</v>
      </c>
      <c r="Q15" s="70">
        <f t="shared" si="6"/>
        <v>16</v>
      </c>
      <c r="R15" s="69">
        <f>VLOOKUP($A15,'Return Data'!$A$7:$R$326,13,0)</f>
        <v>5.7052737666687996</v>
      </c>
      <c r="S15" s="70">
        <f t="shared" si="7"/>
        <v>16</v>
      </c>
      <c r="T15" s="69">
        <f>VLOOKUP($A15,'Return Data'!$A$7:$R$326,14,0)</f>
        <v>6.1060307601832102</v>
      </c>
      <c r="U15" s="70">
        <f t="shared" si="8"/>
        <v>14</v>
      </c>
      <c r="V15" s="69">
        <f>VLOOKUP($A15,'Return Data'!$A$7:$R$326,18,0)</f>
        <v>7.0203502300843104</v>
      </c>
      <c r="W15" s="70">
        <f t="shared" si="9"/>
        <v>12</v>
      </c>
      <c r="X15" s="69">
        <f>VLOOKUP($A15,'Return Data'!$A$7:$R$326,15,0)</f>
        <v>7.2516466194557996</v>
      </c>
      <c r="Y15" s="70">
        <f t="shared" si="10"/>
        <v>14</v>
      </c>
      <c r="Z15" s="69">
        <f>VLOOKUP($A15,'Return Data'!$A$7:$R$326,17,0)</f>
        <v>11.603330683934299</v>
      </c>
      <c r="AA15" s="71">
        <f t="shared" si="11"/>
        <v>20</v>
      </c>
    </row>
    <row r="16" spans="1:27" x14ac:dyDescent="0.25">
      <c r="A16" s="67" t="s">
        <v>235</v>
      </c>
      <c r="B16" s="68">
        <f>VLOOKUP($A16,'Return Data'!$A$7:$R$326,2,0)</f>
        <v>43929</v>
      </c>
      <c r="C16" s="69">
        <f>VLOOKUP($A16,'Return Data'!$A$7:$R$326,3,0)</f>
        <v>2167.2125000000001</v>
      </c>
      <c r="D16" s="69">
        <f>VLOOKUP($A16,'Return Data'!$A$7:$R$326,6,0)</f>
        <v>4.9791480236258696</v>
      </c>
      <c r="E16" s="70">
        <f t="shared" si="0"/>
        <v>4</v>
      </c>
      <c r="F16" s="69">
        <f>VLOOKUP($A16,'Return Data'!$A$7:$R$326,7,0)</f>
        <v>3.2212573524291099</v>
      </c>
      <c r="G16" s="70">
        <f t="shared" si="1"/>
        <v>14</v>
      </c>
      <c r="H16" s="69">
        <f>VLOOKUP($A16,'Return Data'!$A$7:$R$326,8,0)</f>
        <v>4.3590578436842602</v>
      </c>
      <c r="I16" s="70">
        <f t="shared" si="2"/>
        <v>29</v>
      </c>
      <c r="J16" s="69">
        <f>VLOOKUP($A16,'Return Data'!$A$7:$R$326,9,0)</f>
        <v>11.8569723676032</v>
      </c>
      <c r="K16" s="70">
        <f t="shared" si="3"/>
        <v>27</v>
      </c>
      <c r="L16" s="69">
        <f>VLOOKUP($A16,'Return Data'!$A$7:$R$326,10,0)</f>
        <v>5.3851350069766202</v>
      </c>
      <c r="M16" s="70">
        <f t="shared" si="4"/>
        <v>30</v>
      </c>
      <c r="N16" s="69">
        <f>VLOOKUP($A16,'Return Data'!$A$7:$R$326,11,0)</f>
        <v>5.0467314236977803</v>
      </c>
      <c r="O16" s="70">
        <f t="shared" si="5"/>
        <v>31</v>
      </c>
      <c r="P16" s="69">
        <f>VLOOKUP($A16,'Return Data'!$A$7:$R$326,12,0)</f>
        <v>4.9099191160120998</v>
      </c>
      <c r="Q16" s="70">
        <f t="shared" si="6"/>
        <v>34</v>
      </c>
      <c r="R16" s="69">
        <f>VLOOKUP($A16,'Return Data'!$A$7:$R$326,13,0)</f>
        <v>5.1334568945674199</v>
      </c>
      <c r="S16" s="70">
        <f t="shared" si="7"/>
        <v>35</v>
      </c>
      <c r="T16" s="69">
        <f>VLOOKUP($A16,'Return Data'!$A$7:$R$326,14,0)</f>
        <v>5.54285721125202</v>
      </c>
      <c r="U16" s="70">
        <f t="shared" si="8"/>
        <v>34</v>
      </c>
      <c r="V16" s="69">
        <f>VLOOKUP($A16,'Return Data'!$A$7:$R$326,18,0)</f>
        <v>6.7495772758673596</v>
      </c>
      <c r="W16" s="70">
        <f t="shared" si="9"/>
        <v>30</v>
      </c>
      <c r="X16" s="69">
        <f>VLOOKUP($A16,'Return Data'!$A$7:$R$326,15,0)</f>
        <v>7.0866125778015396</v>
      </c>
      <c r="Y16" s="70">
        <f t="shared" si="10"/>
        <v>28</v>
      </c>
      <c r="Z16" s="69">
        <f>VLOOKUP($A16,'Return Data'!$A$7:$R$326,17,0)</f>
        <v>11.5112824236693</v>
      </c>
      <c r="AA16" s="71">
        <f t="shared" si="11"/>
        <v>22</v>
      </c>
    </row>
    <row r="17" spans="1:27" x14ac:dyDescent="0.25">
      <c r="A17" s="67" t="s">
        <v>236</v>
      </c>
      <c r="B17" s="68">
        <f>VLOOKUP($A17,'Return Data'!$A$7:$R$326,2,0)</f>
        <v>43929</v>
      </c>
      <c r="C17" s="69">
        <f>VLOOKUP($A17,'Return Data'!$A$7:$R$326,3,0)</f>
        <v>3887.7058999999999</v>
      </c>
      <c r="D17" s="69">
        <f>VLOOKUP($A17,'Return Data'!$A$7:$R$326,6,0)</f>
        <v>3.8976116733999699</v>
      </c>
      <c r="E17" s="70">
        <f t="shared" si="0"/>
        <v>15</v>
      </c>
      <c r="F17" s="69">
        <f>VLOOKUP($A17,'Return Data'!$A$7:$R$326,7,0)</f>
        <v>2.60025071038987</v>
      </c>
      <c r="G17" s="70">
        <f t="shared" si="1"/>
        <v>32</v>
      </c>
      <c r="H17" s="69">
        <f>VLOOKUP($A17,'Return Data'!$A$7:$R$326,8,0)</f>
        <v>4.8387951315309801</v>
      </c>
      <c r="I17" s="70">
        <f t="shared" si="2"/>
        <v>22</v>
      </c>
      <c r="J17" s="69">
        <f>VLOOKUP($A17,'Return Data'!$A$7:$R$326,9,0)</f>
        <v>15.032446792453401</v>
      </c>
      <c r="K17" s="70">
        <f t="shared" si="3"/>
        <v>16</v>
      </c>
      <c r="L17" s="69">
        <f>VLOOKUP($A17,'Return Data'!$A$7:$R$326,10,0)</f>
        <v>6.17491430199133</v>
      </c>
      <c r="M17" s="70">
        <f t="shared" si="4"/>
        <v>15</v>
      </c>
      <c r="N17" s="69">
        <f>VLOOKUP($A17,'Return Data'!$A$7:$R$326,11,0)</f>
        <v>5.5068180305530703</v>
      </c>
      <c r="O17" s="70">
        <f t="shared" si="5"/>
        <v>19</v>
      </c>
      <c r="P17" s="69">
        <f>VLOOKUP($A17,'Return Data'!$A$7:$R$326,12,0)</f>
        <v>5.36256317692854</v>
      </c>
      <c r="Q17" s="70">
        <f t="shared" si="6"/>
        <v>23</v>
      </c>
      <c r="R17" s="69">
        <f>VLOOKUP($A17,'Return Data'!$A$7:$R$326,13,0)</f>
        <v>5.6098747021972599</v>
      </c>
      <c r="S17" s="70">
        <f t="shared" si="7"/>
        <v>23</v>
      </c>
      <c r="T17" s="69">
        <f>VLOOKUP($A17,'Return Data'!$A$7:$R$326,14,0)</f>
        <v>6.0244023987649404</v>
      </c>
      <c r="U17" s="70">
        <f t="shared" si="8"/>
        <v>23</v>
      </c>
      <c r="V17" s="69">
        <f>VLOOKUP($A17,'Return Data'!$A$7:$R$326,18,0)</f>
        <v>6.8962827361127896</v>
      </c>
      <c r="W17" s="70">
        <f t="shared" si="9"/>
        <v>26</v>
      </c>
      <c r="X17" s="69">
        <f>VLOOKUP($A17,'Return Data'!$A$7:$R$326,15,0)</f>
        <v>7.1040226390976198</v>
      </c>
      <c r="Y17" s="70">
        <f t="shared" si="10"/>
        <v>27</v>
      </c>
      <c r="Z17" s="69">
        <f>VLOOKUP($A17,'Return Data'!$A$7:$R$326,17,0)</f>
        <v>14.8181168775481</v>
      </c>
      <c r="AA17" s="71">
        <f t="shared" si="11"/>
        <v>3</v>
      </c>
    </row>
    <row r="18" spans="1:27" x14ac:dyDescent="0.25">
      <c r="A18" s="67" t="s">
        <v>237</v>
      </c>
      <c r="B18" s="68">
        <f>VLOOKUP($A18,'Return Data'!$A$7:$R$326,2,0)</f>
        <v>43929</v>
      </c>
      <c r="C18" s="69">
        <f>VLOOKUP($A18,'Return Data'!$A$7:$R$326,3,0)</f>
        <v>1971.7706000000001</v>
      </c>
      <c r="D18" s="69">
        <f>VLOOKUP($A18,'Return Data'!$A$7:$R$326,6,0)</f>
        <v>4.2599429228069603</v>
      </c>
      <c r="E18" s="70">
        <f t="shared" si="0"/>
        <v>11</v>
      </c>
      <c r="F18" s="69">
        <f>VLOOKUP($A18,'Return Data'!$A$7:$R$326,7,0)</f>
        <v>4.3868464737208104</v>
      </c>
      <c r="G18" s="70">
        <f t="shared" si="1"/>
        <v>3</v>
      </c>
      <c r="H18" s="69">
        <f>VLOOKUP($A18,'Return Data'!$A$7:$R$326,8,0)</f>
        <v>5.4615731712150701</v>
      </c>
      <c r="I18" s="70">
        <f t="shared" si="2"/>
        <v>3</v>
      </c>
      <c r="J18" s="69">
        <f>VLOOKUP($A18,'Return Data'!$A$7:$R$326,9,0)</f>
        <v>14.908200886278999</v>
      </c>
      <c r="K18" s="70">
        <f t="shared" si="3"/>
        <v>19</v>
      </c>
      <c r="L18" s="69">
        <f>VLOOKUP($A18,'Return Data'!$A$7:$R$326,10,0)</f>
        <v>4.7429288223561503</v>
      </c>
      <c r="M18" s="70">
        <f t="shared" si="4"/>
        <v>31</v>
      </c>
      <c r="N18" s="69">
        <f>VLOOKUP($A18,'Return Data'!$A$7:$R$326,11,0)</f>
        <v>5.0480338734371903</v>
      </c>
      <c r="O18" s="70">
        <f t="shared" si="5"/>
        <v>30</v>
      </c>
      <c r="P18" s="69">
        <f>VLOOKUP($A18,'Return Data'!$A$7:$R$326,12,0)</f>
        <v>5.2447800049901296</v>
      </c>
      <c r="Q18" s="70">
        <f t="shared" si="6"/>
        <v>27</v>
      </c>
      <c r="R18" s="69">
        <f>VLOOKUP($A18,'Return Data'!$A$7:$R$326,13,0)</f>
        <v>5.58022759407962</v>
      </c>
      <c r="S18" s="70">
        <f t="shared" si="7"/>
        <v>24</v>
      </c>
      <c r="T18" s="69">
        <f>VLOOKUP($A18,'Return Data'!$A$7:$R$326,14,0)</f>
        <v>6.0290175428995996</v>
      </c>
      <c r="U18" s="70">
        <f t="shared" si="8"/>
        <v>22</v>
      </c>
      <c r="V18" s="69">
        <f>VLOOKUP($A18,'Return Data'!$A$7:$R$326,18,0)</f>
        <v>7.0031115418143601</v>
      </c>
      <c r="W18" s="70">
        <f t="shared" si="9"/>
        <v>17</v>
      </c>
      <c r="X18" s="69">
        <f>VLOOKUP($A18,'Return Data'!$A$7:$R$326,15,0)</f>
        <v>7.2499334643167499</v>
      </c>
      <c r="Y18" s="70">
        <f t="shared" si="10"/>
        <v>15</v>
      </c>
      <c r="Z18" s="69">
        <f>VLOOKUP($A18,'Return Data'!$A$7:$R$326,17,0)</f>
        <v>6.12601500863558</v>
      </c>
      <c r="AA18" s="71">
        <f t="shared" si="11"/>
        <v>36</v>
      </c>
    </row>
    <row r="19" spans="1:27" x14ac:dyDescent="0.25">
      <c r="A19" s="67" t="s">
        <v>238</v>
      </c>
      <c r="B19" s="68">
        <f>VLOOKUP($A19,'Return Data'!$A$7:$R$326,2,0)</f>
        <v>43929</v>
      </c>
      <c r="C19" s="69">
        <f>VLOOKUP($A19,'Return Data'!$A$7:$R$326,3,0)</f>
        <v>292.8295</v>
      </c>
      <c r="D19" s="69">
        <f>VLOOKUP($A19,'Return Data'!$A$7:$R$326,6,0)</f>
        <v>3.4156175792466898</v>
      </c>
      <c r="E19" s="70">
        <f t="shared" si="0"/>
        <v>29</v>
      </c>
      <c r="F19" s="69">
        <f>VLOOKUP($A19,'Return Data'!$A$7:$R$326,7,0)</f>
        <v>2.6389107113979899</v>
      </c>
      <c r="G19" s="70">
        <f t="shared" si="1"/>
        <v>30</v>
      </c>
      <c r="H19" s="69">
        <f>VLOOKUP($A19,'Return Data'!$A$7:$R$326,8,0)</f>
        <v>5.2029209236697103</v>
      </c>
      <c r="I19" s="70">
        <f t="shared" si="2"/>
        <v>8</v>
      </c>
      <c r="J19" s="69">
        <f>VLOOKUP($A19,'Return Data'!$A$7:$R$326,9,0)</f>
        <v>15.450065828125901</v>
      </c>
      <c r="K19" s="70">
        <f t="shared" si="3"/>
        <v>14</v>
      </c>
      <c r="L19" s="69">
        <f>VLOOKUP($A19,'Return Data'!$A$7:$R$326,10,0)</f>
        <v>6.5772309349914</v>
      </c>
      <c r="M19" s="70">
        <f t="shared" si="4"/>
        <v>9</v>
      </c>
      <c r="N19" s="69">
        <f>VLOOKUP($A19,'Return Data'!$A$7:$R$326,11,0)</f>
        <v>5.6684713000167202</v>
      </c>
      <c r="O19" s="70">
        <f t="shared" si="5"/>
        <v>12</v>
      </c>
      <c r="P19" s="69">
        <f>VLOOKUP($A19,'Return Data'!$A$7:$R$326,12,0)</f>
        <v>5.5015235123597899</v>
      </c>
      <c r="Q19" s="70">
        <f t="shared" si="6"/>
        <v>13</v>
      </c>
      <c r="R19" s="69">
        <f>VLOOKUP($A19,'Return Data'!$A$7:$R$326,13,0)</f>
        <v>5.7379247366308199</v>
      </c>
      <c r="S19" s="70">
        <f t="shared" si="7"/>
        <v>11</v>
      </c>
      <c r="T19" s="69">
        <f>VLOOKUP($A19,'Return Data'!$A$7:$R$326,14,0)</f>
        <v>6.1395180160016398</v>
      </c>
      <c r="U19" s="70">
        <f t="shared" si="8"/>
        <v>11</v>
      </c>
      <c r="V19" s="69">
        <f>VLOOKUP($A19,'Return Data'!$A$7:$R$326,18,0)</f>
        <v>7.0104377311868902</v>
      </c>
      <c r="W19" s="70">
        <f t="shared" si="9"/>
        <v>15</v>
      </c>
      <c r="X19" s="69">
        <f>VLOOKUP($A19,'Return Data'!$A$7:$R$326,15,0)</f>
        <v>7.2456673988889602</v>
      </c>
      <c r="Y19" s="70">
        <f t="shared" si="10"/>
        <v>16</v>
      </c>
      <c r="Z19" s="69">
        <f>VLOOKUP($A19,'Return Data'!$A$7:$R$326,17,0)</f>
        <v>13.3909375</v>
      </c>
      <c r="AA19" s="71">
        <f t="shared" si="11"/>
        <v>9</v>
      </c>
    </row>
    <row r="20" spans="1:27" x14ac:dyDescent="0.25">
      <c r="A20" s="67" t="s">
        <v>239</v>
      </c>
      <c r="B20" s="68">
        <f>VLOOKUP($A20,'Return Data'!$A$7:$R$326,2,0)</f>
        <v>43929</v>
      </c>
      <c r="C20" s="69">
        <f>VLOOKUP($A20,'Return Data'!$A$7:$R$326,3,0)</f>
        <v>2117.7640000000001</v>
      </c>
      <c r="D20" s="69">
        <f>VLOOKUP($A20,'Return Data'!$A$7:$R$326,6,0)</f>
        <v>3.6145708282506699</v>
      </c>
      <c r="E20" s="70">
        <f t="shared" si="0"/>
        <v>22</v>
      </c>
      <c r="F20" s="69">
        <f>VLOOKUP($A20,'Return Data'!$A$7:$R$326,7,0)</f>
        <v>2.4312176970020198</v>
      </c>
      <c r="G20" s="70">
        <f t="shared" si="1"/>
        <v>34</v>
      </c>
      <c r="H20" s="69">
        <f>VLOOKUP($A20,'Return Data'!$A$7:$R$326,8,0)</f>
        <v>5.04838308945902</v>
      </c>
      <c r="I20" s="70">
        <f t="shared" si="2"/>
        <v>15</v>
      </c>
      <c r="J20" s="69">
        <f>VLOOKUP($A20,'Return Data'!$A$7:$R$326,9,0)</f>
        <v>16.264709699060798</v>
      </c>
      <c r="K20" s="70">
        <f t="shared" si="3"/>
        <v>9</v>
      </c>
      <c r="L20" s="69">
        <f>VLOOKUP($A20,'Return Data'!$A$7:$R$326,10,0)</f>
        <v>7.0574833110893396</v>
      </c>
      <c r="M20" s="70">
        <f t="shared" si="4"/>
        <v>6</v>
      </c>
      <c r="N20" s="69">
        <f>VLOOKUP($A20,'Return Data'!$A$7:$R$326,11,0)</f>
        <v>5.9461142546967203</v>
      </c>
      <c r="O20" s="70">
        <f t="shared" si="5"/>
        <v>4</v>
      </c>
      <c r="P20" s="69">
        <f>VLOOKUP($A20,'Return Data'!$A$7:$R$326,12,0)</f>
        <v>5.7508398926986501</v>
      </c>
      <c r="Q20" s="70">
        <f t="shared" si="6"/>
        <v>3</v>
      </c>
      <c r="R20" s="69">
        <f>VLOOKUP($A20,'Return Data'!$A$7:$R$326,13,0)</f>
        <v>5.9082532272363304</v>
      </c>
      <c r="S20" s="70">
        <f t="shared" si="7"/>
        <v>3</v>
      </c>
      <c r="T20" s="69">
        <f>VLOOKUP($A20,'Return Data'!$A$7:$R$326,14,0)</f>
        <v>6.2330429530086597</v>
      </c>
      <c r="U20" s="70">
        <f t="shared" si="8"/>
        <v>3</v>
      </c>
      <c r="V20" s="69">
        <f>VLOOKUP($A20,'Return Data'!$A$7:$R$326,18,0)</f>
        <v>7.1220509577646398</v>
      </c>
      <c r="W20" s="70">
        <f t="shared" si="9"/>
        <v>3</v>
      </c>
      <c r="X20" s="69">
        <f>VLOOKUP($A20,'Return Data'!$A$7:$R$326,15,0)</f>
        <v>7.3150791857265496</v>
      </c>
      <c r="Y20" s="70">
        <f t="shared" si="10"/>
        <v>5</v>
      </c>
      <c r="Z20" s="69">
        <f>VLOOKUP($A20,'Return Data'!$A$7:$R$326,17,0)</f>
        <v>11.45700252738</v>
      </c>
      <c r="AA20" s="71">
        <f t="shared" si="11"/>
        <v>23</v>
      </c>
    </row>
    <row r="21" spans="1:27" x14ac:dyDescent="0.25">
      <c r="A21" s="67" t="s">
        <v>240</v>
      </c>
      <c r="B21" s="68">
        <f>VLOOKUP($A21,'Return Data'!$A$7:$R$326,2,0)</f>
        <v>43929</v>
      </c>
      <c r="C21" s="69">
        <f>VLOOKUP($A21,'Return Data'!$A$7:$R$326,3,0)</f>
        <v>2393.4852000000001</v>
      </c>
      <c r="D21" s="69">
        <f>VLOOKUP($A21,'Return Data'!$A$7:$R$326,6,0)</f>
        <v>3.6130183399701901</v>
      </c>
      <c r="E21" s="70">
        <f t="shared" si="0"/>
        <v>23</v>
      </c>
      <c r="F21" s="69">
        <f>VLOOKUP($A21,'Return Data'!$A$7:$R$326,7,0)</f>
        <v>2.4755345626431602</v>
      </c>
      <c r="G21" s="70">
        <f t="shared" si="1"/>
        <v>33</v>
      </c>
      <c r="H21" s="69">
        <f>VLOOKUP($A21,'Return Data'!$A$7:$R$326,8,0)</f>
        <v>4.84694372550452</v>
      </c>
      <c r="I21" s="70">
        <f t="shared" si="2"/>
        <v>21</v>
      </c>
      <c r="J21" s="69">
        <f>VLOOKUP($A21,'Return Data'!$A$7:$R$326,9,0)</f>
        <v>15.215359383121999</v>
      </c>
      <c r="K21" s="70">
        <f t="shared" si="3"/>
        <v>15</v>
      </c>
      <c r="L21" s="69">
        <f>VLOOKUP($A21,'Return Data'!$A$7:$R$326,10,0)</f>
        <v>5.6152850384252897</v>
      </c>
      <c r="M21" s="70">
        <f t="shared" si="4"/>
        <v>25</v>
      </c>
      <c r="N21" s="69">
        <f>VLOOKUP($A21,'Return Data'!$A$7:$R$326,11,0)</f>
        <v>5.3173016263992299</v>
      </c>
      <c r="O21" s="70">
        <f t="shared" si="5"/>
        <v>26</v>
      </c>
      <c r="P21" s="69">
        <f>VLOOKUP($A21,'Return Data'!$A$7:$R$326,12,0)</f>
        <v>5.2069160058355397</v>
      </c>
      <c r="Q21" s="70">
        <f t="shared" si="6"/>
        <v>30</v>
      </c>
      <c r="R21" s="69">
        <f>VLOOKUP($A21,'Return Data'!$A$7:$R$326,13,0)</f>
        <v>5.4459882922079901</v>
      </c>
      <c r="S21" s="70">
        <f t="shared" si="7"/>
        <v>31</v>
      </c>
      <c r="T21" s="69">
        <f>VLOOKUP($A21,'Return Data'!$A$7:$R$326,14,0)</f>
        <v>5.8444382686363099</v>
      </c>
      <c r="U21" s="70">
        <f t="shared" si="8"/>
        <v>31</v>
      </c>
      <c r="V21" s="69">
        <f>VLOOKUP($A21,'Return Data'!$A$7:$R$326,18,0)</f>
        <v>6.7978542715318504</v>
      </c>
      <c r="W21" s="70">
        <f t="shared" si="9"/>
        <v>28</v>
      </c>
      <c r="X21" s="69">
        <f>VLOOKUP($A21,'Return Data'!$A$7:$R$326,15,0)</f>
        <v>7.0834790154473799</v>
      </c>
      <c r="Y21" s="70">
        <f t="shared" si="10"/>
        <v>29</v>
      </c>
      <c r="Z21" s="69">
        <f>VLOOKUP($A21,'Return Data'!$A$7:$R$326,17,0)</f>
        <v>8.6924537075137494</v>
      </c>
      <c r="AA21" s="71">
        <f t="shared" si="11"/>
        <v>32</v>
      </c>
    </row>
    <row r="22" spans="1:27" x14ac:dyDescent="0.25">
      <c r="A22" s="67" t="s">
        <v>241</v>
      </c>
      <c r="B22" s="68">
        <f>VLOOKUP($A22,'Return Data'!$A$7:$R$326,2,0)</f>
        <v>43929</v>
      </c>
      <c r="C22" s="69">
        <f>VLOOKUP($A22,'Return Data'!$A$7:$R$326,3,0)</f>
        <v>1539.6603</v>
      </c>
      <c r="D22" s="69">
        <f>VLOOKUP($A22,'Return Data'!$A$7:$R$326,6,0)</f>
        <v>2.0649554045261098</v>
      </c>
      <c r="E22" s="70">
        <f t="shared" si="0"/>
        <v>37</v>
      </c>
      <c r="F22" s="69">
        <f>VLOOKUP($A22,'Return Data'!$A$7:$R$326,7,0)</f>
        <v>2.3087975462157599</v>
      </c>
      <c r="G22" s="70">
        <f t="shared" si="1"/>
        <v>37</v>
      </c>
      <c r="H22" s="69">
        <f>VLOOKUP($A22,'Return Data'!$A$7:$R$326,8,0)</f>
        <v>2.95366997555421</v>
      </c>
      <c r="I22" s="70">
        <f t="shared" si="2"/>
        <v>37</v>
      </c>
      <c r="J22" s="69">
        <f>VLOOKUP($A22,'Return Data'!$A$7:$R$326,9,0)</f>
        <v>6.4476565695911097</v>
      </c>
      <c r="K22" s="70">
        <f t="shared" si="3"/>
        <v>34</v>
      </c>
      <c r="L22" s="69">
        <f>VLOOKUP($A22,'Return Data'!$A$7:$R$326,10,0)</f>
        <v>3.8225442573639699</v>
      </c>
      <c r="M22" s="70">
        <f t="shared" si="4"/>
        <v>36</v>
      </c>
      <c r="N22" s="69">
        <f>VLOOKUP($A22,'Return Data'!$A$7:$R$326,11,0)</f>
        <v>4.4667103712819696</v>
      </c>
      <c r="O22" s="70">
        <f t="shared" si="5"/>
        <v>37</v>
      </c>
      <c r="P22" s="69">
        <f>VLOOKUP($A22,'Return Data'!$A$7:$R$326,12,0)</f>
        <v>4.5960925703568396</v>
      </c>
      <c r="Q22" s="70">
        <f t="shared" si="6"/>
        <v>37</v>
      </c>
      <c r="R22" s="69">
        <f>VLOOKUP($A22,'Return Data'!$A$7:$R$326,13,0)</f>
        <v>4.94718936182724</v>
      </c>
      <c r="S22" s="70">
        <f t="shared" si="7"/>
        <v>37</v>
      </c>
      <c r="T22" s="69">
        <f>VLOOKUP($A22,'Return Data'!$A$7:$R$326,14,0)</f>
        <v>5.3167934978362004</v>
      </c>
      <c r="U22" s="70">
        <f t="shared" si="8"/>
        <v>37</v>
      </c>
      <c r="V22" s="69">
        <f>VLOOKUP($A22,'Return Data'!$A$7:$R$326,18,0)</f>
        <v>6.2509138021181796</v>
      </c>
      <c r="W22" s="70">
        <f t="shared" si="9"/>
        <v>32</v>
      </c>
      <c r="X22" s="69">
        <f>VLOOKUP($A22,'Return Data'!$A$7:$R$326,15,0)</f>
        <v>6.5486519271463104</v>
      </c>
      <c r="Y22" s="70">
        <f t="shared" si="10"/>
        <v>32</v>
      </c>
      <c r="Z22" s="69">
        <f>VLOOKUP($A22,'Return Data'!$A$7:$R$326,17,0)</f>
        <v>8.4194278452729598</v>
      </c>
      <c r="AA22" s="71">
        <f t="shared" si="11"/>
        <v>33</v>
      </c>
    </row>
    <row r="23" spans="1:27" x14ac:dyDescent="0.25">
      <c r="A23" s="67" t="s">
        <v>242</v>
      </c>
      <c r="B23" s="68">
        <f>VLOOKUP($A23,'Return Data'!$A$7:$R$326,2,0)</f>
        <v>43929</v>
      </c>
      <c r="C23" s="69">
        <f>VLOOKUP($A23,'Return Data'!$A$7:$R$326,3,0)</f>
        <v>1927.3489</v>
      </c>
      <c r="D23" s="69">
        <f>VLOOKUP($A23,'Return Data'!$A$7:$R$326,6,0)</f>
        <v>1.70449336100764</v>
      </c>
      <c r="E23" s="70">
        <f t="shared" si="0"/>
        <v>39</v>
      </c>
      <c r="F23" s="69">
        <f>VLOOKUP($A23,'Return Data'!$A$7:$R$326,7,0)</f>
        <v>2.7080954753347899</v>
      </c>
      <c r="G23" s="70">
        <f t="shared" si="1"/>
        <v>28</v>
      </c>
      <c r="H23" s="69">
        <f>VLOOKUP($A23,'Return Data'!$A$7:$R$326,8,0)</f>
        <v>3.8762273150379598</v>
      </c>
      <c r="I23" s="70">
        <f t="shared" si="2"/>
        <v>33</v>
      </c>
      <c r="J23" s="69">
        <f>VLOOKUP($A23,'Return Data'!$A$7:$R$326,9,0)</f>
        <v>8.1294871634158294</v>
      </c>
      <c r="K23" s="70">
        <f t="shared" si="3"/>
        <v>30</v>
      </c>
      <c r="L23" s="69">
        <f>VLOOKUP($A23,'Return Data'!$A$7:$R$326,10,0)</f>
        <v>5.7537106403042202</v>
      </c>
      <c r="M23" s="70">
        <f t="shared" si="4"/>
        <v>22</v>
      </c>
      <c r="N23" s="69">
        <f>VLOOKUP($A23,'Return Data'!$A$7:$R$326,11,0)</f>
        <v>5.4114299757995203</v>
      </c>
      <c r="O23" s="70">
        <f t="shared" si="5"/>
        <v>22</v>
      </c>
      <c r="P23" s="69">
        <f>VLOOKUP($A23,'Return Data'!$A$7:$R$326,12,0)</f>
        <v>5.3765555993005298</v>
      </c>
      <c r="Q23" s="70">
        <f t="shared" si="6"/>
        <v>20</v>
      </c>
      <c r="R23" s="69">
        <f>VLOOKUP($A23,'Return Data'!$A$7:$R$326,13,0)</f>
        <v>5.6330901663514901</v>
      </c>
      <c r="S23" s="70">
        <f t="shared" si="7"/>
        <v>22</v>
      </c>
      <c r="T23" s="69">
        <f>VLOOKUP($A23,'Return Data'!$A$7:$R$326,14,0)</f>
        <v>6.0424683676636501</v>
      </c>
      <c r="U23" s="70">
        <f t="shared" si="8"/>
        <v>21</v>
      </c>
      <c r="V23" s="69">
        <f>VLOOKUP($A23,'Return Data'!$A$7:$R$326,18,0)</f>
        <v>6.9347379038155603</v>
      </c>
      <c r="W23" s="70">
        <f t="shared" si="9"/>
        <v>22</v>
      </c>
      <c r="X23" s="69">
        <f>VLOOKUP($A23,'Return Data'!$A$7:$R$326,15,0)</f>
        <v>7.2010294694025303</v>
      </c>
      <c r="Y23" s="70">
        <f t="shared" si="10"/>
        <v>22</v>
      </c>
      <c r="Z23" s="69">
        <f>VLOOKUP($A23,'Return Data'!$A$7:$R$326,17,0)</f>
        <v>10.9612159488342</v>
      </c>
      <c r="AA23" s="71">
        <f t="shared" si="11"/>
        <v>28</v>
      </c>
    </row>
    <row r="24" spans="1:27" x14ac:dyDescent="0.25">
      <c r="A24" s="67" t="s">
        <v>243</v>
      </c>
      <c r="B24" s="68">
        <f>VLOOKUP($A24,'Return Data'!$A$7:$R$326,2,0)</f>
        <v>43929</v>
      </c>
      <c r="C24" s="69">
        <f>VLOOKUP($A24,'Return Data'!$A$7:$R$326,3,0)</f>
        <v>2717.7957000000001</v>
      </c>
      <c r="D24" s="69">
        <f>VLOOKUP($A24,'Return Data'!$A$7:$R$326,6,0)</f>
        <v>3.6049683843093501</v>
      </c>
      <c r="E24" s="70">
        <f t="shared" si="0"/>
        <v>24</v>
      </c>
      <c r="F24" s="69">
        <f>VLOOKUP($A24,'Return Data'!$A$7:$R$326,7,0)</f>
        <v>2.3780226138698799</v>
      </c>
      <c r="G24" s="70">
        <f t="shared" si="1"/>
        <v>35</v>
      </c>
      <c r="H24" s="69">
        <f>VLOOKUP($A24,'Return Data'!$A$7:$R$326,8,0)</f>
        <v>4.9888339367717096</v>
      </c>
      <c r="I24" s="70">
        <f t="shared" si="2"/>
        <v>18</v>
      </c>
      <c r="J24" s="69">
        <f>VLOOKUP($A24,'Return Data'!$A$7:$R$326,9,0)</f>
        <v>14.036321942319701</v>
      </c>
      <c r="K24" s="70">
        <f t="shared" si="3"/>
        <v>23</v>
      </c>
      <c r="L24" s="69">
        <f>VLOOKUP($A24,'Return Data'!$A$7:$R$326,10,0)</f>
        <v>5.5123625817847897</v>
      </c>
      <c r="M24" s="70">
        <f t="shared" si="4"/>
        <v>26</v>
      </c>
      <c r="N24" s="69">
        <f>VLOOKUP($A24,'Return Data'!$A$7:$R$326,11,0)</f>
        <v>5.2894568386261298</v>
      </c>
      <c r="O24" s="70">
        <f t="shared" si="5"/>
        <v>28</v>
      </c>
      <c r="P24" s="69">
        <f>VLOOKUP($A24,'Return Data'!$A$7:$R$326,12,0)</f>
        <v>5.2582421812623297</v>
      </c>
      <c r="Q24" s="70">
        <f t="shared" si="6"/>
        <v>26</v>
      </c>
      <c r="R24" s="69">
        <f>VLOOKUP($A24,'Return Data'!$A$7:$R$326,13,0)</f>
        <v>5.48827138696939</v>
      </c>
      <c r="S24" s="70">
        <f t="shared" si="7"/>
        <v>29</v>
      </c>
      <c r="T24" s="69">
        <f>VLOOKUP($A24,'Return Data'!$A$7:$R$326,14,0)</f>
        <v>5.9115499729898797</v>
      </c>
      <c r="U24" s="70">
        <f t="shared" si="8"/>
        <v>29</v>
      </c>
      <c r="V24" s="69">
        <f>VLOOKUP($A24,'Return Data'!$A$7:$R$326,18,0)</f>
        <v>6.9100508415484896</v>
      </c>
      <c r="W24" s="70">
        <f t="shared" si="9"/>
        <v>24</v>
      </c>
      <c r="X24" s="69">
        <f>VLOOKUP($A24,'Return Data'!$A$7:$R$326,15,0)</f>
        <v>7.1831763646517501</v>
      </c>
      <c r="Y24" s="70">
        <f t="shared" si="10"/>
        <v>23</v>
      </c>
      <c r="Z24" s="69">
        <f>VLOOKUP($A24,'Return Data'!$A$7:$R$326,17,0)</f>
        <v>12.8193708955224</v>
      </c>
      <c r="AA24" s="71">
        <f t="shared" si="11"/>
        <v>14</v>
      </c>
    </row>
    <row r="25" spans="1:27" x14ac:dyDescent="0.25">
      <c r="A25" s="67" t="s">
        <v>244</v>
      </c>
      <c r="B25" s="68">
        <f>VLOOKUP($A25,'Return Data'!$A$7:$R$326,2,0)</f>
        <v>43929</v>
      </c>
      <c r="C25" s="69">
        <f>VLOOKUP($A25,'Return Data'!$A$7:$R$326,3,0)</f>
        <v>1048.4963</v>
      </c>
      <c r="D25" s="69">
        <f>VLOOKUP($A25,'Return Data'!$A$7:$R$326,6,0)</f>
        <v>1.7337079192870599</v>
      </c>
      <c r="E25" s="70">
        <f t="shared" si="0"/>
        <v>38</v>
      </c>
      <c r="F25" s="69">
        <f>VLOOKUP($A25,'Return Data'!$A$7:$R$326,7,0)</f>
        <v>2.3351567066697601</v>
      </c>
      <c r="G25" s="70">
        <f t="shared" si="1"/>
        <v>36</v>
      </c>
      <c r="H25" s="69">
        <f>VLOOKUP($A25,'Return Data'!$A$7:$R$326,8,0)</f>
        <v>1.85015524602209</v>
      </c>
      <c r="I25" s="70">
        <f t="shared" si="2"/>
        <v>39</v>
      </c>
      <c r="J25" s="69">
        <f>VLOOKUP($A25,'Return Data'!$A$7:$R$326,9,0)</f>
        <v>1.2373990632457501</v>
      </c>
      <c r="K25" s="70">
        <f t="shared" si="3"/>
        <v>39</v>
      </c>
      <c r="L25" s="69">
        <f>VLOOKUP($A25,'Return Data'!$A$7:$R$326,10,0)</f>
        <v>2.9899304172868999</v>
      </c>
      <c r="M25" s="70">
        <f t="shared" si="4"/>
        <v>39</v>
      </c>
      <c r="N25" s="69">
        <f>VLOOKUP($A25,'Return Data'!$A$7:$R$326,11,0)</f>
        <v>4.17118509156826</v>
      </c>
      <c r="O25" s="70">
        <f t="shared" si="5"/>
        <v>38</v>
      </c>
      <c r="P25" s="69">
        <f>VLOOKUP($A25,'Return Data'!$A$7:$R$326,12,0)</f>
        <v>4.3685340879570198</v>
      </c>
      <c r="Q25" s="70">
        <f t="shared" si="6"/>
        <v>39</v>
      </c>
      <c r="R25" s="69">
        <f>VLOOKUP($A25,'Return Data'!$A$7:$R$326,13,0)</f>
        <v>4.6970854587789397</v>
      </c>
      <c r="S25" s="70">
        <f t="shared" si="7"/>
        <v>39</v>
      </c>
      <c r="T25" s="69"/>
      <c r="U25" s="70"/>
      <c r="V25" s="69"/>
      <c r="W25" s="70"/>
      <c r="X25" s="69"/>
      <c r="Y25" s="70"/>
      <c r="Z25" s="69">
        <f>VLOOKUP($A25,'Return Data'!$A$7:$R$326,17,0)</f>
        <v>5.0482653646277198</v>
      </c>
      <c r="AA25" s="71">
        <f t="shared" si="11"/>
        <v>39</v>
      </c>
    </row>
    <row r="26" spans="1:27" x14ac:dyDescent="0.25">
      <c r="A26" s="67" t="s">
        <v>245</v>
      </c>
      <c r="B26" s="68">
        <f>VLOOKUP($A26,'Return Data'!$A$7:$R$326,2,0)</f>
        <v>43929</v>
      </c>
      <c r="C26" s="69">
        <f>VLOOKUP($A26,'Return Data'!$A$7:$R$326,3,0)</f>
        <v>54.081699999999998</v>
      </c>
      <c r="D26" s="69">
        <f>VLOOKUP($A26,'Return Data'!$A$7:$R$326,6,0)</f>
        <v>3.1723283466133001</v>
      </c>
      <c r="E26" s="70">
        <f t="shared" si="0"/>
        <v>30</v>
      </c>
      <c r="F26" s="69">
        <f>VLOOKUP($A26,'Return Data'!$A$7:$R$326,7,0)</f>
        <v>2.70021842177785</v>
      </c>
      <c r="G26" s="70">
        <f t="shared" si="1"/>
        <v>29</v>
      </c>
      <c r="H26" s="69">
        <f>VLOOKUP($A26,'Return Data'!$A$7:$R$326,8,0)</f>
        <v>4.7672542957765396</v>
      </c>
      <c r="I26" s="70">
        <f t="shared" si="2"/>
        <v>24</v>
      </c>
      <c r="J26" s="69">
        <f>VLOOKUP($A26,'Return Data'!$A$7:$R$326,9,0)</f>
        <v>10.1095941339072</v>
      </c>
      <c r="K26" s="70">
        <f t="shared" si="3"/>
        <v>29</v>
      </c>
      <c r="L26" s="69">
        <f>VLOOKUP($A26,'Return Data'!$A$7:$R$326,10,0)</f>
        <v>5.3933514176296304</v>
      </c>
      <c r="M26" s="70">
        <f t="shared" si="4"/>
        <v>29</v>
      </c>
      <c r="N26" s="69">
        <f>VLOOKUP($A26,'Return Data'!$A$7:$R$326,11,0)</f>
        <v>5.2543246751450603</v>
      </c>
      <c r="O26" s="70">
        <f t="shared" si="5"/>
        <v>29</v>
      </c>
      <c r="P26" s="69">
        <f>VLOOKUP($A26,'Return Data'!$A$7:$R$326,12,0)</f>
        <v>5.2075686983334801</v>
      </c>
      <c r="Q26" s="70">
        <f t="shared" si="6"/>
        <v>29</v>
      </c>
      <c r="R26" s="69">
        <f>VLOOKUP($A26,'Return Data'!$A$7:$R$326,13,0)</f>
        <v>5.51600964910467</v>
      </c>
      <c r="S26" s="70">
        <f t="shared" si="7"/>
        <v>27</v>
      </c>
      <c r="T26" s="69">
        <f>VLOOKUP($A26,'Return Data'!$A$7:$R$326,14,0)</f>
        <v>5.9777468643678402</v>
      </c>
      <c r="U26" s="70">
        <f t="shared" ref="U26:U44" si="12">RANK(T26,T$8:T$48,0)</f>
        <v>25</v>
      </c>
      <c r="V26" s="69">
        <f>VLOOKUP($A26,'Return Data'!$A$7:$R$326,18,0)</f>
        <v>6.9816516291779802</v>
      </c>
      <c r="W26" s="70">
        <f t="shared" ref="W26:W31" si="13">RANK(V26,V$8:V$48,0)</f>
        <v>21</v>
      </c>
      <c r="X26" s="69">
        <f>VLOOKUP($A26,'Return Data'!$A$7:$R$326,15,0)</f>
        <v>7.2350689385364202</v>
      </c>
      <c r="Y26" s="70">
        <f t="shared" ref="Y26:Y31" si="14">RANK(X26,X$8:X$48,0)</f>
        <v>17</v>
      </c>
      <c r="Z26" s="69">
        <f>VLOOKUP($A26,'Return Data'!$A$7:$R$326,17,0)</f>
        <v>19.780944799606601</v>
      </c>
      <c r="AA26" s="71">
        <f t="shared" si="11"/>
        <v>1</v>
      </c>
    </row>
    <row r="27" spans="1:27" x14ac:dyDescent="0.25">
      <c r="A27" s="67" t="s">
        <v>246</v>
      </c>
      <c r="B27" s="68">
        <f>VLOOKUP($A27,'Return Data'!$A$7:$R$326,2,0)</f>
        <v>43929</v>
      </c>
      <c r="C27" s="69">
        <f>VLOOKUP($A27,'Return Data'!$A$7:$R$326,3,0)</f>
        <v>4004.5994000000001</v>
      </c>
      <c r="D27" s="69">
        <f>VLOOKUP($A27,'Return Data'!$A$7:$R$326,6,0)</f>
        <v>3.6817258298237299</v>
      </c>
      <c r="E27" s="70">
        <f t="shared" si="0"/>
        <v>19</v>
      </c>
      <c r="F27" s="69">
        <f>VLOOKUP($A27,'Return Data'!$A$7:$R$326,7,0)</f>
        <v>3.0239914590806101</v>
      </c>
      <c r="G27" s="70">
        <f t="shared" si="1"/>
        <v>19</v>
      </c>
      <c r="H27" s="69">
        <f>VLOOKUP($A27,'Return Data'!$A$7:$R$326,8,0)</f>
        <v>4.7022368385922499</v>
      </c>
      <c r="I27" s="70">
        <f t="shared" si="2"/>
        <v>25</v>
      </c>
      <c r="J27" s="69">
        <f>VLOOKUP($A27,'Return Data'!$A$7:$R$326,9,0)</f>
        <v>16.089457565686001</v>
      </c>
      <c r="K27" s="70">
        <f t="shared" si="3"/>
        <v>10</v>
      </c>
      <c r="L27" s="69">
        <f>VLOOKUP($A27,'Return Data'!$A$7:$R$326,10,0)</f>
        <v>5.6731192267915196</v>
      </c>
      <c r="M27" s="70">
        <f t="shared" si="4"/>
        <v>24</v>
      </c>
      <c r="N27" s="69">
        <f>VLOOKUP($A27,'Return Data'!$A$7:$R$326,11,0)</f>
        <v>5.3735038800805199</v>
      </c>
      <c r="O27" s="70">
        <f t="shared" si="5"/>
        <v>23</v>
      </c>
      <c r="P27" s="69">
        <f>VLOOKUP($A27,'Return Data'!$A$7:$R$326,12,0)</f>
        <v>5.3350281505092996</v>
      </c>
      <c r="Q27" s="70">
        <f t="shared" si="6"/>
        <v>24</v>
      </c>
      <c r="R27" s="69">
        <f>VLOOKUP($A27,'Return Data'!$A$7:$R$326,13,0)</f>
        <v>5.5578248340930196</v>
      </c>
      <c r="S27" s="70">
        <f t="shared" si="7"/>
        <v>26</v>
      </c>
      <c r="T27" s="69">
        <f>VLOOKUP($A27,'Return Data'!$A$7:$R$326,14,0)</f>
        <v>5.9606380286420499</v>
      </c>
      <c r="U27" s="70">
        <f t="shared" si="12"/>
        <v>28</v>
      </c>
      <c r="V27" s="69">
        <f>VLOOKUP($A27,'Return Data'!$A$7:$R$326,18,0)</f>
        <v>6.9039734456732003</v>
      </c>
      <c r="W27" s="70">
        <f t="shared" si="13"/>
        <v>25</v>
      </c>
      <c r="X27" s="69">
        <f>VLOOKUP($A27,'Return Data'!$A$7:$R$326,15,0)</f>
        <v>7.1684175948859004</v>
      </c>
      <c r="Y27" s="70">
        <f t="shared" si="14"/>
        <v>25</v>
      </c>
      <c r="Z27" s="69">
        <f>VLOOKUP($A27,'Return Data'!$A$7:$R$326,17,0)</f>
        <v>13.4391395535824</v>
      </c>
      <c r="AA27" s="71">
        <f t="shared" si="11"/>
        <v>8</v>
      </c>
    </row>
    <row r="28" spans="1:27" x14ac:dyDescent="0.25">
      <c r="A28" s="67" t="s">
        <v>247</v>
      </c>
      <c r="B28" s="68">
        <f>VLOOKUP($A28,'Return Data'!$A$7:$R$326,2,0)</f>
        <v>43929</v>
      </c>
      <c r="C28" s="69">
        <f>VLOOKUP($A28,'Return Data'!$A$7:$R$326,3,0)</f>
        <v>2713.7383</v>
      </c>
      <c r="D28" s="69">
        <f>VLOOKUP($A28,'Return Data'!$A$7:$R$326,6,0)</f>
        <v>3.65878876033754</v>
      </c>
      <c r="E28" s="70">
        <f t="shared" si="0"/>
        <v>20</v>
      </c>
      <c r="F28" s="69">
        <f>VLOOKUP($A28,'Return Data'!$A$7:$R$326,7,0)</f>
        <v>2.9166766030695301</v>
      </c>
      <c r="G28" s="70">
        <f t="shared" si="1"/>
        <v>21</v>
      </c>
      <c r="H28" s="69">
        <f>VLOOKUP($A28,'Return Data'!$A$7:$R$326,8,0)</f>
        <v>5.0708034223256098</v>
      </c>
      <c r="I28" s="70">
        <f t="shared" si="2"/>
        <v>14</v>
      </c>
      <c r="J28" s="69">
        <f>VLOOKUP($A28,'Return Data'!$A$7:$R$326,9,0)</f>
        <v>18.665745548417799</v>
      </c>
      <c r="K28" s="70">
        <f t="shared" si="3"/>
        <v>3</v>
      </c>
      <c r="L28" s="69">
        <f>VLOOKUP($A28,'Return Data'!$A$7:$R$326,10,0)</f>
        <v>6.57621570795368</v>
      </c>
      <c r="M28" s="70">
        <f t="shared" si="4"/>
        <v>10</v>
      </c>
      <c r="N28" s="69">
        <f>VLOOKUP($A28,'Return Data'!$A$7:$R$326,11,0)</f>
        <v>5.7451652162988296</v>
      </c>
      <c r="O28" s="70">
        <f t="shared" si="5"/>
        <v>11</v>
      </c>
      <c r="P28" s="69">
        <f>VLOOKUP($A28,'Return Data'!$A$7:$R$326,12,0)</f>
        <v>5.55169054745895</v>
      </c>
      <c r="Q28" s="70">
        <f t="shared" si="6"/>
        <v>10</v>
      </c>
      <c r="R28" s="69">
        <f>VLOOKUP($A28,'Return Data'!$A$7:$R$326,13,0)</f>
        <v>5.7112361183487197</v>
      </c>
      <c r="S28" s="70">
        <f t="shared" si="7"/>
        <v>15</v>
      </c>
      <c r="T28" s="69">
        <f>VLOOKUP($A28,'Return Data'!$A$7:$R$326,14,0)</f>
        <v>6.07876352803122</v>
      </c>
      <c r="U28" s="70">
        <f t="shared" si="12"/>
        <v>16</v>
      </c>
      <c r="V28" s="69">
        <f>VLOOKUP($A28,'Return Data'!$A$7:$R$326,18,0)</f>
        <v>7.0087081685322996</v>
      </c>
      <c r="W28" s="70">
        <f t="shared" si="13"/>
        <v>16</v>
      </c>
      <c r="X28" s="69">
        <f>VLOOKUP($A28,'Return Data'!$A$7:$R$326,15,0)</f>
        <v>7.2637991009598899</v>
      </c>
      <c r="Y28" s="70">
        <f t="shared" si="14"/>
        <v>13</v>
      </c>
      <c r="Z28" s="69">
        <f>VLOOKUP($A28,'Return Data'!$A$7:$R$326,17,0)</f>
        <v>12.672497558751999</v>
      </c>
      <c r="AA28" s="71">
        <f t="shared" si="11"/>
        <v>16</v>
      </c>
    </row>
    <row r="29" spans="1:27" x14ac:dyDescent="0.25">
      <c r="A29" s="67" t="s">
        <v>248</v>
      </c>
      <c r="B29" s="68">
        <f>VLOOKUP($A29,'Return Data'!$A$7:$R$326,2,0)</f>
        <v>43929</v>
      </c>
      <c r="C29" s="69">
        <f>VLOOKUP($A29,'Return Data'!$A$7:$R$326,3,0)</f>
        <v>3580.0347999999999</v>
      </c>
      <c r="D29" s="69">
        <f>VLOOKUP($A29,'Return Data'!$A$7:$R$326,6,0)</f>
        <v>4.2234364166981999</v>
      </c>
      <c r="E29" s="70">
        <f t="shared" si="0"/>
        <v>12</v>
      </c>
      <c r="F29" s="69">
        <f>VLOOKUP($A29,'Return Data'!$A$7:$R$326,7,0)</f>
        <v>2.74454947083421</v>
      </c>
      <c r="G29" s="70">
        <f t="shared" si="1"/>
        <v>26</v>
      </c>
      <c r="H29" s="69">
        <f>VLOOKUP($A29,'Return Data'!$A$7:$R$326,8,0)</f>
        <v>5.1803426026289596</v>
      </c>
      <c r="I29" s="70">
        <f t="shared" si="2"/>
        <v>9</v>
      </c>
      <c r="J29" s="69">
        <f>VLOOKUP($A29,'Return Data'!$A$7:$R$326,9,0)</f>
        <v>16.707682297457701</v>
      </c>
      <c r="K29" s="70">
        <f t="shared" si="3"/>
        <v>6</v>
      </c>
      <c r="L29" s="69">
        <f>VLOOKUP($A29,'Return Data'!$A$7:$R$326,10,0)</f>
        <v>7.2791736722229903</v>
      </c>
      <c r="M29" s="70">
        <f t="shared" si="4"/>
        <v>4</v>
      </c>
      <c r="N29" s="69">
        <f>VLOOKUP($A29,'Return Data'!$A$7:$R$326,11,0)</f>
        <v>5.9762485656888904</v>
      </c>
      <c r="O29" s="70">
        <f t="shared" si="5"/>
        <v>1</v>
      </c>
      <c r="P29" s="69">
        <f>VLOOKUP($A29,'Return Data'!$A$7:$R$326,12,0)</f>
        <v>5.6584405773611897</v>
      </c>
      <c r="Q29" s="70">
        <f t="shared" si="6"/>
        <v>5</v>
      </c>
      <c r="R29" s="69">
        <f>VLOOKUP($A29,'Return Data'!$A$7:$R$326,13,0)</f>
        <v>5.8093732970830203</v>
      </c>
      <c r="S29" s="70">
        <f t="shared" si="7"/>
        <v>7</v>
      </c>
      <c r="T29" s="69">
        <f>VLOOKUP($A29,'Return Data'!$A$7:$R$326,14,0)</f>
        <v>6.1377873323121399</v>
      </c>
      <c r="U29" s="70">
        <f t="shared" si="12"/>
        <v>12</v>
      </c>
      <c r="V29" s="69">
        <f>VLOOKUP($A29,'Return Data'!$A$7:$R$326,18,0)</f>
        <v>6.9867683947563997</v>
      </c>
      <c r="W29" s="70">
        <f t="shared" si="13"/>
        <v>20</v>
      </c>
      <c r="X29" s="69">
        <f>VLOOKUP($A29,'Return Data'!$A$7:$R$326,15,0)</f>
        <v>7.2146008376212496</v>
      </c>
      <c r="Y29" s="70">
        <f t="shared" si="14"/>
        <v>21</v>
      </c>
      <c r="Z29" s="69">
        <f>VLOOKUP($A29,'Return Data'!$A$7:$R$326,17,0)</f>
        <v>14.2662127253446</v>
      </c>
      <c r="AA29" s="71">
        <f t="shared" si="11"/>
        <v>5</v>
      </c>
    </row>
    <row r="30" spans="1:27" x14ac:dyDescent="0.25">
      <c r="A30" s="67" t="s">
        <v>249</v>
      </c>
      <c r="B30" s="68">
        <f>VLOOKUP($A30,'Return Data'!$A$7:$R$326,2,0)</f>
        <v>43929</v>
      </c>
      <c r="C30" s="69">
        <f>VLOOKUP($A30,'Return Data'!$A$7:$R$326,3,0)</f>
        <v>1283.8208999999999</v>
      </c>
      <c r="D30" s="69">
        <f>VLOOKUP($A30,'Return Data'!$A$7:$R$326,6,0)</f>
        <v>3.0594058657775798</v>
      </c>
      <c r="E30" s="70">
        <f t="shared" si="0"/>
        <v>31</v>
      </c>
      <c r="F30" s="69">
        <f>VLOOKUP($A30,'Return Data'!$A$7:$R$326,7,0)</f>
        <v>2.8968360044722101</v>
      </c>
      <c r="G30" s="70">
        <f t="shared" si="1"/>
        <v>22</v>
      </c>
      <c r="H30" s="69">
        <f>VLOOKUP($A30,'Return Data'!$A$7:$R$326,8,0)</f>
        <v>4.9968186070019902</v>
      </c>
      <c r="I30" s="70">
        <f t="shared" si="2"/>
        <v>17</v>
      </c>
      <c r="J30" s="69">
        <f>VLOOKUP($A30,'Return Data'!$A$7:$R$326,9,0)</f>
        <v>15.755315901984</v>
      </c>
      <c r="K30" s="70">
        <f t="shared" si="3"/>
        <v>11</v>
      </c>
      <c r="L30" s="69">
        <f>VLOOKUP($A30,'Return Data'!$A$7:$R$326,10,0)</f>
        <v>6.0907649669482797</v>
      </c>
      <c r="M30" s="70">
        <f t="shared" si="4"/>
        <v>17</v>
      </c>
      <c r="N30" s="69">
        <f>VLOOKUP($A30,'Return Data'!$A$7:$R$326,11,0)</f>
        <v>5.5737446498978898</v>
      </c>
      <c r="O30" s="70">
        <f t="shared" si="5"/>
        <v>14</v>
      </c>
      <c r="P30" s="69">
        <f>VLOOKUP($A30,'Return Data'!$A$7:$R$326,12,0)</f>
        <v>5.55105037538803</v>
      </c>
      <c r="Q30" s="70">
        <f t="shared" si="6"/>
        <v>11</v>
      </c>
      <c r="R30" s="69">
        <f>VLOOKUP($A30,'Return Data'!$A$7:$R$326,13,0)</f>
        <v>5.8126467213066197</v>
      </c>
      <c r="S30" s="70">
        <f t="shared" si="7"/>
        <v>6</v>
      </c>
      <c r="T30" s="69">
        <f>VLOOKUP($A30,'Return Data'!$A$7:$R$326,14,0)</f>
        <v>6.1877478272873603</v>
      </c>
      <c r="U30" s="70">
        <f t="shared" si="12"/>
        <v>7</v>
      </c>
      <c r="V30" s="69">
        <f>VLOOKUP($A30,'Return Data'!$A$7:$R$326,18,0)</f>
        <v>7.0969290520467503</v>
      </c>
      <c r="W30" s="70">
        <f t="shared" si="13"/>
        <v>5</v>
      </c>
      <c r="X30" s="69">
        <f>VLOOKUP($A30,'Return Data'!$A$7:$R$326,15,0)</f>
        <v>7.29738346569681</v>
      </c>
      <c r="Y30" s="70">
        <f t="shared" si="14"/>
        <v>9</v>
      </c>
      <c r="Z30" s="69">
        <f>VLOOKUP($A30,'Return Data'!$A$7:$R$326,17,0)</f>
        <v>7.5342027962547702</v>
      </c>
      <c r="AA30" s="71">
        <f t="shared" si="11"/>
        <v>34</v>
      </c>
    </row>
    <row r="31" spans="1:27" x14ac:dyDescent="0.25">
      <c r="A31" s="67" t="s">
        <v>250</v>
      </c>
      <c r="B31" s="68">
        <f>VLOOKUP($A31,'Return Data'!$A$7:$R$326,2,0)</f>
        <v>43929</v>
      </c>
      <c r="C31" s="69">
        <f>VLOOKUP($A31,'Return Data'!$A$7:$R$326,3,0)</f>
        <v>2072.1777000000002</v>
      </c>
      <c r="D31" s="69">
        <f>VLOOKUP($A31,'Return Data'!$A$7:$R$326,6,0)</f>
        <v>5.0137239223490004</v>
      </c>
      <c r="E31" s="70">
        <f t="shared" si="0"/>
        <v>3</v>
      </c>
      <c r="F31" s="69">
        <f>VLOOKUP($A31,'Return Data'!$A$7:$R$326,7,0)</f>
        <v>3.2234340485277801</v>
      </c>
      <c r="G31" s="70">
        <f t="shared" si="1"/>
        <v>13</v>
      </c>
      <c r="H31" s="69">
        <f>VLOOKUP($A31,'Return Data'!$A$7:$R$326,8,0)</f>
        <v>4.8318756339125004</v>
      </c>
      <c r="I31" s="70">
        <f t="shared" si="2"/>
        <v>23</v>
      </c>
      <c r="J31" s="69">
        <f>VLOOKUP($A31,'Return Data'!$A$7:$R$326,9,0)</f>
        <v>14.374093298521201</v>
      </c>
      <c r="K31" s="70">
        <f t="shared" si="3"/>
        <v>22</v>
      </c>
      <c r="L31" s="69">
        <f>VLOOKUP($A31,'Return Data'!$A$7:$R$326,10,0)</f>
        <v>6.1163903016422596</v>
      </c>
      <c r="M31" s="70">
        <f t="shared" si="4"/>
        <v>16</v>
      </c>
      <c r="N31" s="69">
        <f>VLOOKUP($A31,'Return Data'!$A$7:$R$326,11,0)</f>
        <v>5.5679934196284302</v>
      </c>
      <c r="O31" s="70">
        <f t="shared" si="5"/>
        <v>16</v>
      </c>
      <c r="P31" s="69">
        <f>VLOOKUP($A31,'Return Data'!$A$7:$R$326,12,0)</f>
        <v>5.4410880242140003</v>
      </c>
      <c r="Q31" s="70">
        <f t="shared" si="6"/>
        <v>17</v>
      </c>
      <c r="R31" s="69">
        <f>VLOOKUP($A31,'Return Data'!$A$7:$R$326,13,0)</f>
        <v>5.6714151194562703</v>
      </c>
      <c r="S31" s="70">
        <f t="shared" si="7"/>
        <v>17</v>
      </c>
      <c r="T31" s="69">
        <f>VLOOKUP($A31,'Return Data'!$A$7:$R$326,14,0)</f>
        <v>6.0619880839789504</v>
      </c>
      <c r="U31" s="70">
        <f t="shared" si="12"/>
        <v>20</v>
      </c>
      <c r="V31" s="69">
        <f>VLOOKUP($A31,'Return Data'!$A$7:$R$326,18,0)</f>
        <v>6.9958433133025899</v>
      </c>
      <c r="W31" s="70">
        <f t="shared" si="13"/>
        <v>19</v>
      </c>
      <c r="X31" s="69">
        <f>VLOOKUP($A31,'Return Data'!$A$7:$R$326,15,0)</f>
        <v>7.2299001196714601</v>
      </c>
      <c r="Y31" s="70">
        <f t="shared" si="14"/>
        <v>19</v>
      </c>
      <c r="Z31" s="69">
        <f>VLOOKUP($A31,'Return Data'!$A$7:$R$326,17,0)</f>
        <v>9.5356934819688099</v>
      </c>
      <c r="AA31" s="71">
        <f t="shared" si="11"/>
        <v>31</v>
      </c>
    </row>
    <row r="32" spans="1:27" x14ac:dyDescent="0.25">
      <c r="A32" s="67" t="s">
        <v>251</v>
      </c>
      <c r="B32" s="68">
        <f>VLOOKUP($A32,'Return Data'!$A$7:$R$326,2,0)</f>
        <v>43929</v>
      </c>
      <c r="C32" s="69">
        <f>VLOOKUP($A32,'Return Data'!$A$7:$R$326,3,0)</f>
        <v>10.6891</v>
      </c>
      <c r="D32" s="69">
        <f>VLOOKUP($A32,'Return Data'!$A$7:$R$326,6,0)</f>
        <v>3.7565494011957399</v>
      </c>
      <c r="E32" s="70">
        <f t="shared" si="0"/>
        <v>16</v>
      </c>
      <c r="F32" s="69">
        <f>VLOOKUP($A32,'Return Data'!$A$7:$R$326,7,0)</f>
        <v>3.6213706733558801</v>
      </c>
      <c r="G32" s="70">
        <f t="shared" si="1"/>
        <v>11</v>
      </c>
      <c r="H32" s="69">
        <f>VLOOKUP($A32,'Return Data'!$A$7:$R$326,8,0)</f>
        <v>3.6737512288744099</v>
      </c>
      <c r="I32" s="70">
        <f t="shared" si="2"/>
        <v>36</v>
      </c>
      <c r="J32" s="69">
        <f>VLOOKUP($A32,'Return Data'!$A$7:$R$326,9,0)</f>
        <v>2.7590621931216202</v>
      </c>
      <c r="K32" s="70">
        <f t="shared" si="3"/>
        <v>37</v>
      </c>
      <c r="L32" s="69">
        <f>VLOOKUP($A32,'Return Data'!$A$7:$R$326,10,0)</f>
        <v>3.5132665387924402</v>
      </c>
      <c r="M32" s="70">
        <f t="shared" si="4"/>
        <v>38</v>
      </c>
      <c r="N32" s="69">
        <f>VLOOKUP($A32,'Return Data'!$A$7:$R$326,11,0)</f>
        <v>4.1514168466038104</v>
      </c>
      <c r="O32" s="70">
        <f t="shared" si="5"/>
        <v>39</v>
      </c>
      <c r="P32" s="69">
        <f>VLOOKUP($A32,'Return Data'!$A$7:$R$326,12,0)</f>
        <v>4.4270029070390198</v>
      </c>
      <c r="Q32" s="70">
        <f t="shared" si="6"/>
        <v>38</v>
      </c>
      <c r="R32" s="69">
        <f>VLOOKUP($A32,'Return Data'!$A$7:$R$326,13,0)</f>
        <v>4.7217522496298603</v>
      </c>
      <c r="S32" s="70">
        <f t="shared" si="7"/>
        <v>38</v>
      </c>
      <c r="T32" s="69">
        <f>VLOOKUP($A32,'Return Data'!$A$7:$R$326,14,0)</f>
        <v>4.9760047721555001</v>
      </c>
      <c r="U32" s="70">
        <f t="shared" si="12"/>
        <v>38</v>
      </c>
      <c r="V32" s="69"/>
      <c r="W32" s="70"/>
      <c r="X32" s="69"/>
      <c r="Y32" s="70"/>
      <c r="Z32" s="69">
        <f>VLOOKUP($A32,'Return Data'!$A$7:$R$326,17,0)</f>
        <v>5.2840651260504199</v>
      </c>
      <c r="AA32" s="71">
        <f t="shared" si="11"/>
        <v>38</v>
      </c>
    </row>
    <row r="33" spans="1:27" x14ac:dyDescent="0.25">
      <c r="A33" s="67" t="s">
        <v>252</v>
      </c>
      <c r="B33" s="68">
        <f>VLOOKUP($A33,'Return Data'!$A$7:$R$326,2,0)</f>
        <v>43929</v>
      </c>
      <c r="C33" s="69">
        <f>VLOOKUP($A33,'Return Data'!$A$7:$R$326,3,0)</f>
        <v>4828.3764000000001</v>
      </c>
      <c r="D33" s="69">
        <f>VLOOKUP($A33,'Return Data'!$A$7:$R$326,6,0)</f>
        <v>4.5748128126909</v>
      </c>
      <c r="E33" s="70">
        <f t="shared" si="0"/>
        <v>8</v>
      </c>
      <c r="F33" s="69">
        <f>VLOOKUP($A33,'Return Data'!$A$7:$R$326,7,0)</f>
        <v>2.9380700812036502</v>
      </c>
      <c r="G33" s="70">
        <f t="shared" si="1"/>
        <v>20</v>
      </c>
      <c r="H33" s="69">
        <f>VLOOKUP($A33,'Return Data'!$A$7:$R$326,8,0)</f>
        <v>5.6092198747993898</v>
      </c>
      <c r="I33" s="70">
        <f t="shared" si="2"/>
        <v>1</v>
      </c>
      <c r="J33" s="69">
        <f>VLOOKUP($A33,'Return Data'!$A$7:$R$326,9,0)</f>
        <v>15.664730239577301</v>
      </c>
      <c r="K33" s="70">
        <f t="shared" si="3"/>
        <v>12</v>
      </c>
      <c r="L33" s="69">
        <f>VLOOKUP($A33,'Return Data'!$A$7:$R$326,10,0)</f>
        <v>6.0230759153042701</v>
      </c>
      <c r="M33" s="70">
        <f t="shared" si="4"/>
        <v>19</v>
      </c>
      <c r="N33" s="69">
        <f>VLOOKUP($A33,'Return Data'!$A$7:$R$326,11,0)</f>
        <v>5.5272421824052298</v>
      </c>
      <c r="O33" s="70">
        <f t="shared" si="5"/>
        <v>18</v>
      </c>
      <c r="P33" s="69">
        <f>VLOOKUP($A33,'Return Data'!$A$7:$R$326,12,0)</f>
        <v>5.4464741980627398</v>
      </c>
      <c r="Q33" s="70">
        <f t="shared" si="6"/>
        <v>15</v>
      </c>
      <c r="R33" s="69">
        <f>VLOOKUP($A33,'Return Data'!$A$7:$R$326,13,0)</f>
        <v>5.7261811386876298</v>
      </c>
      <c r="S33" s="70">
        <f t="shared" si="7"/>
        <v>12</v>
      </c>
      <c r="T33" s="69">
        <f>VLOOKUP($A33,'Return Data'!$A$7:$R$326,14,0)</f>
        <v>6.1769522128566097</v>
      </c>
      <c r="U33" s="70">
        <f t="shared" si="12"/>
        <v>10</v>
      </c>
      <c r="V33" s="69">
        <f>VLOOKUP($A33,'Return Data'!$A$7:$R$326,18,0)</f>
        <v>7.07827111688146</v>
      </c>
      <c r="W33" s="70">
        <f>RANK(V33,V$8:V$48,0)</f>
        <v>8</v>
      </c>
      <c r="X33" s="69">
        <f>VLOOKUP($A33,'Return Data'!$A$7:$R$326,15,0)</f>
        <v>7.3046692144427201</v>
      </c>
      <c r="Y33" s="70">
        <f>RANK(X33,X$8:X$48,0)</f>
        <v>6</v>
      </c>
      <c r="Z33" s="69">
        <f>VLOOKUP($A33,'Return Data'!$A$7:$R$326,17,0)</f>
        <v>13.313082381293301</v>
      </c>
      <c r="AA33" s="71">
        <f t="shared" si="11"/>
        <v>10</v>
      </c>
    </row>
    <row r="34" spans="1:27" x14ac:dyDescent="0.25">
      <c r="A34" s="67" t="s">
        <v>253</v>
      </c>
      <c r="B34" s="68">
        <f>VLOOKUP($A34,'Return Data'!$A$7:$R$326,2,0)</f>
        <v>43929</v>
      </c>
      <c r="C34" s="69">
        <f>VLOOKUP($A34,'Return Data'!$A$7:$R$326,3,0)</f>
        <v>1115.6817000000001</v>
      </c>
      <c r="D34" s="69">
        <f>VLOOKUP($A34,'Return Data'!$A$7:$R$326,6,0)</f>
        <v>4.3124023407706797</v>
      </c>
      <c r="E34" s="70">
        <f t="shared" si="0"/>
        <v>10</v>
      </c>
      <c r="F34" s="69">
        <f>VLOOKUP($A34,'Return Data'!$A$7:$R$326,7,0)</f>
        <v>3.5736185673531198</v>
      </c>
      <c r="G34" s="70">
        <f t="shared" si="1"/>
        <v>12</v>
      </c>
      <c r="H34" s="69">
        <f>VLOOKUP($A34,'Return Data'!$A$7:$R$326,8,0)</f>
        <v>3.7084425331887201</v>
      </c>
      <c r="I34" s="70">
        <f t="shared" si="2"/>
        <v>34</v>
      </c>
      <c r="J34" s="69">
        <f>VLOOKUP($A34,'Return Data'!$A$7:$R$326,9,0)</f>
        <v>5.5657671784203897</v>
      </c>
      <c r="K34" s="70">
        <f t="shared" si="3"/>
        <v>35</v>
      </c>
      <c r="L34" s="69">
        <f>VLOOKUP($A34,'Return Data'!$A$7:$R$326,10,0)</f>
        <v>4.7393080547885402</v>
      </c>
      <c r="M34" s="70">
        <f t="shared" si="4"/>
        <v>32</v>
      </c>
      <c r="N34" s="69">
        <f>VLOOKUP($A34,'Return Data'!$A$7:$R$326,11,0)</f>
        <v>4.7967929712802801</v>
      </c>
      <c r="O34" s="70">
        <f t="shared" si="5"/>
        <v>34</v>
      </c>
      <c r="P34" s="69">
        <f>VLOOKUP($A34,'Return Data'!$A$7:$R$326,12,0)</f>
        <v>4.8387696448875799</v>
      </c>
      <c r="Q34" s="70">
        <f t="shared" si="6"/>
        <v>35</v>
      </c>
      <c r="R34" s="69">
        <f>VLOOKUP($A34,'Return Data'!$A$7:$R$326,13,0)</f>
        <v>5.1889849795476</v>
      </c>
      <c r="S34" s="70">
        <f t="shared" si="7"/>
        <v>34</v>
      </c>
      <c r="T34" s="69">
        <f>VLOOKUP($A34,'Return Data'!$A$7:$R$326,14,0)</f>
        <v>5.4299936922075798</v>
      </c>
      <c r="U34" s="70">
        <f t="shared" si="12"/>
        <v>36</v>
      </c>
      <c r="V34" s="69"/>
      <c r="W34" s="70"/>
      <c r="X34" s="69"/>
      <c r="Y34" s="70"/>
      <c r="Z34" s="69">
        <f>VLOOKUP($A34,'Return Data'!$A$7:$R$326,17,0)</f>
        <v>6.0492579512894</v>
      </c>
      <c r="AA34" s="71">
        <f t="shared" si="11"/>
        <v>37</v>
      </c>
    </row>
    <row r="35" spans="1:27" x14ac:dyDescent="0.25">
      <c r="A35" s="67" t="s">
        <v>254</v>
      </c>
      <c r="B35" s="68">
        <f>VLOOKUP($A35,'Return Data'!$A$7:$R$326,2,0)</f>
        <v>43929</v>
      </c>
      <c r="C35" s="69">
        <f>VLOOKUP($A35,'Return Data'!$A$7:$R$326,3,0)</f>
        <v>257.2937</v>
      </c>
      <c r="D35" s="69">
        <f>VLOOKUP($A35,'Return Data'!$A$7:$R$326,6,0)</f>
        <v>3.4901198783717802</v>
      </c>
      <c r="E35" s="70">
        <f t="shared" si="0"/>
        <v>27</v>
      </c>
      <c r="F35" s="69">
        <f>VLOOKUP($A35,'Return Data'!$A$7:$R$326,7,0)</f>
        <v>3.96867978332667</v>
      </c>
      <c r="G35" s="70">
        <f t="shared" si="1"/>
        <v>6</v>
      </c>
      <c r="H35" s="69">
        <f>VLOOKUP($A35,'Return Data'!$A$7:$R$326,8,0)</f>
        <v>5.4166134713408898</v>
      </c>
      <c r="I35" s="70">
        <f t="shared" si="2"/>
        <v>4</v>
      </c>
      <c r="J35" s="69">
        <f>VLOOKUP($A35,'Return Data'!$A$7:$R$326,9,0)</f>
        <v>13.0155712609474</v>
      </c>
      <c r="K35" s="70">
        <f t="shared" si="3"/>
        <v>25</v>
      </c>
      <c r="L35" s="69">
        <f>VLOOKUP($A35,'Return Data'!$A$7:$R$326,10,0)</f>
        <v>5.5060480005546104</v>
      </c>
      <c r="M35" s="70">
        <f t="shared" si="4"/>
        <v>27</v>
      </c>
      <c r="N35" s="69">
        <f>VLOOKUP($A35,'Return Data'!$A$7:$R$326,11,0)</f>
        <v>5.3256664641963196</v>
      </c>
      <c r="O35" s="70">
        <f t="shared" si="5"/>
        <v>25</v>
      </c>
      <c r="P35" s="69">
        <f>VLOOKUP($A35,'Return Data'!$A$7:$R$326,12,0)</f>
        <v>5.3760938603194903</v>
      </c>
      <c r="Q35" s="70">
        <f t="shared" si="6"/>
        <v>21</v>
      </c>
      <c r="R35" s="69">
        <f>VLOOKUP($A35,'Return Data'!$A$7:$R$326,13,0)</f>
        <v>5.6591930368969097</v>
      </c>
      <c r="S35" s="70">
        <f t="shared" si="7"/>
        <v>19</v>
      </c>
      <c r="T35" s="69">
        <f>VLOOKUP($A35,'Return Data'!$A$7:$R$326,14,0)</f>
        <v>6.11874493664296</v>
      </c>
      <c r="U35" s="70">
        <f t="shared" si="12"/>
        <v>13</v>
      </c>
      <c r="V35" s="69">
        <f>VLOOKUP($A35,'Return Data'!$A$7:$R$326,18,0)</f>
        <v>7.0754000434597897</v>
      </c>
      <c r="W35" s="70">
        <f t="shared" ref="W35:W43" si="15">RANK(V35,V$8:V$48,0)</f>
        <v>9</v>
      </c>
      <c r="X35" s="69">
        <f>VLOOKUP($A35,'Return Data'!$A$7:$R$326,15,0)</f>
        <v>7.30064340617899</v>
      </c>
      <c r="Y35" s="70">
        <f t="shared" ref="Y35:Y43" si="16">RANK(X35,X$8:X$48,0)</f>
        <v>7</v>
      </c>
      <c r="Z35" s="69">
        <f>VLOOKUP($A35,'Return Data'!$A$7:$R$326,17,0)</f>
        <v>12.480913152173899</v>
      </c>
      <c r="AA35" s="71">
        <f t="shared" si="11"/>
        <v>17</v>
      </c>
    </row>
    <row r="36" spans="1:27" x14ac:dyDescent="0.25">
      <c r="A36" s="67" t="s">
        <v>255</v>
      </c>
      <c r="B36" s="68">
        <f>VLOOKUP($A36,'Return Data'!$A$7:$R$326,2,0)</f>
        <v>43929</v>
      </c>
      <c r="C36" s="69">
        <f>VLOOKUP($A36,'Return Data'!$A$7:$R$326,3,0)</f>
        <v>1750.7898</v>
      </c>
      <c r="D36" s="69">
        <f>VLOOKUP($A36,'Return Data'!$A$7:$R$326,6,0)</f>
        <v>5.1855680509269604</v>
      </c>
      <c r="E36" s="70">
        <f t="shared" si="0"/>
        <v>1</v>
      </c>
      <c r="F36" s="69">
        <f>VLOOKUP($A36,'Return Data'!$A$7:$R$326,7,0)</f>
        <v>4.1042180679529103</v>
      </c>
      <c r="G36" s="70">
        <f t="shared" si="1"/>
        <v>4</v>
      </c>
      <c r="H36" s="69">
        <f>VLOOKUP($A36,'Return Data'!$A$7:$R$326,8,0)</f>
        <v>3.9542376499070699</v>
      </c>
      <c r="I36" s="70">
        <f t="shared" si="2"/>
        <v>31</v>
      </c>
      <c r="J36" s="69">
        <f>VLOOKUP($A36,'Return Data'!$A$7:$R$326,9,0)</f>
        <v>6.8934635629583196</v>
      </c>
      <c r="K36" s="70">
        <f t="shared" si="3"/>
        <v>31</v>
      </c>
      <c r="L36" s="69">
        <f>VLOOKUP($A36,'Return Data'!$A$7:$R$326,10,0)</f>
        <v>4.3038518129897696</v>
      </c>
      <c r="M36" s="70">
        <f t="shared" si="4"/>
        <v>34</v>
      </c>
      <c r="N36" s="69">
        <f>VLOOKUP($A36,'Return Data'!$A$7:$R$326,11,0)</f>
        <v>4.9141829939183097</v>
      </c>
      <c r="O36" s="70">
        <f t="shared" si="5"/>
        <v>32</v>
      </c>
      <c r="P36" s="69">
        <f>VLOOKUP($A36,'Return Data'!$A$7:$R$326,12,0)</f>
        <v>4.9998657566962503</v>
      </c>
      <c r="Q36" s="70">
        <f t="shared" si="6"/>
        <v>32</v>
      </c>
      <c r="R36" s="69">
        <f>VLOOKUP($A36,'Return Data'!$A$7:$R$326,13,0)</f>
        <v>5.2807040447196902</v>
      </c>
      <c r="S36" s="70">
        <f t="shared" si="7"/>
        <v>32</v>
      </c>
      <c r="T36" s="69">
        <f>VLOOKUP($A36,'Return Data'!$A$7:$R$326,14,0)</f>
        <v>5.6178597409081501</v>
      </c>
      <c r="U36" s="70">
        <f t="shared" si="12"/>
        <v>33</v>
      </c>
      <c r="V36" s="69">
        <f>VLOOKUP($A36,'Return Data'!$A$7:$R$326,18,0)</f>
        <v>1.82224372696282</v>
      </c>
      <c r="W36" s="70">
        <f t="shared" si="15"/>
        <v>35</v>
      </c>
      <c r="X36" s="69">
        <f>VLOOKUP($A36,'Return Data'!$A$7:$R$326,15,0)</f>
        <v>3.5814227743353699</v>
      </c>
      <c r="Y36" s="70">
        <f t="shared" si="16"/>
        <v>35</v>
      </c>
      <c r="Z36" s="69">
        <f>VLOOKUP($A36,'Return Data'!$A$7:$R$326,17,0)</f>
        <v>11.5344077754386</v>
      </c>
      <c r="AA36" s="71">
        <f t="shared" si="11"/>
        <v>21</v>
      </c>
    </row>
    <row r="37" spans="1:27" x14ac:dyDescent="0.25">
      <c r="A37" s="67" t="s">
        <v>256</v>
      </c>
      <c r="B37" s="68">
        <f>VLOOKUP($A37,'Return Data'!$A$7:$R$326,2,0)</f>
        <v>43929</v>
      </c>
      <c r="C37" s="69">
        <f>VLOOKUP($A37,'Return Data'!$A$7:$R$326,3,0)</f>
        <v>31.083600000000001</v>
      </c>
      <c r="D37" s="69">
        <f>VLOOKUP($A37,'Return Data'!$A$7:$R$326,6,0)</f>
        <v>4.5801600401567102</v>
      </c>
      <c r="E37" s="70">
        <f t="shared" si="0"/>
        <v>7</v>
      </c>
      <c r="F37" s="69">
        <f>VLOOKUP($A37,'Return Data'!$A$7:$R$326,7,0)</f>
        <v>4.8881620459197501</v>
      </c>
      <c r="G37" s="70">
        <f t="shared" si="1"/>
        <v>1</v>
      </c>
      <c r="H37" s="69">
        <f>VLOOKUP($A37,'Return Data'!$A$7:$R$326,8,0)</f>
        <v>5.3344010590298403</v>
      </c>
      <c r="I37" s="70">
        <f t="shared" si="2"/>
        <v>6</v>
      </c>
      <c r="J37" s="69">
        <f>VLOOKUP($A37,'Return Data'!$A$7:$R$326,9,0)</f>
        <v>6.8706618442281</v>
      </c>
      <c r="K37" s="70">
        <f t="shared" si="3"/>
        <v>32</v>
      </c>
      <c r="L37" s="69">
        <f>VLOOKUP($A37,'Return Data'!$A$7:$R$326,10,0)</f>
        <v>5.4073425762352301</v>
      </c>
      <c r="M37" s="70">
        <f t="shared" si="4"/>
        <v>28</v>
      </c>
      <c r="N37" s="69">
        <f>VLOOKUP($A37,'Return Data'!$A$7:$R$326,11,0)</f>
        <v>5.8309381931527096</v>
      </c>
      <c r="O37" s="70">
        <f t="shared" si="5"/>
        <v>8</v>
      </c>
      <c r="P37" s="69">
        <f>VLOOKUP($A37,'Return Data'!$A$7:$R$326,12,0)</f>
        <v>6.0282216112804603</v>
      </c>
      <c r="Q37" s="70">
        <f t="shared" si="6"/>
        <v>1</v>
      </c>
      <c r="R37" s="69">
        <f>VLOOKUP($A37,'Return Data'!$A$7:$R$326,13,0)</f>
        <v>6.3747719924070596</v>
      </c>
      <c r="S37" s="70">
        <f t="shared" si="7"/>
        <v>1</v>
      </c>
      <c r="T37" s="69">
        <f>VLOOKUP($A37,'Return Data'!$A$7:$R$326,14,0)</f>
        <v>6.6198951856451398</v>
      </c>
      <c r="U37" s="70">
        <f t="shared" si="12"/>
        <v>1</v>
      </c>
      <c r="V37" s="69">
        <f>VLOOKUP($A37,'Return Data'!$A$7:$R$326,18,0)</f>
        <v>7.2764311066492002</v>
      </c>
      <c r="W37" s="70">
        <f t="shared" si="15"/>
        <v>1</v>
      </c>
      <c r="X37" s="69">
        <f>VLOOKUP($A37,'Return Data'!$A$7:$R$326,15,0)</f>
        <v>7.3647195072401503</v>
      </c>
      <c r="Y37" s="70">
        <f t="shared" si="16"/>
        <v>1</v>
      </c>
      <c r="Z37" s="69">
        <f>VLOOKUP($A37,'Return Data'!$A$7:$R$326,17,0)</f>
        <v>14.5061526861451</v>
      </c>
      <c r="AA37" s="71">
        <f t="shared" si="11"/>
        <v>4</v>
      </c>
    </row>
    <row r="38" spans="1:27" x14ac:dyDescent="0.25">
      <c r="A38" s="67" t="s">
        <v>257</v>
      </c>
      <c r="B38" s="68">
        <f>VLOOKUP($A38,'Return Data'!$A$7:$R$326,2,0)</f>
        <v>43929</v>
      </c>
      <c r="C38" s="69">
        <f>VLOOKUP($A38,'Return Data'!$A$7:$R$326,3,0)</f>
        <v>26.9038</v>
      </c>
      <c r="D38" s="69">
        <f>VLOOKUP($A38,'Return Data'!$A$7:$R$326,6,0)</f>
        <v>4.4776119402992798</v>
      </c>
      <c r="E38" s="70">
        <f t="shared" si="0"/>
        <v>9</v>
      </c>
      <c r="F38" s="69">
        <f>VLOOKUP($A38,'Return Data'!$A$7:$R$326,7,0)</f>
        <v>4.0714190103677801</v>
      </c>
      <c r="G38" s="70">
        <f t="shared" si="1"/>
        <v>5</v>
      </c>
      <c r="H38" s="69">
        <f>VLOOKUP($A38,'Return Data'!$A$7:$R$326,8,0)</f>
        <v>3.89853862590066</v>
      </c>
      <c r="I38" s="70">
        <f t="shared" si="2"/>
        <v>32</v>
      </c>
      <c r="J38" s="69">
        <f>VLOOKUP($A38,'Return Data'!$A$7:$R$326,9,0)</f>
        <v>6.7231963850508203</v>
      </c>
      <c r="K38" s="70">
        <f t="shared" si="3"/>
        <v>33</v>
      </c>
      <c r="L38" s="69">
        <f>VLOOKUP($A38,'Return Data'!$A$7:$R$326,10,0)</f>
        <v>4.5294315254404696</v>
      </c>
      <c r="M38" s="70">
        <f t="shared" si="4"/>
        <v>33</v>
      </c>
      <c r="N38" s="69">
        <f>VLOOKUP($A38,'Return Data'!$A$7:$R$326,11,0)</f>
        <v>4.7793332029988802</v>
      </c>
      <c r="O38" s="70">
        <f t="shared" si="5"/>
        <v>35</v>
      </c>
      <c r="P38" s="69">
        <f>VLOOKUP($A38,'Return Data'!$A$7:$R$326,12,0)</f>
        <v>4.8385327099315596</v>
      </c>
      <c r="Q38" s="70">
        <f t="shared" si="6"/>
        <v>36</v>
      </c>
      <c r="R38" s="69">
        <f>VLOOKUP($A38,'Return Data'!$A$7:$R$326,13,0)</f>
        <v>5.13130408414243</v>
      </c>
      <c r="S38" s="70">
        <f t="shared" si="7"/>
        <v>36</v>
      </c>
      <c r="T38" s="69">
        <f>VLOOKUP($A38,'Return Data'!$A$7:$R$326,14,0)</f>
        <v>5.4863433835304303</v>
      </c>
      <c r="U38" s="70">
        <f t="shared" si="12"/>
        <v>35</v>
      </c>
      <c r="V38" s="69">
        <f>VLOOKUP($A38,'Return Data'!$A$7:$R$326,18,0)</f>
        <v>6.2505862152294798</v>
      </c>
      <c r="W38" s="70">
        <f t="shared" si="15"/>
        <v>33</v>
      </c>
      <c r="X38" s="69">
        <f>VLOOKUP($A38,'Return Data'!$A$7:$R$326,15,0)</f>
        <v>6.4437650223071596</v>
      </c>
      <c r="Y38" s="70">
        <f t="shared" si="16"/>
        <v>33</v>
      </c>
      <c r="Z38" s="69">
        <f>VLOOKUP($A38,'Return Data'!$A$7:$R$326,17,0)</f>
        <v>11.9571376767773</v>
      </c>
      <c r="AA38" s="71">
        <f t="shared" si="11"/>
        <v>18</v>
      </c>
    </row>
    <row r="39" spans="1:27" x14ac:dyDescent="0.25">
      <c r="A39" s="67" t="s">
        <v>260</v>
      </c>
      <c r="B39" s="68">
        <f>VLOOKUP($A39,'Return Data'!$A$7:$R$326,2,0)</f>
        <v>43929</v>
      </c>
      <c r="C39" s="69">
        <f>VLOOKUP($A39,'Return Data'!$A$7:$R$326,3,0)</f>
        <v>3097.0120999999999</v>
      </c>
      <c r="D39" s="69">
        <f>VLOOKUP($A39,'Return Data'!$A$7:$R$326,6,0)</f>
        <v>4.0652899349341602</v>
      </c>
      <c r="E39" s="70">
        <f t="shared" si="0"/>
        <v>14</v>
      </c>
      <c r="F39" s="69">
        <f>VLOOKUP($A39,'Return Data'!$A$7:$R$326,7,0)</f>
        <v>3.0398605706022002</v>
      </c>
      <c r="G39" s="70">
        <f t="shared" si="1"/>
        <v>18</v>
      </c>
      <c r="H39" s="69">
        <f>VLOOKUP($A39,'Return Data'!$A$7:$R$326,8,0)</f>
        <v>5.0458959376267103</v>
      </c>
      <c r="I39" s="70">
        <f t="shared" si="2"/>
        <v>16</v>
      </c>
      <c r="J39" s="69">
        <f>VLOOKUP($A39,'Return Data'!$A$7:$R$326,9,0)</f>
        <v>13.4928788920516</v>
      </c>
      <c r="K39" s="70">
        <f t="shared" si="3"/>
        <v>24</v>
      </c>
      <c r="L39" s="69">
        <f>VLOOKUP($A39,'Return Data'!$A$7:$R$326,10,0)</f>
        <v>6.3015597253940996</v>
      </c>
      <c r="M39" s="70">
        <f t="shared" si="4"/>
        <v>13</v>
      </c>
      <c r="N39" s="69">
        <f>VLOOKUP($A39,'Return Data'!$A$7:$R$326,11,0)</f>
        <v>5.5729318135657797</v>
      </c>
      <c r="O39" s="70">
        <f t="shared" si="5"/>
        <v>15</v>
      </c>
      <c r="P39" s="69">
        <f>VLOOKUP($A39,'Return Data'!$A$7:$R$326,12,0)</f>
        <v>5.4296074374980297</v>
      </c>
      <c r="Q39" s="70">
        <f t="shared" si="6"/>
        <v>18</v>
      </c>
      <c r="R39" s="69">
        <f>VLOOKUP($A39,'Return Data'!$A$7:$R$326,13,0)</f>
        <v>5.6567009775428998</v>
      </c>
      <c r="S39" s="70">
        <f t="shared" si="7"/>
        <v>20</v>
      </c>
      <c r="T39" s="69">
        <f>VLOOKUP($A39,'Return Data'!$A$7:$R$326,14,0)</f>
        <v>6.0130128245599099</v>
      </c>
      <c r="U39" s="70">
        <f t="shared" si="12"/>
        <v>24</v>
      </c>
      <c r="V39" s="69">
        <f>VLOOKUP($A39,'Return Data'!$A$7:$R$326,18,0)</f>
        <v>6.9277600185578496</v>
      </c>
      <c r="W39" s="70">
        <f t="shared" si="15"/>
        <v>23</v>
      </c>
      <c r="X39" s="69">
        <f>VLOOKUP($A39,'Return Data'!$A$7:$R$326,15,0)</f>
        <v>7.1555842924122102</v>
      </c>
      <c r="Y39" s="70">
        <f t="shared" si="16"/>
        <v>26</v>
      </c>
      <c r="Z39" s="69">
        <f>VLOOKUP($A39,'Return Data'!$A$7:$R$326,17,0)</f>
        <v>11.430452880953499</v>
      </c>
      <c r="AA39" s="71">
        <f t="shared" si="11"/>
        <v>24</v>
      </c>
    </row>
    <row r="40" spans="1:27" x14ac:dyDescent="0.25">
      <c r="A40" s="67" t="s">
        <v>261</v>
      </c>
      <c r="B40" s="68">
        <f>VLOOKUP($A40,'Return Data'!$A$7:$R$326,2,0)</f>
        <v>43929</v>
      </c>
      <c r="C40" s="69">
        <f>VLOOKUP($A40,'Return Data'!$A$7:$R$326,3,0)</f>
        <v>41.679099999999998</v>
      </c>
      <c r="D40" s="69">
        <f>VLOOKUP($A40,'Return Data'!$A$7:$R$326,6,0)</f>
        <v>2.71499184182733</v>
      </c>
      <c r="E40" s="70">
        <f t="shared" si="0"/>
        <v>34</v>
      </c>
      <c r="F40" s="69">
        <f>VLOOKUP($A40,'Return Data'!$A$7:$R$326,7,0)</f>
        <v>2.1897407346964699</v>
      </c>
      <c r="G40" s="70">
        <f t="shared" si="1"/>
        <v>38</v>
      </c>
      <c r="H40" s="69">
        <f>VLOOKUP($A40,'Return Data'!$A$7:$R$326,8,0)</f>
        <v>4.1944064061642603</v>
      </c>
      <c r="I40" s="70">
        <f t="shared" si="2"/>
        <v>30</v>
      </c>
      <c r="J40" s="69">
        <f>VLOOKUP($A40,'Return Data'!$A$7:$R$326,9,0)</f>
        <v>11.396672930926201</v>
      </c>
      <c r="K40" s="70">
        <f t="shared" si="3"/>
        <v>28</v>
      </c>
      <c r="L40" s="69">
        <f>VLOOKUP($A40,'Return Data'!$A$7:$R$326,10,0)</f>
        <v>5.7598909036210797</v>
      </c>
      <c r="M40" s="70">
        <f t="shared" si="4"/>
        <v>21</v>
      </c>
      <c r="N40" s="69">
        <f>VLOOKUP($A40,'Return Data'!$A$7:$R$326,11,0)</f>
        <v>5.45860103004516</v>
      </c>
      <c r="O40" s="70">
        <f t="shared" si="5"/>
        <v>20</v>
      </c>
      <c r="P40" s="69">
        <f>VLOOKUP($A40,'Return Data'!$A$7:$R$326,12,0)</f>
        <v>5.4097263140572798</v>
      </c>
      <c r="Q40" s="70">
        <f t="shared" si="6"/>
        <v>19</v>
      </c>
      <c r="R40" s="69">
        <f>VLOOKUP($A40,'Return Data'!$A$7:$R$326,13,0)</f>
        <v>5.6687823195795</v>
      </c>
      <c r="S40" s="70">
        <f t="shared" si="7"/>
        <v>18</v>
      </c>
      <c r="T40" s="69">
        <f>VLOOKUP($A40,'Return Data'!$A$7:$R$326,14,0)</f>
        <v>6.0670301253206498</v>
      </c>
      <c r="U40" s="70">
        <f t="shared" si="12"/>
        <v>18</v>
      </c>
      <c r="V40" s="69">
        <f>VLOOKUP($A40,'Return Data'!$A$7:$R$326,18,0)</f>
        <v>7.0134977231014002</v>
      </c>
      <c r="W40" s="70">
        <f t="shared" si="15"/>
        <v>14</v>
      </c>
      <c r="X40" s="69">
        <f>VLOOKUP($A40,'Return Data'!$A$7:$R$326,15,0)</f>
        <v>7.2342044148208204</v>
      </c>
      <c r="Y40" s="70">
        <f t="shared" si="16"/>
        <v>18</v>
      </c>
      <c r="Z40" s="69">
        <f>VLOOKUP($A40,'Return Data'!$A$7:$R$326,17,0)</f>
        <v>13.094213712741301</v>
      </c>
      <c r="AA40" s="71">
        <f t="shared" si="11"/>
        <v>12</v>
      </c>
    </row>
    <row r="41" spans="1:27" x14ac:dyDescent="0.25">
      <c r="A41" s="67" t="s">
        <v>262</v>
      </c>
      <c r="B41" s="68">
        <f>VLOOKUP($A41,'Return Data'!$A$7:$R$326,2,0)</f>
        <v>43929</v>
      </c>
      <c r="C41" s="69">
        <f>VLOOKUP($A41,'Return Data'!$A$7:$R$326,3,0)</f>
        <v>3117.2116999999998</v>
      </c>
      <c r="D41" s="69">
        <f>VLOOKUP($A41,'Return Data'!$A$7:$R$326,6,0)</f>
        <v>3.7344402733393598</v>
      </c>
      <c r="E41" s="70">
        <f t="shared" si="0"/>
        <v>17</v>
      </c>
      <c r="F41" s="69">
        <f>VLOOKUP($A41,'Return Data'!$A$7:$R$326,7,0)</f>
        <v>3.8351851332454698</v>
      </c>
      <c r="G41" s="70">
        <f t="shared" si="1"/>
        <v>7</v>
      </c>
      <c r="H41" s="69">
        <f>VLOOKUP($A41,'Return Data'!$A$7:$R$326,8,0)</f>
        <v>5.3602810358441504</v>
      </c>
      <c r="I41" s="70">
        <f t="shared" si="2"/>
        <v>5</v>
      </c>
      <c r="J41" s="69">
        <f>VLOOKUP($A41,'Return Data'!$A$7:$R$326,9,0)</f>
        <v>18.297919420445901</v>
      </c>
      <c r="K41" s="70">
        <f t="shared" si="3"/>
        <v>4</v>
      </c>
      <c r="L41" s="69">
        <f>VLOOKUP($A41,'Return Data'!$A$7:$R$326,10,0)</f>
        <v>7.0875975883720503</v>
      </c>
      <c r="M41" s="70">
        <f t="shared" si="4"/>
        <v>5</v>
      </c>
      <c r="N41" s="69">
        <f>VLOOKUP($A41,'Return Data'!$A$7:$R$326,11,0)</f>
        <v>5.8814789357921198</v>
      </c>
      <c r="O41" s="70">
        <f t="shared" si="5"/>
        <v>6</v>
      </c>
      <c r="P41" s="69">
        <f>VLOOKUP($A41,'Return Data'!$A$7:$R$326,12,0)</f>
        <v>5.60364782019637</v>
      </c>
      <c r="Q41" s="70">
        <f t="shared" si="6"/>
        <v>7</v>
      </c>
      <c r="R41" s="69">
        <f>VLOOKUP($A41,'Return Data'!$A$7:$R$326,13,0)</f>
        <v>5.7680008196399202</v>
      </c>
      <c r="S41" s="70">
        <f t="shared" si="7"/>
        <v>10</v>
      </c>
      <c r="T41" s="69">
        <f>VLOOKUP($A41,'Return Data'!$A$7:$R$326,14,0)</f>
        <v>6.1804257845554904</v>
      </c>
      <c r="U41" s="70">
        <f t="shared" si="12"/>
        <v>9</v>
      </c>
      <c r="V41" s="69">
        <f>VLOOKUP($A41,'Return Data'!$A$7:$R$326,18,0)</f>
        <v>7.0560510014007303</v>
      </c>
      <c r="W41" s="70">
        <f t="shared" si="15"/>
        <v>11</v>
      </c>
      <c r="X41" s="69">
        <f>VLOOKUP($A41,'Return Data'!$A$7:$R$326,15,0)</f>
        <v>7.2895902068426404</v>
      </c>
      <c r="Y41" s="70">
        <f t="shared" si="16"/>
        <v>10</v>
      </c>
      <c r="Z41" s="69">
        <f>VLOOKUP($A41,'Return Data'!$A$7:$R$326,17,0)</f>
        <v>13.562342409617401</v>
      </c>
      <c r="AA41" s="71">
        <f t="shared" si="11"/>
        <v>7</v>
      </c>
    </row>
    <row r="42" spans="1:27" x14ac:dyDescent="0.25">
      <c r="A42" s="67" t="s">
        <v>263</v>
      </c>
      <c r="B42" s="68">
        <f>VLOOKUP($A42,'Return Data'!$A$7:$R$326,2,0)</f>
        <v>43929</v>
      </c>
      <c r="C42" s="69">
        <f>VLOOKUP($A42,'Return Data'!$A$7:$R$326,3,0)</f>
        <v>1899.9748999999999</v>
      </c>
      <c r="D42" s="69">
        <f>VLOOKUP($A42,'Return Data'!$A$7:$R$326,6,0)</f>
        <v>2.5571339676846399</v>
      </c>
      <c r="E42" s="70">
        <f t="shared" si="0"/>
        <v>35</v>
      </c>
      <c r="F42" s="69">
        <f>VLOOKUP($A42,'Return Data'!$A$7:$R$326,7,0)</f>
        <v>3.7645562737289202</v>
      </c>
      <c r="G42" s="70">
        <f t="shared" si="1"/>
        <v>8</v>
      </c>
      <c r="H42" s="69">
        <f>VLOOKUP($A42,'Return Data'!$A$7:$R$326,8,0)</f>
        <v>5.0908823631878404</v>
      </c>
      <c r="I42" s="70">
        <f t="shared" si="2"/>
        <v>10</v>
      </c>
      <c r="J42" s="69">
        <f>VLOOKUP($A42,'Return Data'!$A$7:$R$326,9,0)</f>
        <v>19.292250124214501</v>
      </c>
      <c r="K42" s="70">
        <f t="shared" si="3"/>
        <v>1</v>
      </c>
      <c r="L42" s="69">
        <f>VLOOKUP($A42,'Return Data'!$A$7:$R$326,10,0)</f>
        <v>7.3108170536102399</v>
      </c>
      <c r="M42" s="70">
        <f t="shared" si="4"/>
        <v>3</v>
      </c>
      <c r="N42" s="69">
        <f>VLOOKUP($A42,'Return Data'!$A$7:$R$326,11,0)</f>
        <v>5.9133448224166596</v>
      </c>
      <c r="O42" s="70">
        <f t="shared" si="5"/>
        <v>5</v>
      </c>
      <c r="P42" s="69">
        <f>VLOOKUP($A42,'Return Data'!$A$7:$R$326,12,0)</f>
        <v>5.5665860951121902</v>
      </c>
      <c r="Q42" s="70">
        <f t="shared" si="6"/>
        <v>9</v>
      </c>
      <c r="R42" s="69">
        <f>VLOOKUP($A42,'Return Data'!$A$7:$R$326,13,0)</f>
        <v>5.7213254529186797</v>
      </c>
      <c r="S42" s="70">
        <f t="shared" si="7"/>
        <v>13</v>
      </c>
      <c r="T42" s="69">
        <f>VLOOKUP($A42,'Return Data'!$A$7:$R$326,14,0)</f>
        <v>6.0930761900088397</v>
      </c>
      <c r="U42" s="70">
        <f t="shared" si="12"/>
        <v>15</v>
      </c>
      <c r="V42" s="69">
        <f>VLOOKUP($A42,'Return Data'!$A$7:$R$326,18,0)</f>
        <v>4.9476365484830396</v>
      </c>
      <c r="W42" s="70">
        <f t="shared" si="15"/>
        <v>34</v>
      </c>
      <c r="X42" s="69">
        <f>VLOOKUP($A42,'Return Data'!$A$7:$R$326,15,0)</f>
        <v>5.7271534424462898</v>
      </c>
      <c r="Y42" s="70">
        <f t="shared" si="16"/>
        <v>34</v>
      </c>
      <c r="Z42" s="69">
        <f>VLOOKUP($A42,'Return Data'!$A$7:$R$326,17,0)</f>
        <v>10.1977028762152</v>
      </c>
      <c r="AA42" s="71">
        <f t="shared" si="11"/>
        <v>30</v>
      </c>
    </row>
    <row r="43" spans="1:27" x14ac:dyDescent="0.25">
      <c r="A43" s="67" t="s">
        <v>264</v>
      </c>
      <c r="B43" s="68">
        <f>VLOOKUP($A43,'Return Data'!$A$7:$R$326,2,0)</f>
        <v>43929</v>
      </c>
      <c r="C43" s="69">
        <f>VLOOKUP($A43,'Return Data'!$A$7:$R$326,3,0)</f>
        <v>3240.9</v>
      </c>
      <c r="D43" s="69">
        <f>VLOOKUP($A43,'Return Data'!$A$7:$R$326,6,0)</f>
        <v>3.7315826694298599</v>
      </c>
      <c r="E43" s="70">
        <f t="shared" si="0"/>
        <v>18</v>
      </c>
      <c r="F43" s="69">
        <f>VLOOKUP($A43,'Return Data'!$A$7:$R$326,7,0)</f>
        <v>2.6017729957229099</v>
      </c>
      <c r="G43" s="70">
        <f t="shared" si="1"/>
        <v>31</v>
      </c>
      <c r="H43" s="69">
        <f>VLOOKUP($A43,'Return Data'!$A$7:$R$326,8,0)</f>
        <v>4.9169272440129701</v>
      </c>
      <c r="I43" s="70">
        <f t="shared" si="2"/>
        <v>20</v>
      </c>
      <c r="J43" s="69">
        <f>VLOOKUP($A43,'Return Data'!$A$7:$R$326,9,0)</f>
        <v>16.528587703858701</v>
      </c>
      <c r="K43" s="70">
        <f t="shared" si="3"/>
        <v>7</v>
      </c>
      <c r="L43" s="69">
        <f>VLOOKUP($A43,'Return Data'!$A$7:$R$326,10,0)</f>
        <v>6.0139327129289804</v>
      </c>
      <c r="M43" s="70">
        <f t="shared" si="4"/>
        <v>20</v>
      </c>
      <c r="N43" s="69">
        <f>VLOOKUP($A43,'Return Data'!$A$7:$R$326,11,0)</f>
        <v>5.4323711833469197</v>
      </c>
      <c r="O43" s="70">
        <f t="shared" si="5"/>
        <v>21</v>
      </c>
      <c r="P43" s="69">
        <f>VLOOKUP($A43,'Return Data'!$A$7:$R$326,12,0)</f>
        <v>5.3705513127271196</v>
      </c>
      <c r="Q43" s="70">
        <f t="shared" si="6"/>
        <v>22</v>
      </c>
      <c r="R43" s="69">
        <f>VLOOKUP($A43,'Return Data'!$A$7:$R$326,13,0)</f>
        <v>5.6422122527461598</v>
      </c>
      <c r="S43" s="70">
        <f t="shared" si="7"/>
        <v>21</v>
      </c>
      <c r="T43" s="69">
        <f>VLOOKUP($A43,'Return Data'!$A$7:$R$326,14,0)</f>
        <v>6.0644184429362298</v>
      </c>
      <c r="U43" s="70">
        <f t="shared" si="12"/>
        <v>19</v>
      </c>
      <c r="V43" s="69">
        <f>VLOOKUP($A43,'Return Data'!$A$7:$R$326,18,0)</f>
        <v>7.0191917389658096</v>
      </c>
      <c r="W43" s="70">
        <f t="shared" si="15"/>
        <v>13</v>
      </c>
      <c r="X43" s="69">
        <f>VLOOKUP($A43,'Return Data'!$A$7:$R$326,15,0)</f>
        <v>7.2647588324918502</v>
      </c>
      <c r="Y43" s="70">
        <f t="shared" si="16"/>
        <v>12</v>
      </c>
      <c r="Z43" s="69">
        <f>VLOOKUP($A43,'Return Data'!$A$7:$R$326,17,0)</f>
        <v>13.2798699473838</v>
      </c>
      <c r="AA43" s="71">
        <f t="shared" si="11"/>
        <v>11</v>
      </c>
    </row>
    <row r="44" spans="1:27" x14ac:dyDescent="0.25">
      <c r="A44" s="67" t="s">
        <v>265</v>
      </c>
      <c r="B44" s="68">
        <f>VLOOKUP($A44,'Return Data'!$A$7:$R$326,2,0)</f>
        <v>43929</v>
      </c>
      <c r="C44" s="69">
        <f>VLOOKUP($A44,'Return Data'!$A$7:$R$326,3,0)</f>
        <v>1077.5533</v>
      </c>
      <c r="D44" s="69">
        <f>VLOOKUP($A44,'Return Data'!$A$7:$R$326,6,0)</f>
        <v>4.6818538184602003</v>
      </c>
      <c r="E44" s="70">
        <f t="shared" si="0"/>
        <v>6</v>
      </c>
      <c r="F44" s="69">
        <f>VLOOKUP($A44,'Return Data'!$A$7:$R$326,7,0)</f>
        <v>2.7962735044743301</v>
      </c>
      <c r="G44" s="70">
        <f t="shared" si="1"/>
        <v>23</v>
      </c>
      <c r="H44" s="69">
        <f>VLOOKUP($A44,'Return Data'!$A$7:$R$326,8,0)</f>
        <v>2.4308378200331</v>
      </c>
      <c r="I44" s="70">
        <f t="shared" si="2"/>
        <v>38</v>
      </c>
      <c r="J44" s="69">
        <f>VLOOKUP($A44,'Return Data'!$A$7:$R$326,9,0)</f>
        <v>2.60792634913187</v>
      </c>
      <c r="K44" s="70">
        <f t="shared" si="3"/>
        <v>38</v>
      </c>
      <c r="L44" s="69">
        <f>VLOOKUP($A44,'Return Data'!$A$7:$R$326,10,0)</f>
        <v>3.8140716201028502</v>
      </c>
      <c r="M44" s="70">
        <f t="shared" si="4"/>
        <v>37</v>
      </c>
      <c r="N44" s="69">
        <f>VLOOKUP($A44,'Return Data'!$A$7:$R$326,11,0)</f>
        <v>4.7252923901294599</v>
      </c>
      <c r="O44" s="70">
        <f t="shared" si="5"/>
        <v>36</v>
      </c>
      <c r="P44" s="69">
        <f>VLOOKUP($A44,'Return Data'!$A$7:$R$326,12,0)</f>
        <v>5.04674168549034</v>
      </c>
      <c r="Q44" s="70">
        <f t="shared" si="6"/>
        <v>31</v>
      </c>
      <c r="R44" s="69">
        <f>VLOOKUP($A44,'Return Data'!$A$7:$R$326,13,0)</f>
        <v>5.4972008150038798</v>
      </c>
      <c r="S44" s="70">
        <f t="shared" si="7"/>
        <v>28</v>
      </c>
      <c r="T44" s="69">
        <f>VLOOKUP($A44,'Return Data'!$A$7:$R$326,14,0)</f>
        <v>5.9664530269938796</v>
      </c>
      <c r="U44" s="70">
        <f t="shared" si="12"/>
        <v>27</v>
      </c>
      <c r="V44" s="69"/>
      <c r="W44" s="70"/>
      <c r="X44" s="69"/>
      <c r="Y44" s="70"/>
      <c r="Z44" s="69">
        <f>VLOOKUP($A44,'Return Data'!$A$7:$R$326,17,0)</f>
        <v>6.3009085524389903</v>
      </c>
      <c r="AA44" s="71">
        <f t="shared" si="11"/>
        <v>35</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3.6557947246883948</v>
      </c>
      <c r="E46" s="69"/>
      <c r="F46" s="79">
        <f>AVERAGE(F8:F44)</f>
        <v>3.0763716812537796</v>
      </c>
      <c r="G46" s="69"/>
      <c r="H46" s="79">
        <f>AVERAGE(H8:H44)</f>
        <v>4.5879423133860273</v>
      </c>
      <c r="I46" s="69"/>
      <c r="J46" s="79">
        <f>AVERAGE(J8:J44)</f>
        <v>12.494796339325697</v>
      </c>
      <c r="K46" s="69"/>
      <c r="L46" s="79">
        <f>AVERAGE(L8:L44)</f>
        <v>5.7218880743508951</v>
      </c>
      <c r="M46" s="69"/>
      <c r="N46" s="79">
        <f>AVERAGE(N8:N44)</f>
        <v>5.3594548718010886</v>
      </c>
      <c r="O46" s="69"/>
      <c r="P46" s="79">
        <f>AVERAGE(P8:P44)</f>
        <v>5.3041093717811432</v>
      </c>
      <c r="Q46" s="69"/>
      <c r="R46" s="79">
        <f>AVERAGE(R8:R44)</f>
        <v>5.5606080585417477</v>
      </c>
      <c r="S46" s="69"/>
      <c r="T46" s="79">
        <f>AVERAGE(T8:T44)</f>
        <v>5.968413774551232</v>
      </c>
      <c r="U46" s="69"/>
      <c r="V46" s="79">
        <f>AVERAGE(V8:V44)</f>
        <v>6.730993465261812</v>
      </c>
      <c r="W46" s="69"/>
      <c r="X46" s="79">
        <f>AVERAGE(X8:X44)</f>
        <v>7.0303802462374181</v>
      </c>
      <c r="Y46" s="69"/>
      <c r="Z46" s="79">
        <f>AVERAGE(Z8:Z44)</f>
        <v>11.344898929202744</v>
      </c>
      <c r="AA46" s="80"/>
    </row>
    <row r="47" spans="1:27" x14ac:dyDescent="0.25">
      <c r="A47" s="77" t="s">
        <v>28</v>
      </c>
      <c r="B47" s="78"/>
      <c r="C47" s="78"/>
      <c r="D47" s="79">
        <f>MIN(D8:D44)</f>
        <v>1.70449336100764</v>
      </c>
      <c r="E47" s="69"/>
      <c r="F47" s="79">
        <f>MIN(F8:F44)</f>
        <v>1.4880252635657301</v>
      </c>
      <c r="G47" s="69"/>
      <c r="H47" s="79">
        <f>MIN(H8:H44)</f>
        <v>1.85015524602209</v>
      </c>
      <c r="I47" s="69"/>
      <c r="J47" s="79">
        <f>MIN(J8:J44)</f>
        <v>1.2373990632457501</v>
      </c>
      <c r="K47" s="69"/>
      <c r="L47" s="79">
        <f>MIN(L8:L44)</f>
        <v>2.9899304172868999</v>
      </c>
      <c r="M47" s="69"/>
      <c r="N47" s="79">
        <f>MIN(N8:N44)</f>
        <v>4.1514168466038104</v>
      </c>
      <c r="O47" s="69"/>
      <c r="P47" s="79">
        <f>MIN(P8:P44)</f>
        <v>4.3685340879570198</v>
      </c>
      <c r="Q47" s="69"/>
      <c r="R47" s="79">
        <f>MIN(R8:R44)</f>
        <v>4.6970854587789397</v>
      </c>
      <c r="S47" s="69"/>
      <c r="T47" s="79">
        <f>MIN(T8:T44)</f>
        <v>4.9760047721555001</v>
      </c>
      <c r="U47" s="69"/>
      <c r="V47" s="79">
        <f>MIN(V8:V44)</f>
        <v>1.82224372696282</v>
      </c>
      <c r="W47" s="69"/>
      <c r="X47" s="79">
        <f>MIN(X8:X44)</f>
        <v>3.5814227743353699</v>
      </c>
      <c r="Y47" s="69"/>
      <c r="Z47" s="79">
        <f>MIN(Z8:Z44)</f>
        <v>5.0482653646277198</v>
      </c>
      <c r="AA47" s="80"/>
    </row>
    <row r="48" spans="1:27" ht="15.75" thickBot="1" x14ac:dyDescent="0.3">
      <c r="A48" s="81" t="s">
        <v>29</v>
      </c>
      <c r="B48" s="82"/>
      <c r="C48" s="82"/>
      <c r="D48" s="83">
        <f>MAX(D8:D44)</f>
        <v>5.1855680509269604</v>
      </c>
      <c r="E48" s="100"/>
      <c r="F48" s="83">
        <f>MAX(F8:F44)</f>
        <v>4.8881620459197501</v>
      </c>
      <c r="G48" s="100"/>
      <c r="H48" s="83">
        <f>MAX(H8:H44)</f>
        <v>5.6092198747993898</v>
      </c>
      <c r="I48" s="100"/>
      <c r="J48" s="83">
        <f>MAX(J8:J44)</f>
        <v>19.292250124214501</v>
      </c>
      <c r="K48" s="100"/>
      <c r="L48" s="83">
        <f>MAX(L8:L44)</f>
        <v>7.4348391342910798</v>
      </c>
      <c r="M48" s="100"/>
      <c r="N48" s="83">
        <f>MAX(N8:N44)</f>
        <v>5.9762485656888904</v>
      </c>
      <c r="O48" s="100"/>
      <c r="P48" s="83">
        <f>MAX(P8:P44)</f>
        <v>6.0282216112804603</v>
      </c>
      <c r="Q48" s="100"/>
      <c r="R48" s="83">
        <f>MAX(R8:R44)</f>
        <v>6.3747719924070596</v>
      </c>
      <c r="S48" s="100"/>
      <c r="T48" s="83">
        <f>MAX(T8:T44)</f>
        <v>6.6198951856451398</v>
      </c>
      <c r="U48" s="100"/>
      <c r="V48" s="83">
        <f>MAX(V8:V44)</f>
        <v>7.2764311066492002</v>
      </c>
      <c r="W48" s="100"/>
      <c r="X48" s="83">
        <f>MAX(X8:X44)</f>
        <v>7.3647195072401503</v>
      </c>
      <c r="Y48" s="100"/>
      <c r="Z48" s="83">
        <f>MAX(Z8:Z44)</f>
        <v>19.780944799606601</v>
      </c>
      <c r="AA48" s="84"/>
    </row>
    <row r="50" spans="1:1" x14ac:dyDescent="0.25">
      <c r="A50" s="15" t="s">
        <v>342</v>
      </c>
    </row>
  </sheetData>
  <sheetProtection password="F4C3"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6"/>
  <sheetViews>
    <sheetView workbookViewId="0">
      <pane xSplit="1" ySplit="5" topLeftCell="B307" activePane="bottomRight" state="frozen"/>
      <selection pane="topRight" activeCell="B1" sqref="B1"/>
      <selection pane="bottomLeft" activeCell="A6" sqref="A6"/>
      <selection pane="bottomRight" activeCell="B323" sqref="B323"/>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4" t="b">
        <f t="shared" ref="B1:R1" si="0">EXACT(B2,B5)</f>
        <v>1</v>
      </c>
      <c r="C1" s="104" t="b">
        <f t="shared" si="0"/>
        <v>1</v>
      </c>
      <c r="D1" s="104" t="b">
        <f t="shared" si="0"/>
        <v>1</v>
      </c>
      <c r="E1" s="104" t="b">
        <f t="shared" si="0"/>
        <v>1</v>
      </c>
      <c r="F1" s="104" t="b">
        <f t="shared" si="0"/>
        <v>1</v>
      </c>
      <c r="G1" s="104" t="b">
        <f t="shared" si="0"/>
        <v>1</v>
      </c>
      <c r="H1" s="104" t="b">
        <f t="shared" si="0"/>
        <v>1</v>
      </c>
      <c r="I1" s="104" t="b">
        <f t="shared" si="0"/>
        <v>1</v>
      </c>
      <c r="J1" s="104" t="b">
        <f t="shared" si="0"/>
        <v>1</v>
      </c>
      <c r="K1" s="104" t="b">
        <f t="shared" si="0"/>
        <v>1</v>
      </c>
      <c r="L1" s="104" t="b">
        <f t="shared" si="0"/>
        <v>1</v>
      </c>
      <c r="M1" s="104" t="b">
        <f t="shared" si="0"/>
        <v>1</v>
      </c>
      <c r="N1" s="104" t="b">
        <f t="shared" si="0"/>
        <v>1</v>
      </c>
      <c r="O1" s="104" t="b">
        <f t="shared" si="0"/>
        <v>1</v>
      </c>
      <c r="P1" s="104" t="b">
        <f t="shared" si="0"/>
        <v>1</v>
      </c>
      <c r="Q1" s="104" t="b">
        <f t="shared" si="0"/>
        <v>1</v>
      </c>
      <c r="R1" s="104" t="b">
        <f t="shared" si="0"/>
        <v>1</v>
      </c>
    </row>
    <row r="2" spans="1:18" s="64" customFormat="1" x14ac:dyDescent="0.25">
      <c r="A2" s="138" t="s">
        <v>7</v>
      </c>
      <c r="B2" s="138" t="s">
        <v>8</v>
      </c>
      <c r="C2" s="138" t="s">
        <v>9</v>
      </c>
      <c r="D2" s="138" t="s">
        <v>383</v>
      </c>
      <c r="E2" s="138" t="s">
        <v>384</v>
      </c>
      <c r="F2" s="138" t="s">
        <v>115</v>
      </c>
      <c r="G2" s="138" t="s">
        <v>116</v>
      </c>
      <c r="H2" s="138" t="s">
        <v>117</v>
      </c>
      <c r="I2" s="138" t="s">
        <v>47</v>
      </c>
      <c r="J2" s="138" t="s">
        <v>48</v>
      </c>
      <c r="K2" s="138" t="s">
        <v>1</v>
      </c>
      <c r="L2" s="138" t="s">
        <v>2</v>
      </c>
      <c r="M2" s="138" t="s">
        <v>3</v>
      </c>
      <c r="N2" s="138" t="s">
        <v>4</v>
      </c>
      <c r="O2" s="138" t="s">
        <v>5</v>
      </c>
      <c r="P2" s="138" t="s">
        <v>6</v>
      </c>
      <c r="Q2" s="138" t="s">
        <v>46</v>
      </c>
      <c r="R2" s="138" t="s">
        <v>385</v>
      </c>
    </row>
    <row r="3" spans="1:18" s="64" customFormat="1" x14ac:dyDescent="0.25"/>
    <row r="4" spans="1:18" x14ac:dyDescent="0.25">
      <c r="A4" s="128"/>
      <c r="B4" s="128"/>
      <c r="C4" s="128"/>
      <c r="D4" s="128"/>
      <c r="E4" s="128"/>
      <c r="F4" s="128" t="s">
        <v>0</v>
      </c>
      <c r="G4" s="128"/>
      <c r="H4" s="128"/>
      <c r="I4" s="128"/>
      <c r="J4" s="128"/>
      <c r="K4" s="128"/>
      <c r="L4" s="128"/>
      <c r="M4" s="128"/>
      <c r="N4" s="128"/>
      <c r="O4" s="128"/>
      <c r="P4" s="128"/>
      <c r="Q4" s="128"/>
      <c r="R4" s="128"/>
    </row>
    <row r="5" spans="1:18" x14ac:dyDescent="0.25">
      <c r="A5" s="140" t="s">
        <v>7</v>
      </c>
      <c r="B5" s="140" t="s">
        <v>8</v>
      </c>
      <c r="C5" s="140" t="s">
        <v>9</v>
      </c>
      <c r="D5" s="140" t="s">
        <v>383</v>
      </c>
      <c r="E5" s="140" t="s">
        <v>384</v>
      </c>
      <c r="F5" s="140" t="s">
        <v>115</v>
      </c>
      <c r="G5" s="140" t="s">
        <v>116</v>
      </c>
      <c r="H5" s="140" t="s">
        <v>117</v>
      </c>
      <c r="I5" s="140" t="s">
        <v>47</v>
      </c>
      <c r="J5" s="140" t="s">
        <v>48</v>
      </c>
      <c r="K5" s="140" t="s">
        <v>1</v>
      </c>
      <c r="L5" s="140" t="s">
        <v>2</v>
      </c>
      <c r="M5" s="140" t="s">
        <v>3</v>
      </c>
      <c r="N5" s="140" t="s">
        <v>4</v>
      </c>
      <c r="O5" s="140" t="s">
        <v>5</v>
      </c>
      <c r="P5" s="140" t="s">
        <v>6</v>
      </c>
      <c r="Q5" s="140" t="s">
        <v>46</v>
      </c>
      <c r="R5" s="140" t="s">
        <v>385</v>
      </c>
    </row>
    <row r="6" spans="1:18" x14ac:dyDescent="0.25">
      <c r="A6" s="141" t="s">
        <v>386</v>
      </c>
      <c r="B6" s="141"/>
      <c r="C6" s="141"/>
      <c r="D6" s="141"/>
      <c r="E6" s="141"/>
      <c r="F6" s="141"/>
      <c r="G6" s="141"/>
      <c r="H6" s="141"/>
      <c r="I6" s="141"/>
      <c r="J6" s="141"/>
      <c r="K6" s="141"/>
      <c r="L6" s="141"/>
      <c r="M6" s="141"/>
      <c r="N6" s="141"/>
      <c r="O6" s="141"/>
      <c r="P6" s="141"/>
      <c r="Q6" s="141"/>
      <c r="R6" s="141"/>
    </row>
    <row r="7" spans="1:18" x14ac:dyDescent="0.25">
      <c r="A7" s="139" t="s">
        <v>53</v>
      </c>
      <c r="B7" s="142">
        <v>43929</v>
      </c>
      <c r="C7" s="143">
        <v>32.755299999999998</v>
      </c>
      <c r="D7" s="143">
        <v>32.755299999999998</v>
      </c>
      <c r="E7" s="139">
        <v>119505</v>
      </c>
      <c r="F7" s="143">
        <v>-197.93890186100501</v>
      </c>
      <c r="G7" s="143">
        <v>-74.580732109726597</v>
      </c>
      <c r="H7" s="143">
        <v>-54.935227495513701</v>
      </c>
      <c r="I7" s="143">
        <v>36.862173874864702</v>
      </c>
      <c r="J7" s="143">
        <v>-17.683678694568801</v>
      </c>
      <c r="K7" s="143">
        <v>3.1283981634423101</v>
      </c>
      <c r="L7" s="143">
        <v>-5.9838430348544698</v>
      </c>
      <c r="M7" s="143">
        <v>-4.4450906172401901</v>
      </c>
      <c r="N7" s="143">
        <v>0.42930192471117101</v>
      </c>
      <c r="O7" s="143">
        <v>3.69829317825912</v>
      </c>
      <c r="P7" s="143">
        <v>6.5085070618329102</v>
      </c>
      <c r="Q7" s="143">
        <v>9.4292089962288603</v>
      </c>
      <c r="R7" s="143">
        <v>2.5787897269745699</v>
      </c>
    </row>
    <row r="8" spans="1:18" x14ac:dyDescent="0.25">
      <c r="A8" s="139" t="s">
        <v>82</v>
      </c>
      <c r="B8" s="142">
        <v>43929</v>
      </c>
      <c r="C8" s="143">
        <v>21.771999999999998</v>
      </c>
      <c r="D8" s="143">
        <v>21.771999999999998</v>
      </c>
      <c r="E8" s="139">
        <v>111848</v>
      </c>
      <c r="F8" s="143">
        <v>-198.41487369238499</v>
      </c>
      <c r="G8" s="143">
        <v>-75.129100298203895</v>
      </c>
      <c r="H8" s="143">
        <v>-55.478675136116301</v>
      </c>
      <c r="I8" s="143">
        <v>36.286579557867498</v>
      </c>
      <c r="J8" s="143">
        <v>-18.236984289294998</v>
      </c>
      <c r="K8" s="143">
        <v>2.57161032216159</v>
      </c>
      <c r="L8" s="143">
        <v>-6.5394236217297603</v>
      </c>
      <c r="M8" s="143">
        <v>-5.0000863914222702</v>
      </c>
      <c r="N8" s="143">
        <v>-0.152297911028247</v>
      </c>
      <c r="O8" s="143">
        <v>3.0937779730996602</v>
      </c>
      <c r="P8" s="143">
        <v>5.7110306970700302</v>
      </c>
      <c r="Q8" s="143">
        <v>10.6938277750124</v>
      </c>
      <c r="R8" s="143">
        <v>1.9913577713288</v>
      </c>
    </row>
    <row r="9" spans="1:18" x14ac:dyDescent="0.25">
      <c r="A9" s="139" t="s">
        <v>83</v>
      </c>
      <c r="B9" s="142">
        <v>43929</v>
      </c>
      <c r="C9" s="143">
        <v>31.4754</v>
      </c>
      <c r="D9" s="143">
        <v>31.4754</v>
      </c>
      <c r="E9" s="139">
        <v>102767</v>
      </c>
      <c r="F9" s="143">
        <v>-198.488032230036</v>
      </c>
      <c r="G9" s="143">
        <v>-75.128526823194406</v>
      </c>
      <c r="H9" s="143">
        <v>-55.472604416435203</v>
      </c>
      <c r="I9" s="143">
        <v>36.368297331024301</v>
      </c>
      <c r="J9" s="143">
        <v>-18.200472318965002</v>
      </c>
      <c r="K9" s="143">
        <v>2.5881816689399</v>
      </c>
      <c r="L9" s="143">
        <v>-6.5318465560212298</v>
      </c>
      <c r="M9" s="143">
        <v>-4.9951844140119803</v>
      </c>
      <c r="N9" s="143">
        <v>-0.148377047117427</v>
      </c>
      <c r="O9" s="143">
        <v>3.0955546232990399</v>
      </c>
      <c r="P9" s="143">
        <v>5.7120880142633101</v>
      </c>
      <c r="Q9" s="143">
        <v>13.8196773624824</v>
      </c>
      <c r="R9" s="143">
        <v>1.99370994172682</v>
      </c>
    </row>
    <row r="10" spans="1:18" x14ac:dyDescent="0.25">
      <c r="A10" s="139" t="s">
        <v>54</v>
      </c>
      <c r="B10" s="142">
        <v>43929</v>
      </c>
      <c r="C10" s="143">
        <v>1.4522999999999999</v>
      </c>
      <c r="D10" s="143">
        <v>1.4522999999999999</v>
      </c>
      <c r="E10" s="139">
        <v>147808</v>
      </c>
      <c r="F10" s="143">
        <v>0</v>
      </c>
      <c r="G10" s="143">
        <v>-302.11881188118798</v>
      </c>
      <c r="H10" s="143">
        <v>-188.82425742574301</v>
      </c>
      <c r="I10" s="143">
        <v>-637.72843520823801</v>
      </c>
      <c r="J10" s="143">
        <v>-286.21075244869502</v>
      </c>
      <c r="K10" s="143">
        <v>-99.417853884682899</v>
      </c>
      <c r="L10" s="143"/>
      <c r="M10" s="143"/>
      <c r="N10" s="143"/>
      <c r="O10" s="143"/>
      <c r="P10" s="143"/>
      <c r="Q10" s="143">
        <v>-64.725199694299903</v>
      </c>
      <c r="R10" s="143"/>
    </row>
    <row r="11" spans="1:18" x14ac:dyDescent="0.25">
      <c r="A11" s="139" t="s">
        <v>84</v>
      </c>
      <c r="B11" s="142">
        <v>43929</v>
      </c>
      <c r="C11" s="143">
        <v>0.96740000000000004</v>
      </c>
      <c r="D11" s="143">
        <v>0.96740000000000004</v>
      </c>
      <c r="E11" s="139">
        <v>147807</v>
      </c>
      <c r="F11" s="143">
        <v>0</v>
      </c>
      <c r="G11" s="143">
        <v>-302.35830360681803</v>
      </c>
      <c r="H11" s="143">
        <v>-188.97393975426101</v>
      </c>
      <c r="I11" s="143">
        <v>-637.61537874742498</v>
      </c>
      <c r="J11" s="143">
        <v>-286.19773708272697</v>
      </c>
      <c r="K11" s="143">
        <v>-99.417143267244398</v>
      </c>
      <c r="L11" s="143"/>
      <c r="M11" s="143"/>
      <c r="N11" s="143"/>
      <c r="O11" s="143"/>
      <c r="P11" s="143"/>
      <c r="Q11" s="143">
        <v>-64.712015050118495</v>
      </c>
      <c r="R11" s="143"/>
    </row>
    <row r="12" spans="1:18" x14ac:dyDescent="0.25">
      <c r="A12" s="139" t="s">
        <v>85</v>
      </c>
      <c r="B12" s="142">
        <v>43929</v>
      </c>
      <c r="C12" s="143">
        <v>1.3985000000000001</v>
      </c>
      <c r="D12" s="143">
        <v>1.3985000000000001</v>
      </c>
      <c r="E12" s="139">
        <v>147804</v>
      </c>
      <c r="F12" s="143">
        <v>0</v>
      </c>
      <c r="G12" s="143">
        <v>-301.74801206471102</v>
      </c>
      <c r="H12" s="143">
        <v>-188.59250754044399</v>
      </c>
      <c r="I12" s="143">
        <v>-637.64093363586801</v>
      </c>
      <c r="J12" s="143">
        <v>-286.15932461474699</v>
      </c>
      <c r="K12" s="143">
        <v>-99.406429100399905</v>
      </c>
      <c r="L12" s="143"/>
      <c r="M12" s="143"/>
      <c r="N12" s="143"/>
      <c r="O12" s="143"/>
      <c r="P12" s="143"/>
      <c r="Q12" s="143">
        <v>-64.717720004351094</v>
      </c>
      <c r="R12" s="143"/>
    </row>
    <row r="13" spans="1:18" x14ac:dyDescent="0.25">
      <c r="A13" s="139" t="s">
        <v>55</v>
      </c>
      <c r="B13" s="142">
        <v>43929</v>
      </c>
      <c r="C13" s="143">
        <v>22.295000000000002</v>
      </c>
      <c r="D13" s="143">
        <v>22.295000000000002</v>
      </c>
      <c r="E13" s="139">
        <v>120451</v>
      </c>
      <c r="F13" s="143">
        <v>-515.83490311568301</v>
      </c>
      <c r="G13" s="143">
        <v>-168.06979719899701</v>
      </c>
      <c r="H13" s="143">
        <v>-130.33101531114701</v>
      </c>
      <c r="I13" s="143">
        <v>19.040407921562</v>
      </c>
      <c r="J13" s="143">
        <v>-35.002161155325602</v>
      </c>
      <c r="K13" s="143">
        <v>3.3743903208826902</v>
      </c>
      <c r="L13" s="143">
        <v>6.76164737075716</v>
      </c>
      <c r="M13" s="143">
        <v>6.94113457222912</v>
      </c>
      <c r="N13" s="143">
        <v>10.4738817531407</v>
      </c>
      <c r="O13" s="143">
        <v>8.6535777045136193</v>
      </c>
      <c r="P13" s="143">
        <v>10.3827432277436</v>
      </c>
      <c r="Q13" s="143">
        <v>12.557389793039199</v>
      </c>
      <c r="R13" s="143">
        <v>9.3295032143254399</v>
      </c>
    </row>
    <row r="14" spans="1:18" x14ac:dyDescent="0.25">
      <c r="A14" s="139" t="s">
        <v>86</v>
      </c>
      <c r="B14" s="142">
        <v>43929</v>
      </c>
      <c r="C14" s="143">
        <v>20.692699999999999</v>
      </c>
      <c r="D14" s="143">
        <v>20.692699999999999</v>
      </c>
      <c r="E14" s="139">
        <v>115068</v>
      </c>
      <c r="F14" s="143">
        <v>-516.29616572016698</v>
      </c>
      <c r="G14" s="143">
        <v>-168.49388148204201</v>
      </c>
      <c r="H14" s="143">
        <v>-130.750603195764</v>
      </c>
      <c r="I14" s="143">
        <v>18.579495744849702</v>
      </c>
      <c r="J14" s="143">
        <v>-35.431191815240503</v>
      </c>
      <c r="K14" s="143">
        <v>2.9563062525922401</v>
      </c>
      <c r="L14" s="143">
        <v>6.2260536917405798</v>
      </c>
      <c r="M14" s="143">
        <v>6.3064284468448504</v>
      </c>
      <c r="N14" s="143">
        <v>9.7581806888741003</v>
      </c>
      <c r="O14" s="143">
        <v>7.67199726595197</v>
      </c>
      <c r="P14" s="143">
        <v>9.0457262897686395</v>
      </c>
      <c r="Q14" s="143">
        <v>11.938927806668699</v>
      </c>
      <c r="R14" s="143">
        <v>8.4555558494858492</v>
      </c>
    </row>
    <row r="15" spans="1:18" x14ac:dyDescent="0.25">
      <c r="A15" s="139" t="s">
        <v>87</v>
      </c>
      <c r="B15" s="142">
        <v>43929</v>
      </c>
      <c r="C15" s="143">
        <v>16.885400000000001</v>
      </c>
      <c r="D15" s="143">
        <v>16.885400000000001</v>
      </c>
      <c r="E15" s="139">
        <v>117631</v>
      </c>
      <c r="F15" s="143">
        <v>-119.79222005784401</v>
      </c>
      <c r="G15" s="143">
        <v>-58.794536642678999</v>
      </c>
      <c r="H15" s="143">
        <v>-53.804010674844498</v>
      </c>
      <c r="I15" s="143">
        <v>3.16007946155931</v>
      </c>
      <c r="J15" s="143">
        <v>-14.570099621646101</v>
      </c>
      <c r="K15" s="143">
        <v>5.6317064472437099</v>
      </c>
      <c r="L15" s="143">
        <v>4.6125188419322196</v>
      </c>
      <c r="M15" s="143">
        <v>4.1621171401283901</v>
      </c>
      <c r="N15" s="143">
        <v>-2.3241104118268798</v>
      </c>
      <c r="O15" s="143">
        <v>2.9931087252758202</v>
      </c>
      <c r="P15" s="143">
        <v>5.8695923956612104</v>
      </c>
      <c r="Q15" s="143">
        <v>8.8523106727721004</v>
      </c>
      <c r="R15" s="143">
        <v>0.90865694565230104</v>
      </c>
    </row>
    <row r="16" spans="1:18" x14ac:dyDescent="0.25">
      <c r="A16" s="139" t="s">
        <v>56</v>
      </c>
      <c r="B16" s="142">
        <v>43929</v>
      </c>
      <c r="C16" s="143">
        <v>17.781199999999998</v>
      </c>
      <c r="D16" s="143">
        <v>17.781199999999998</v>
      </c>
      <c r="E16" s="139">
        <v>119337</v>
      </c>
      <c r="F16" s="143">
        <v>-119.4869840131</v>
      </c>
      <c r="G16" s="143">
        <v>-58.522502217586698</v>
      </c>
      <c r="H16" s="143">
        <v>-53.505824746279401</v>
      </c>
      <c r="I16" s="143">
        <v>3.4946524214758101</v>
      </c>
      <c r="J16" s="143">
        <v>-14.2393843672359</v>
      </c>
      <c r="K16" s="143">
        <v>5.97520651515471</v>
      </c>
      <c r="L16" s="143">
        <v>5.0156581355743501</v>
      </c>
      <c r="M16" s="143">
        <v>4.5831400573454397</v>
      </c>
      <c r="N16" s="143">
        <v>-1.9213238929720799</v>
      </c>
      <c r="O16" s="143">
        <v>3.5173590654592899</v>
      </c>
      <c r="P16" s="143">
        <v>6.5862643709677302</v>
      </c>
      <c r="Q16" s="143">
        <v>9.4696298529463707</v>
      </c>
      <c r="R16" s="143">
        <v>1.37500281667549</v>
      </c>
    </row>
    <row r="17" spans="1:18" x14ac:dyDescent="0.25">
      <c r="A17" s="139" t="s">
        <v>88</v>
      </c>
      <c r="B17" s="142">
        <v>43929</v>
      </c>
      <c r="C17" s="143">
        <v>33.8827</v>
      </c>
      <c r="D17" s="143">
        <v>33.8827</v>
      </c>
      <c r="E17" s="139">
        <v>117957</v>
      </c>
      <c r="F17" s="143">
        <v>-201.72434034809501</v>
      </c>
      <c r="G17" s="143">
        <v>-76.155596248820501</v>
      </c>
      <c r="H17" s="143">
        <v>-65.171555578829299</v>
      </c>
      <c r="I17" s="143">
        <v>27.702606565516302</v>
      </c>
      <c r="J17" s="143">
        <v>-18.179144040927799</v>
      </c>
      <c r="K17" s="143">
        <v>8.20721414457579</v>
      </c>
      <c r="L17" s="143">
        <v>6.5042869297511903</v>
      </c>
      <c r="M17" s="143">
        <v>5.68345637754775</v>
      </c>
      <c r="N17" s="143">
        <v>7.9543575019911996</v>
      </c>
      <c r="O17" s="143">
        <v>6.5840512419376997</v>
      </c>
      <c r="P17" s="143">
        <v>8.0807786274339897</v>
      </c>
      <c r="Q17" s="143">
        <v>15.3579730443975</v>
      </c>
      <c r="R17" s="143">
        <v>6.7218041759896803</v>
      </c>
    </row>
    <row r="18" spans="1:18" x14ac:dyDescent="0.25">
      <c r="A18" s="139" t="s">
        <v>57</v>
      </c>
      <c r="B18" s="142">
        <v>43929</v>
      </c>
      <c r="C18" s="143">
        <v>35.7102</v>
      </c>
      <c r="D18" s="143">
        <v>35.7102</v>
      </c>
      <c r="E18" s="139">
        <v>119992</v>
      </c>
      <c r="F18" s="143">
        <v>-201.26322121409501</v>
      </c>
      <c r="G18" s="143">
        <v>-75.621882274692993</v>
      </c>
      <c r="H18" s="143">
        <v>-64.639846066354593</v>
      </c>
      <c r="I18" s="143">
        <v>28.262351676949901</v>
      </c>
      <c r="J18" s="143">
        <v>-17.638376272834599</v>
      </c>
      <c r="K18" s="143">
        <v>8.7548212959544998</v>
      </c>
      <c r="L18" s="143">
        <v>7.1580296305359896</v>
      </c>
      <c r="M18" s="143">
        <v>6.5324166682470199</v>
      </c>
      <c r="N18" s="143">
        <v>8.9327951967188906</v>
      </c>
      <c r="O18" s="143">
        <v>7.7047464510985701</v>
      </c>
      <c r="P18" s="143">
        <v>9.3171768004315805</v>
      </c>
      <c r="Q18" s="143">
        <v>11.8413983650955</v>
      </c>
      <c r="R18" s="143">
        <v>7.8010340616489602</v>
      </c>
    </row>
    <row r="19" spans="1:18" x14ac:dyDescent="0.25">
      <c r="A19" s="139" t="s">
        <v>58</v>
      </c>
      <c r="B19" s="142">
        <v>43929</v>
      </c>
      <c r="C19" s="143">
        <v>23.2453</v>
      </c>
      <c r="D19" s="143">
        <v>23.2453</v>
      </c>
      <c r="E19" s="139">
        <v>118284</v>
      </c>
      <c r="F19" s="143">
        <v>-118.63505580783099</v>
      </c>
      <c r="G19" s="143">
        <v>-60.389006450732097</v>
      </c>
      <c r="H19" s="143">
        <v>-63.673682781673499</v>
      </c>
      <c r="I19" s="143">
        <v>8.7934339596573992</v>
      </c>
      <c r="J19" s="143">
        <v>-17.6982432213496</v>
      </c>
      <c r="K19" s="143">
        <v>6.5945694364579097</v>
      </c>
      <c r="L19" s="143">
        <v>5.4251027315988498</v>
      </c>
      <c r="M19" s="143">
        <v>4.8489902142805201</v>
      </c>
      <c r="N19" s="143">
        <v>9.5079250679648197</v>
      </c>
      <c r="O19" s="143">
        <v>6.9836582901790401</v>
      </c>
      <c r="P19" s="143">
        <v>9.0994138013628092</v>
      </c>
      <c r="Q19" s="143">
        <v>11.6905642438446</v>
      </c>
      <c r="R19" s="143">
        <v>7.4200644002535796</v>
      </c>
    </row>
    <row r="20" spans="1:18" x14ac:dyDescent="0.25">
      <c r="A20" s="139" t="s">
        <v>89</v>
      </c>
      <c r="B20" s="142">
        <v>43929</v>
      </c>
      <c r="C20" s="143">
        <v>22.2621</v>
      </c>
      <c r="D20" s="143">
        <v>22.2621</v>
      </c>
      <c r="E20" s="139">
        <v>111962</v>
      </c>
      <c r="F20" s="143">
        <v>-119.459418317276</v>
      </c>
      <c r="G20" s="143">
        <v>-61.131130819015702</v>
      </c>
      <c r="H20" s="143">
        <v>-64.394031655211606</v>
      </c>
      <c r="I20" s="143">
        <v>8.0714484229815397</v>
      </c>
      <c r="J20" s="143">
        <v>-18.4235951157927</v>
      </c>
      <c r="K20" s="143">
        <v>5.7809504514569001</v>
      </c>
      <c r="L20" s="143">
        <v>4.5772683224104602</v>
      </c>
      <c r="M20" s="143">
        <v>4.0000959116401402</v>
      </c>
      <c r="N20" s="143">
        <v>8.6149326708511307</v>
      </c>
      <c r="O20" s="143">
        <v>6.0908516961633303</v>
      </c>
      <c r="P20" s="143">
        <v>8.1085240037014295</v>
      </c>
      <c r="Q20" s="143">
        <v>11.2822447693471</v>
      </c>
      <c r="R20" s="143">
        <v>6.4950361622111696</v>
      </c>
    </row>
    <row r="21" spans="1:18" x14ac:dyDescent="0.25">
      <c r="A21" s="139" t="s">
        <v>59</v>
      </c>
      <c r="B21" s="142">
        <v>43929</v>
      </c>
      <c r="C21" s="143">
        <v>2476.0846000000001</v>
      </c>
      <c r="D21" s="143">
        <v>2476.0846000000001</v>
      </c>
      <c r="E21" s="139">
        <v>119239</v>
      </c>
      <c r="F21" s="143">
        <v>-94.231260052389203</v>
      </c>
      <c r="G21" s="143">
        <v>-67.530438990556107</v>
      </c>
      <c r="H21" s="143">
        <v>-62.992586974526603</v>
      </c>
      <c r="I21" s="143">
        <v>6.2100810672254099</v>
      </c>
      <c r="J21" s="143">
        <v>-19.944291806415698</v>
      </c>
      <c r="K21" s="143">
        <v>10.916077018927099</v>
      </c>
      <c r="L21" s="143">
        <v>8.2728413734084203</v>
      </c>
      <c r="M21" s="143">
        <v>10.8112651635582</v>
      </c>
      <c r="N21" s="143">
        <v>11.3213559254848</v>
      </c>
      <c r="O21" s="143">
        <v>8.3202879854970693</v>
      </c>
      <c r="P21" s="143">
        <v>9.4390728129580097</v>
      </c>
      <c r="Q21" s="143">
        <v>11.771606070552</v>
      </c>
      <c r="R21" s="143">
        <v>9.5233343538626194</v>
      </c>
    </row>
    <row r="22" spans="1:18" x14ac:dyDescent="0.25">
      <c r="A22" s="139" t="s">
        <v>90</v>
      </c>
      <c r="B22" s="142">
        <v>43929</v>
      </c>
      <c r="C22" s="143">
        <v>2403.2691</v>
      </c>
      <c r="D22" s="143">
        <v>2403.2691</v>
      </c>
      <c r="E22" s="139">
        <v>105669</v>
      </c>
      <c r="F22" s="143">
        <v>-94.838233583993897</v>
      </c>
      <c r="G22" s="143">
        <v>-68.134718357809405</v>
      </c>
      <c r="H22" s="143">
        <v>-63.5940780605805</v>
      </c>
      <c r="I22" s="143">
        <v>5.5620478810963796</v>
      </c>
      <c r="J22" s="143">
        <v>-20.598570191926399</v>
      </c>
      <c r="K22" s="143">
        <v>10.2178431055098</v>
      </c>
      <c r="L22" s="143">
        <v>7.5842238939158602</v>
      </c>
      <c r="M22" s="143">
        <v>10.116120509558201</v>
      </c>
      <c r="N22" s="143">
        <v>10.616070566493301</v>
      </c>
      <c r="O22" s="143">
        <v>7.7183609235798896</v>
      </c>
      <c r="P22" s="143">
        <v>8.8113770252288894</v>
      </c>
      <c r="Q22" s="143">
        <v>10.856151367104699</v>
      </c>
      <c r="R22" s="143">
        <v>8.8693274613137199</v>
      </c>
    </row>
    <row r="23" spans="1:18" x14ac:dyDescent="0.25">
      <c r="A23" s="139" t="s">
        <v>60</v>
      </c>
      <c r="B23" s="142">
        <v>43929</v>
      </c>
      <c r="C23" s="143">
        <v>23.241299999999999</v>
      </c>
      <c r="D23" s="143">
        <v>23.241299999999999</v>
      </c>
      <c r="E23" s="139">
        <v>140237</v>
      </c>
      <c r="F23" s="143">
        <v>-5.6528528838614696</v>
      </c>
      <c r="G23" s="143">
        <v>1.1623403449582099</v>
      </c>
      <c r="H23" s="143">
        <v>2.59276479780879</v>
      </c>
      <c r="I23" s="143">
        <v>24.823456457422601</v>
      </c>
      <c r="J23" s="143">
        <v>9.5958368480870195</v>
      </c>
      <c r="K23" s="143">
        <v>12.101984077463401</v>
      </c>
      <c r="L23" s="143">
        <v>9.4187948763068707</v>
      </c>
      <c r="M23" s="143">
        <v>8.1992324116486195</v>
      </c>
      <c r="N23" s="143">
        <v>12.590529627781899</v>
      </c>
      <c r="O23" s="143">
        <v>9.5656126093954494</v>
      </c>
      <c r="P23" s="143">
        <v>9.9631586965717194</v>
      </c>
      <c r="Q23" s="143">
        <v>11.4225344413592</v>
      </c>
      <c r="R23" s="143">
        <v>11.3754500707677</v>
      </c>
    </row>
    <row r="24" spans="1:18" x14ac:dyDescent="0.25">
      <c r="A24" s="139" t="s">
        <v>91</v>
      </c>
      <c r="B24" s="142">
        <v>43929</v>
      </c>
      <c r="C24" s="143">
        <v>21.8962</v>
      </c>
      <c r="D24" s="143">
        <v>21.8962</v>
      </c>
      <c r="E24" s="139">
        <v>140229</v>
      </c>
      <c r="F24" s="143">
        <v>-6.3333333333309696</v>
      </c>
      <c r="G24" s="143">
        <v>0.433434270081823</v>
      </c>
      <c r="H24" s="143">
        <v>1.8552425379097499</v>
      </c>
      <c r="I24" s="143">
        <v>24.073296835580301</v>
      </c>
      <c r="J24" s="143">
        <v>8.85467650266955</v>
      </c>
      <c r="K24" s="143">
        <v>11.3373733145221</v>
      </c>
      <c r="L24" s="143">
        <v>8.6282985285540406</v>
      </c>
      <c r="M24" s="143">
        <v>7.3485392544556598</v>
      </c>
      <c r="N24" s="143">
        <v>11.6628377725202</v>
      </c>
      <c r="O24" s="143">
        <v>8.7186120087394396</v>
      </c>
      <c r="P24" s="143">
        <v>8.8544466691590298</v>
      </c>
      <c r="Q24" s="143">
        <v>10.090897048570801</v>
      </c>
      <c r="R24" s="143">
        <v>10.5622013765514</v>
      </c>
    </row>
    <row r="25" spans="1:18" x14ac:dyDescent="0.25">
      <c r="A25" s="139" t="s">
        <v>92</v>
      </c>
      <c r="B25" s="142">
        <v>43929</v>
      </c>
      <c r="C25" s="143">
        <v>66.638900000000007</v>
      </c>
      <c r="D25" s="143">
        <v>66.638900000000007</v>
      </c>
      <c r="E25" s="139">
        <v>100499</v>
      </c>
      <c r="F25" s="143">
        <v>-111.776594917083</v>
      </c>
      <c r="G25" s="143">
        <v>-33.508847402839798</v>
      </c>
      <c r="H25" s="143">
        <v>-21.8925757390206</v>
      </c>
      <c r="I25" s="143">
        <v>47.738334401829</v>
      </c>
      <c r="J25" s="143">
        <v>-6.6929892620551898</v>
      </c>
      <c r="K25" s="143">
        <v>-16.970191883856</v>
      </c>
      <c r="L25" s="143">
        <v>-5.1958330280975202</v>
      </c>
      <c r="M25" s="143">
        <v>-1.9002042290528001</v>
      </c>
      <c r="N25" s="143">
        <v>-4.9659887145418198E-2</v>
      </c>
      <c r="O25" s="143">
        <v>5.7785321232890201</v>
      </c>
      <c r="P25" s="143">
        <v>8.2818104406628201</v>
      </c>
      <c r="Q25" s="143">
        <v>24.508830468286899</v>
      </c>
      <c r="R25" s="143">
        <v>4.0933975432128502</v>
      </c>
    </row>
    <row r="26" spans="1:18" x14ac:dyDescent="0.25">
      <c r="A26" s="139" t="s">
        <v>61</v>
      </c>
      <c r="B26" s="142">
        <v>43929</v>
      </c>
      <c r="C26" s="143">
        <v>70.705500000000001</v>
      </c>
      <c r="D26" s="143">
        <v>70.705500000000001</v>
      </c>
      <c r="E26" s="139">
        <v>118495</v>
      </c>
      <c r="F26" s="143">
        <v>-110.805997676281</v>
      </c>
      <c r="G26" s="143">
        <v>-32.562167093997097</v>
      </c>
      <c r="H26" s="143">
        <v>-20.946047252208601</v>
      </c>
      <c r="I26" s="143">
        <v>48.642234974711499</v>
      </c>
      <c r="J26" s="143">
        <v>-5.8894257412912001</v>
      </c>
      <c r="K26" s="143">
        <v>-16.173241807536701</v>
      </c>
      <c r="L26" s="143">
        <v>-4.3482636355943196</v>
      </c>
      <c r="M26" s="143">
        <v>-1.0468431657583499</v>
      </c>
      <c r="N26" s="143">
        <v>0.81837672269844097</v>
      </c>
      <c r="O26" s="143">
        <v>6.8518272247975904</v>
      </c>
      <c r="P26" s="143">
        <v>9.5992026150113201</v>
      </c>
      <c r="Q26" s="143">
        <v>11.195359492502501</v>
      </c>
      <c r="R26" s="143">
        <v>5.0782466381571298</v>
      </c>
    </row>
    <row r="27" spans="1:18" x14ac:dyDescent="0.25">
      <c r="A27" s="139" t="s">
        <v>93</v>
      </c>
      <c r="B27" s="142">
        <v>43929</v>
      </c>
      <c r="C27" s="143">
        <v>63.210799999999999</v>
      </c>
      <c r="D27" s="143">
        <v>63.210799999999999</v>
      </c>
      <c r="E27" s="139">
        <v>101872</v>
      </c>
      <c r="F27" s="143">
        <v>-133.30259683966199</v>
      </c>
      <c r="G27" s="143">
        <v>-48.6058663146569</v>
      </c>
      <c r="H27" s="143">
        <v>-32.670827135692498</v>
      </c>
      <c r="I27" s="143">
        <v>28.686195763698301</v>
      </c>
      <c r="J27" s="143">
        <v>-14.5753995022358</v>
      </c>
      <c r="K27" s="143">
        <v>3.2831233738444898</v>
      </c>
      <c r="L27" s="143">
        <v>5.7837873232058703</v>
      </c>
      <c r="M27" s="143">
        <v>5.9220795532104704</v>
      </c>
      <c r="N27" s="143">
        <v>4.6656429378826099</v>
      </c>
      <c r="O27" s="143">
        <v>4.0782213354482897</v>
      </c>
      <c r="P27" s="143">
        <v>6.2713964930721904</v>
      </c>
      <c r="Q27" s="143">
        <v>23.173776398997699</v>
      </c>
      <c r="R27" s="143">
        <v>3.1297511028830298</v>
      </c>
    </row>
    <row r="28" spans="1:18" x14ac:dyDescent="0.25">
      <c r="A28" s="139" t="s">
        <v>94</v>
      </c>
      <c r="B28" s="142">
        <v>43929</v>
      </c>
      <c r="C28" s="143">
        <v>63.210799999999999</v>
      </c>
      <c r="D28" s="143">
        <v>63.210799999999999</v>
      </c>
      <c r="E28" s="139"/>
      <c r="F28" s="143">
        <v>-133.30259683966199</v>
      </c>
      <c r="G28" s="143">
        <v>-48.6058663146569</v>
      </c>
      <c r="H28" s="143">
        <v>-32.670827135692498</v>
      </c>
      <c r="I28" s="143">
        <v>28.686195763698301</v>
      </c>
      <c r="J28" s="143">
        <v>-14.5753995022358</v>
      </c>
      <c r="K28" s="143">
        <v>3.2831233738444898</v>
      </c>
      <c r="L28" s="143">
        <v>5.7837873232058703</v>
      </c>
      <c r="M28" s="143">
        <v>5.9220795532104704</v>
      </c>
      <c r="N28" s="143">
        <v>4.6656429378826099</v>
      </c>
      <c r="O28" s="143">
        <v>4.0782213354482897</v>
      </c>
      <c r="P28" s="143">
        <v>6.2713964930721904</v>
      </c>
      <c r="Q28" s="143">
        <v>23.173776398997699</v>
      </c>
      <c r="R28" s="143">
        <v>3.1297511028830298</v>
      </c>
    </row>
    <row r="29" spans="1:18" x14ac:dyDescent="0.25">
      <c r="A29" s="139" t="s">
        <v>95</v>
      </c>
      <c r="B29" s="142">
        <v>43929</v>
      </c>
      <c r="C29" s="143">
        <v>63.210799999999999</v>
      </c>
      <c r="D29" s="143">
        <v>63.210799999999999</v>
      </c>
      <c r="E29" s="139"/>
      <c r="F29" s="143">
        <v>-133.30259683966199</v>
      </c>
      <c r="G29" s="143">
        <v>-48.6058663146569</v>
      </c>
      <c r="H29" s="143">
        <v>-32.670827135692498</v>
      </c>
      <c r="I29" s="143">
        <v>28.686195763698301</v>
      </c>
      <c r="J29" s="143">
        <v>-14.5753995022358</v>
      </c>
      <c r="K29" s="143">
        <v>3.2831233738444898</v>
      </c>
      <c r="L29" s="143">
        <v>5.7837873232058703</v>
      </c>
      <c r="M29" s="143">
        <v>5.9220795532104704</v>
      </c>
      <c r="N29" s="143">
        <v>4.6656429378826099</v>
      </c>
      <c r="O29" s="143">
        <v>4.0782213354482897</v>
      </c>
      <c r="P29" s="143">
        <v>6.2713964930721904</v>
      </c>
      <c r="Q29" s="143">
        <v>23.173776398997699</v>
      </c>
      <c r="R29" s="143">
        <v>3.1297511028830298</v>
      </c>
    </row>
    <row r="30" spans="1:18" x14ac:dyDescent="0.25">
      <c r="A30" s="139" t="s">
        <v>62</v>
      </c>
      <c r="B30" s="142">
        <v>43929</v>
      </c>
      <c r="C30" s="143">
        <v>66.7256</v>
      </c>
      <c r="D30" s="143">
        <v>66.7256</v>
      </c>
      <c r="E30" s="139">
        <v>119075</v>
      </c>
      <c r="F30" s="143">
        <v>-132.17113819863701</v>
      </c>
      <c r="G30" s="143">
        <v>-47.454967228589901</v>
      </c>
      <c r="H30" s="143">
        <v>-31.528083089868801</v>
      </c>
      <c r="I30" s="143">
        <v>29.853295083152599</v>
      </c>
      <c r="J30" s="143">
        <v>-13.493835582608799</v>
      </c>
      <c r="K30" s="143">
        <v>4.3279573548473902</v>
      </c>
      <c r="L30" s="143">
        <v>6.7243138965799503</v>
      </c>
      <c r="M30" s="143">
        <v>6.7671705127878496</v>
      </c>
      <c r="N30" s="143">
        <v>5.4437575475616899</v>
      </c>
      <c r="O30" s="143">
        <v>4.82964297469087</v>
      </c>
      <c r="P30" s="143">
        <v>7.2237989376157801</v>
      </c>
      <c r="Q30" s="143">
        <v>10.100300713901101</v>
      </c>
      <c r="R30" s="143">
        <v>3.8482352290066699</v>
      </c>
    </row>
    <row r="31" spans="1:18" x14ac:dyDescent="0.25">
      <c r="A31" s="139" t="s">
        <v>96</v>
      </c>
      <c r="B31" s="142">
        <v>43929</v>
      </c>
      <c r="C31" s="143">
        <v>26.450500000000002</v>
      </c>
      <c r="D31" s="143">
        <v>26.450500000000002</v>
      </c>
      <c r="E31" s="139">
        <v>106737</v>
      </c>
      <c r="F31" s="143">
        <v>-182.749890910185</v>
      </c>
      <c r="G31" s="143">
        <v>-71.599438465136799</v>
      </c>
      <c r="H31" s="143">
        <v>-63.5286963167312</v>
      </c>
      <c r="I31" s="143">
        <v>18.7074661475299</v>
      </c>
      <c r="J31" s="143">
        <v>-19.0601616646507</v>
      </c>
      <c r="K31" s="143">
        <v>5.2525112141484396</v>
      </c>
      <c r="L31" s="143">
        <v>4.8636752118760098</v>
      </c>
      <c r="M31" s="143">
        <v>5.2118626056884203</v>
      </c>
      <c r="N31" s="143">
        <v>9.4049557648566395</v>
      </c>
      <c r="O31" s="143">
        <v>6.4590873607924202</v>
      </c>
      <c r="P31" s="143">
        <v>7.4533269065847998</v>
      </c>
      <c r="Q31" s="143">
        <v>13.141677609980301</v>
      </c>
      <c r="R31" s="143">
        <v>7.5456780150630696</v>
      </c>
    </row>
    <row r="32" spans="1:18" x14ac:dyDescent="0.25">
      <c r="A32" s="139" t="s">
        <v>63</v>
      </c>
      <c r="B32" s="142">
        <v>43929</v>
      </c>
      <c r="C32" s="143">
        <v>27.959199999999999</v>
      </c>
      <c r="D32" s="143">
        <v>27.959199999999999</v>
      </c>
      <c r="E32" s="139">
        <v>120048</v>
      </c>
      <c r="F32" s="143">
        <v>-181.98496047944101</v>
      </c>
      <c r="G32" s="143">
        <v>-70.820065809281203</v>
      </c>
      <c r="H32" s="143">
        <v>-62.750448867865401</v>
      </c>
      <c r="I32" s="143">
        <v>19.519865977808202</v>
      </c>
      <c r="J32" s="143">
        <v>-18.2742444015303</v>
      </c>
      <c r="K32" s="143">
        <v>6.0535811783837703</v>
      </c>
      <c r="L32" s="143">
        <v>5.6666176425190997</v>
      </c>
      <c r="M32" s="143">
        <v>6.0225913115360203</v>
      </c>
      <c r="N32" s="143">
        <v>10.252432427679</v>
      </c>
      <c r="O32" s="143">
        <v>7.370288849524</v>
      </c>
      <c r="P32" s="143">
        <v>8.50447330853296</v>
      </c>
      <c r="Q32" s="143">
        <v>10.1603351163553</v>
      </c>
      <c r="R32" s="143">
        <v>8.4270867429190606</v>
      </c>
    </row>
    <row r="33" spans="1:18" x14ac:dyDescent="0.25">
      <c r="A33" s="139" t="s">
        <v>97</v>
      </c>
      <c r="B33" s="142">
        <v>43929</v>
      </c>
      <c r="C33" s="143">
        <v>25.350899999999999</v>
      </c>
      <c r="D33" s="143">
        <v>25.350899999999999</v>
      </c>
      <c r="E33" s="139">
        <v>112096</v>
      </c>
      <c r="F33" s="143">
        <v>-140.413300430666</v>
      </c>
      <c r="G33" s="143">
        <v>-62.4095113318605</v>
      </c>
      <c r="H33" s="143">
        <v>-52.780523323819999</v>
      </c>
      <c r="I33" s="143">
        <v>13.5612022551539</v>
      </c>
      <c r="J33" s="143">
        <v>-16.639404877075901</v>
      </c>
      <c r="K33" s="143">
        <v>6.9862993822234802</v>
      </c>
      <c r="L33" s="143">
        <v>8.9030013834480801</v>
      </c>
      <c r="M33" s="143">
        <v>7.7530176134038902</v>
      </c>
      <c r="N33" s="143">
        <v>9.7853256733031699</v>
      </c>
      <c r="O33" s="143">
        <v>8.39008190037171</v>
      </c>
      <c r="P33" s="143">
        <v>10.160426475022</v>
      </c>
      <c r="Q33" s="143">
        <v>15.0176320021442</v>
      </c>
      <c r="R33" s="143">
        <v>8.0761574472973905</v>
      </c>
    </row>
    <row r="34" spans="1:18" x14ac:dyDescent="0.25">
      <c r="A34" s="139" t="s">
        <v>64</v>
      </c>
      <c r="B34" s="142">
        <v>43929</v>
      </c>
      <c r="C34" s="143">
        <v>26.357199999999999</v>
      </c>
      <c r="D34" s="143">
        <v>26.357199999999999</v>
      </c>
      <c r="E34" s="139">
        <v>120603</v>
      </c>
      <c r="F34" s="143">
        <v>-139.88268464695901</v>
      </c>
      <c r="G34" s="143">
        <v>-61.8166975769592</v>
      </c>
      <c r="H34" s="143">
        <v>-52.209252390078802</v>
      </c>
      <c r="I34" s="143">
        <v>14.1422660138628</v>
      </c>
      <c r="J34" s="143">
        <v>-16.050002101757102</v>
      </c>
      <c r="K34" s="143">
        <v>7.64064368425558</v>
      </c>
      <c r="L34" s="143">
        <v>9.5887157537296694</v>
      </c>
      <c r="M34" s="143">
        <v>8.4529667780875304</v>
      </c>
      <c r="N34" s="143">
        <v>10.5160030243379</v>
      </c>
      <c r="O34" s="143">
        <v>9.2738824891364704</v>
      </c>
      <c r="P34" s="143">
        <v>11.2219779727823</v>
      </c>
      <c r="Q34" s="143">
        <v>15.188580119909901</v>
      </c>
      <c r="R34" s="143">
        <v>8.8862163591259797</v>
      </c>
    </row>
    <row r="35" spans="1:18" x14ac:dyDescent="0.25">
      <c r="A35" s="139" t="s">
        <v>98</v>
      </c>
      <c r="B35" s="142">
        <v>43929</v>
      </c>
      <c r="C35" s="143">
        <v>15.866099999999999</v>
      </c>
      <c r="D35" s="143">
        <v>15.866099999999999</v>
      </c>
      <c r="E35" s="139">
        <v>116583</v>
      </c>
      <c r="F35" s="143">
        <v>-232.69810056425899</v>
      </c>
      <c r="G35" s="143">
        <v>-69.181353360927901</v>
      </c>
      <c r="H35" s="143">
        <v>-52.333070615942503</v>
      </c>
      <c r="I35" s="143">
        <v>31.0806842844374</v>
      </c>
      <c r="J35" s="143">
        <v>-18.7027659330776</v>
      </c>
      <c r="K35" s="143">
        <v>4.8562844184259797</v>
      </c>
      <c r="L35" s="143">
        <v>7.3611882402024396</v>
      </c>
      <c r="M35" s="143">
        <v>4.7716128342944399</v>
      </c>
      <c r="N35" s="143">
        <v>4.7869432135640499</v>
      </c>
      <c r="O35" s="143">
        <v>3.9550248381517599</v>
      </c>
      <c r="P35" s="143">
        <v>5.2852781474064798</v>
      </c>
      <c r="Q35" s="143">
        <v>7.2116082856180501</v>
      </c>
      <c r="R35" s="143">
        <v>5.0758870509638196</v>
      </c>
    </row>
    <row r="36" spans="1:18" x14ac:dyDescent="0.25">
      <c r="A36" s="139" t="s">
        <v>65</v>
      </c>
      <c r="B36" s="142">
        <v>43929</v>
      </c>
      <c r="C36" s="143">
        <v>16.838000000000001</v>
      </c>
      <c r="D36" s="143">
        <v>16.838000000000001</v>
      </c>
      <c r="E36" s="139">
        <v>116811</v>
      </c>
      <c r="F36" s="143">
        <v>-231.76517798130001</v>
      </c>
      <c r="G36" s="143">
        <v>-68.416160213680101</v>
      </c>
      <c r="H36" s="143">
        <v>-51.571078359413598</v>
      </c>
      <c r="I36" s="143">
        <v>31.858037913247301</v>
      </c>
      <c r="J36" s="143">
        <v>-17.9393316180808</v>
      </c>
      <c r="K36" s="143">
        <v>5.6453336296510104</v>
      </c>
      <c r="L36" s="143">
        <v>8.1693130370258693</v>
      </c>
      <c r="M36" s="143">
        <v>5.5866058201757696</v>
      </c>
      <c r="N36" s="143">
        <v>5.6155902046599104</v>
      </c>
      <c r="O36" s="143">
        <v>5.2952257127400699</v>
      </c>
      <c r="P36" s="143">
        <v>6.6002285923526403</v>
      </c>
      <c r="Q36" s="143">
        <v>7.6083484377223698</v>
      </c>
      <c r="R36" s="143">
        <v>6.22371321550101</v>
      </c>
    </row>
    <row r="37" spans="1:18" x14ac:dyDescent="0.25">
      <c r="A37" s="139" t="s">
        <v>66</v>
      </c>
      <c r="B37" s="142">
        <v>43929</v>
      </c>
      <c r="C37" s="143">
        <v>26.365500000000001</v>
      </c>
      <c r="D37" s="143">
        <v>26.365500000000001</v>
      </c>
      <c r="E37" s="139">
        <v>118416</v>
      </c>
      <c r="F37" s="143">
        <v>-71.018931063067896</v>
      </c>
      <c r="G37" s="143">
        <v>-67.346210213821394</v>
      </c>
      <c r="H37" s="143">
        <v>-65.143481235559193</v>
      </c>
      <c r="I37" s="143">
        <v>8.3998102110518307</v>
      </c>
      <c r="J37" s="143">
        <v>-16.354579832675</v>
      </c>
      <c r="K37" s="143">
        <v>10.607504555616799</v>
      </c>
      <c r="L37" s="143">
        <v>7.91071638024584</v>
      </c>
      <c r="M37" s="143">
        <v>8.0350172142372909</v>
      </c>
      <c r="N37" s="143">
        <v>12.621166730969501</v>
      </c>
      <c r="O37" s="143">
        <v>8.8760615086131196</v>
      </c>
      <c r="P37" s="143">
        <v>10.5162902244831</v>
      </c>
      <c r="Q37" s="143">
        <v>12.802531788712001</v>
      </c>
      <c r="R37" s="143">
        <v>10.436762359064</v>
      </c>
    </row>
    <row r="38" spans="1:18" x14ac:dyDescent="0.25">
      <c r="A38" s="139" t="s">
        <v>99</v>
      </c>
      <c r="B38" s="142">
        <v>43929</v>
      </c>
      <c r="C38" s="143">
        <v>24.813099999999999</v>
      </c>
      <c r="D38" s="143">
        <v>24.813099999999999</v>
      </c>
      <c r="E38" s="139">
        <v>111524</v>
      </c>
      <c r="F38" s="143">
        <v>-71.936803407600706</v>
      </c>
      <c r="G38" s="143">
        <v>-68.141766046896507</v>
      </c>
      <c r="H38" s="143">
        <v>-65.944860388449996</v>
      </c>
      <c r="I38" s="143">
        <v>7.5844922380332402</v>
      </c>
      <c r="J38" s="143">
        <v>-17.1543838640332</v>
      </c>
      <c r="K38" s="143">
        <v>9.7831019667509107</v>
      </c>
      <c r="L38" s="143">
        <v>7.0990001695150804</v>
      </c>
      <c r="M38" s="143">
        <v>7.22339490157478</v>
      </c>
      <c r="N38" s="143">
        <v>11.783264757374701</v>
      </c>
      <c r="O38" s="143">
        <v>7.9517615807650204</v>
      </c>
      <c r="P38" s="143">
        <v>9.3153638447854998</v>
      </c>
      <c r="Q38" s="143">
        <v>13.0409587554269</v>
      </c>
      <c r="R38" s="143">
        <v>9.5588818850895905</v>
      </c>
    </row>
    <row r="39" spans="1:18" x14ac:dyDescent="0.25">
      <c r="A39" s="139" t="s">
        <v>67</v>
      </c>
      <c r="B39" s="142">
        <v>43929</v>
      </c>
      <c r="C39" s="143">
        <v>16.471</v>
      </c>
      <c r="D39" s="143">
        <v>16.471</v>
      </c>
      <c r="E39" s="139">
        <v>122715</v>
      </c>
      <c r="F39" s="143">
        <v>-35.200674474881303</v>
      </c>
      <c r="G39" s="143">
        <v>-8.4995936980759392</v>
      </c>
      <c r="H39" s="143">
        <v>-4.1788991938664601</v>
      </c>
      <c r="I39" s="143">
        <v>30.409748561054499</v>
      </c>
      <c r="J39" s="143">
        <v>2.5576768107043102</v>
      </c>
      <c r="K39" s="143">
        <v>8.2156140308354999</v>
      </c>
      <c r="L39" s="143">
        <v>8.3642406806163692</v>
      </c>
      <c r="M39" s="143">
        <v>8.2174241007820399</v>
      </c>
      <c r="N39" s="143">
        <v>7.9049282088889399</v>
      </c>
      <c r="O39" s="143">
        <v>8.1969746110901696</v>
      </c>
      <c r="P39" s="143">
        <v>8.5652638379996002</v>
      </c>
      <c r="Q39" s="143">
        <v>9.5238508064516108</v>
      </c>
      <c r="R39" s="143">
        <v>7.4809361407792103</v>
      </c>
    </row>
    <row r="40" spans="1:18" x14ac:dyDescent="0.25">
      <c r="A40" s="139" t="s">
        <v>100</v>
      </c>
      <c r="B40" s="142">
        <v>43929</v>
      </c>
      <c r="C40" s="143">
        <v>15.862299999999999</v>
      </c>
      <c r="D40" s="143">
        <v>15.862299999999999</v>
      </c>
      <c r="E40" s="139">
        <v>122612</v>
      </c>
      <c r="F40" s="143">
        <v>-35.8611655193708</v>
      </c>
      <c r="G40" s="143">
        <v>-9.1467177091333696</v>
      </c>
      <c r="H40" s="143">
        <v>-4.8270997726573297</v>
      </c>
      <c r="I40" s="143">
        <v>29.751489510147501</v>
      </c>
      <c r="J40" s="143">
        <v>1.9068806154375699</v>
      </c>
      <c r="K40" s="143">
        <v>7.5535642909479099</v>
      </c>
      <c r="L40" s="143">
        <v>7.6904044196050698</v>
      </c>
      <c r="M40" s="143">
        <v>7.5309326863561799</v>
      </c>
      <c r="N40" s="143">
        <v>7.2072233306426803</v>
      </c>
      <c r="O40" s="143">
        <v>7.4304255877884797</v>
      </c>
      <c r="P40" s="143">
        <v>7.7579853417023399</v>
      </c>
      <c r="Q40" s="143">
        <v>8.6279818548387102</v>
      </c>
      <c r="R40" s="143">
        <v>6.73934245052273</v>
      </c>
    </row>
    <row r="41" spans="1:18" x14ac:dyDescent="0.25">
      <c r="A41" s="139" t="s">
        <v>68</v>
      </c>
      <c r="B41" s="142">
        <v>43929</v>
      </c>
      <c r="C41" s="143">
        <v>1115.9944</v>
      </c>
      <c r="D41" s="143">
        <v>1115.9944</v>
      </c>
      <c r="E41" s="139">
        <v>145589</v>
      </c>
      <c r="F41" s="143">
        <v>-75.444250092932805</v>
      </c>
      <c r="G41" s="143">
        <v>-37.111852586914203</v>
      </c>
      <c r="H41" s="143">
        <v>-34.643952708555098</v>
      </c>
      <c r="I41" s="143">
        <v>5.16719981820399</v>
      </c>
      <c r="J41" s="143">
        <v>-13.871458972374</v>
      </c>
      <c r="K41" s="143">
        <v>2.4540554501168801</v>
      </c>
      <c r="L41" s="143">
        <v>3.92315713216066</v>
      </c>
      <c r="M41" s="143">
        <v>5.5719758019577696</v>
      </c>
      <c r="N41" s="143">
        <v>7.8807270992886904</v>
      </c>
      <c r="O41" s="143"/>
      <c r="P41" s="143"/>
      <c r="Q41" s="143">
        <v>8.6228016293279008</v>
      </c>
      <c r="R41" s="143"/>
    </row>
    <row r="42" spans="1:18" x14ac:dyDescent="0.25">
      <c r="A42" s="139" t="s">
        <v>101</v>
      </c>
      <c r="B42" s="142">
        <v>43929</v>
      </c>
      <c r="C42" s="143">
        <v>1108.2991999999999</v>
      </c>
      <c r="D42" s="143">
        <v>1108.2991999999999</v>
      </c>
      <c r="E42" s="139">
        <v>145590</v>
      </c>
      <c r="F42" s="143">
        <v>-75.960428971277395</v>
      </c>
      <c r="G42" s="143">
        <v>-37.640059624248998</v>
      </c>
      <c r="H42" s="143">
        <v>-35.163577362240197</v>
      </c>
      <c r="I42" s="143">
        <v>4.65512487535932</v>
      </c>
      <c r="J42" s="143">
        <v>-14.383494120633999</v>
      </c>
      <c r="K42" s="143">
        <v>1.93034529723069</v>
      </c>
      <c r="L42" s="143">
        <v>3.3910665498151</v>
      </c>
      <c r="M42" s="143">
        <v>5.0391108658096604</v>
      </c>
      <c r="N42" s="143">
        <v>7.3311708183850302</v>
      </c>
      <c r="O42" s="143"/>
      <c r="P42" s="143"/>
      <c r="Q42" s="143">
        <v>8.0507551934826704</v>
      </c>
      <c r="R42" s="143"/>
    </row>
    <row r="43" spans="1:18" x14ac:dyDescent="0.25">
      <c r="A43" s="139" t="s">
        <v>69</v>
      </c>
      <c r="B43" s="142">
        <v>43929</v>
      </c>
      <c r="C43" s="143">
        <v>31.336300000000001</v>
      </c>
      <c r="D43" s="143">
        <v>31.336300000000001</v>
      </c>
      <c r="E43" s="139">
        <v>120435</v>
      </c>
      <c r="F43" s="143">
        <v>-91.902379087963993</v>
      </c>
      <c r="G43" s="143">
        <v>-39.757648081909302</v>
      </c>
      <c r="H43" s="143">
        <v>-31.779513311213702</v>
      </c>
      <c r="I43" s="143">
        <v>44.679078665293098</v>
      </c>
      <c r="J43" s="143">
        <v>-13.513757479663299</v>
      </c>
      <c r="K43" s="143">
        <v>1.6476773376424501</v>
      </c>
      <c r="L43" s="143">
        <v>3.38005932041591</v>
      </c>
      <c r="M43" s="143">
        <v>4.3521513060163297</v>
      </c>
      <c r="N43" s="143">
        <v>5.0435446640400903</v>
      </c>
      <c r="O43" s="143">
        <v>7.4623654257331697</v>
      </c>
      <c r="P43" s="143">
        <v>9.1902267062567002</v>
      </c>
      <c r="Q43" s="143">
        <v>10.6791344707091</v>
      </c>
      <c r="R43" s="143">
        <v>6.6807974711004201</v>
      </c>
    </row>
    <row r="44" spans="1:18" x14ac:dyDescent="0.25">
      <c r="A44" s="139" t="s">
        <v>102</v>
      </c>
      <c r="B44" s="142">
        <v>43929</v>
      </c>
      <c r="C44" s="143">
        <v>30.157800000000002</v>
      </c>
      <c r="D44" s="143">
        <v>30.157800000000002</v>
      </c>
      <c r="E44" s="139">
        <v>101806</v>
      </c>
      <c r="F44" s="143">
        <v>-92.594552580659098</v>
      </c>
      <c r="G44" s="143">
        <v>-40.464751252229703</v>
      </c>
      <c r="H44" s="143">
        <v>-32.505382857819697</v>
      </c>
      <c r="I44" s="143">
        <v>43.9386420640786</v>
      </c>
      <c r="J44" s="143">
        <v>-14.2317386473859</v>
      </c>
      <c r="K44" s="143">
        <v>1.0053339209257499</v>
      </c>
      <c r="L44" s="143">
        <v>2.8023369106496498</v>
      </c>
      <c r="M44" s="143">
        <v>3.7898021434511202</v>
      </c>
      <c r="N44" s="143">
        <v>4.4842338439045699</v>
      </c>
      <c r="O44" s="143">
        <v>6.8412626966241099</v>
      </c>
      <c r="P44" s="143">
        <v>8.3795716556601292</v>
      </c>
      <c r="Q44" s="143">
        <v>11.9986904761905</v>
      </c>
      <c r="R44" s="143">
        <v>6.0977202724150201</v>
      </c>
    </row>
    <row r="45" spans="1:18" x14ac:dyDescent="0.25">
      <c r="A45" s="139" t="s">
        <v>70</v>
      </c>
      <c r="B45" s="142">
        <v>43929</v>
      </c>
      <c r="C45" s="143">
        <v>27.5684</v>
      </c>
      <c r="D45" s="143">
        <v>27.5684</v>
      </c>
      <c r="E45" s="139">
        <v>119755</v>
      </c>
      <c r="F45" s="143">
        <v>-295.74434402164502</v>
      </c>
      <c r="G45" s="143">
        <v>-107.12963293899</v>
      </c>
      <c r="H45" s="143">
        <v>-85.421827837576203</v>
      </c>
      <c r="I45" s="143">
        <v>19.709119985568002</v>
      </c>
      <c r="J45" s="143">
        <v>-24.971969492838099</v>
      </c>
      <c r="K45" s="143">
        <v>2.84107753285274</v>
      </c>
      <c r="L45" s="143">
        <v>5.5985353409146397</v>
      </c>
      <c r="M45" s="143">
        <v>5.8185590771749398</v>
      </c>
      <c r="N45" s="143">
        <v>9.5010333067082495</v>
      </c>
      <c r="O45" s="143">
        <v>9.3751519031919504</v>
      </c>
      <c r="P45" s="143">
        <v>11.292762140162001</v>
      </c>
      <c r="Q45" s="143">
        <v>12.957947774897599</v>
      </c>
      <c r="R45" s="143">
        <v>9.5628969901117191</v>
      </c>
    </row>
    <row r="46" spans="1:18" x14ac:dyDescent="0.25">
      <c r="A46" s="139" t="s">
        <v>103</v>
      </c>
      <c r="B46" s="142">
        <v>43929</v>
      </c>
      <c r="C46" s="143">
        <v>26.365400000000001</v>
      </c>
      <c r="D46" s="143">
        <v>26.365400000000001</v>
      </c>
      <c r="E46" s="139">
        <v>108511</v>
      </c>
      <c r="F46" s="143">
        <v>-296.462174536232</v>
      </c>
      <c r="G46" s="143">
        <v>-107.77937631957499</v>
      </c>
      <c r="H46" s="143">
        <v>-86.063762684995297</v>
      </c>
      <c r="I46" s="143">
        <v>19.049512116184999</v>
      </c>
      <c r="J46" s="143">
        <v>-25.6083582889881</v>
      </c>
      <c r="K46" s="143">
        <v>2.1873338388989199</v>
      </c>
      <c r="L46" s="143">
        <v>4.9287429191624499</v>
      </c>
      <c r="M46" s="143">
        <v>5.1336940529962698</v>
      </c>
      <c r="N46" s="143">
        <v>8.78000593533908</v>
      </c>
      <c r="O46" s="143">
        <v>8.6104752552585193</v>
      </c>
      <c r="P46" s="143">
        <v>10.3366353927492</v>
      </c>
      <c r="Q46" s="143">
        <v>13.780433752903701</v>
      </c>
      <c r="R46" s="143">
        <v>8.8195612487375907</v>
      </c>
    </row>
    <row r="47" spans="1:18" x14ac:dyDescent="0.25">
      <c r="A47" s="139" t="s">
        <v>71</v>
      </c>
      <c r="B47" s="142">
        <v>43929</v>
      </c>
      <c r="C47" s="143">
        <v>22.704000000000001</v>
      </c>
      <c r="D47" s="143">
        <v>22.704000000000001</v>
      </c>
      <c r="E47" s="139">
        <v>119428</v>
      </c>
      <c r="F47" s="143">
        <v>-166.75143150270199</v>
      </c>
      <c r="G47" s="143">
        <v>-77.209794872465395</v>
      </c>
      <c r="H47" s="143">
        <v>-74.581208597435506</v>
      </c>
      <c r="I47" s="143">
        <v>16.009623626357499</v>
      </c>
      <c r="J47" s="143">
        <v>-19.2245143772045</v>
      </c>
      <c r="K47" s="143">
        <v>5.7522560538242304</v>
      </c>
      <c r="L47" s="143">
        <v>6.17210619651458</v>
      </c>
      <c r="M47" s="143">
        <v>6.8491032633525304</v>
      </c>
      <c r="N47" s="143">
        <v>9.4437506257542108</v>
      </c>
      <c r="O47" s="143">
        <v>8.1950835388431997</v>
      </c>
      <c r="P47" s="143">
        <v>10.1244909137504</v>
      </c>
      <c r="Q47" s="143">
        <v>12.1221893874419</v>
      </c>
      <c r="R47" s="143">
        <v>8.0941844476577494</v>
      </c>
    </row>
    <row r="48" spans="1:18" x14ac:dyDescent="0.25">
      <c r="A48" s="139" t="s">
        <v>104</v>
      </c>
      <c r="B48" s="142">
        <v>43929</v>
      </c>
      <c r="C48" s="143">
        <v>21.6538</v>
      </c>
      <c r="D48" s="143">
        <v>21.6538</v>
      </c>
      <c r="E48" s="139">
        <v>118053</v>
      </c>
      <c r="F48" s="143">
        <v>-167.28572413634299</v>
      </c>
      <c r="G48" s="143">
        <v>-77.845498738988596</v>
      </c>
      <c r="H48" s="143">
        <v>-75.203425127289805</v>
      </c>
      <c r="I48" s="143">
        <v>15.356755584472101</v>
      </c>
      <c r="J48" s="143">
        <v>-19.8690518351832</v>
      </c>
      <c r="K48" s="143">
        <v>5.0872214781187299</v>
      </c>
      <c r="L48" s="143">
        <v>5.4992554731903303</v>
      </c>
      <c r="M48" s="143">
        <v>6.1284588704013698</v>
      </c>
      <c r="N48" s="143">
        <v>8.6985406741741507</v>
      </c>
      <c r="O48" s="143">
        <v>7.2116568760857298</v>
      </c>
      <c r="P48" s="143">
        <v>8.9939409167212592</v>
      </c>
      <c r="Q48" s="143">
        <v>8.55862575452716</v>
      </c>
      <c r="R48" s="143">
        <v>7.2194703743956703</v>
      </c>
    </row>
    <row r="49" spans="1:18" x14ac:dyDescent="0.25">
      <c r="A49" s="139" t="s">
        <v>72</v>
      </c>
      <c r="B49" s="142">
        <v>43929</v>
      </c>
      <c r="C49" s="143">
        <v>12.8627</v>
      </c>
      <c r="D49" s="143">
        <v>12.8627</v>
      </c>
      <c r="E49" s="139">
        <v>140769</v>
      </c>
      <c r="F49" s="143">
        <v>-82.954545454542995</v>
      </c>
      <c r="G49" s="143">
        <v>-66.861557897331494</v>
      </c>
      <c r="H49" s="143">
        <v>-77.511941153993504</v>
      </c>
      <c r="I49" s="143">
        <v>-4.7202629897758603</v>
      </c>
      <c r="J49" s="143">
        <v>-5.8420802253451303</v>
      </c>
      <c r="K49" s="143">
        <v>12.3461035622657</v>
      </c>
      <c r="L49" s="143">
        <v>9.1239256480760904</v>
      </c>
      <c r="M49" s="143">
        <v>8.8423947417421402</v>
      </c>
      <c r="N49" s="143">
        <v>13.456876001018699</v>
      </c>
      <c r="O49" s="143">
        <v>9.3090474321625098</v>
      </c>
      <c r="P49" s="143"/>
      <c r="Q49" s="143">
        <v>9.4049099909990996</v>
      </c>
      <c r="R49" s="143">
        <v>10.3830398029782</v>
      </c>
    </row>
    <row r="50" spans="1:18" x14ac:dyDescent="0.25">
      <c r="A50" s="139" t="s">
        <v>105</v>
      </c>
      <c r="B50" s="142">
        <v>43929</v>
      </c>
      <c r="C50" s="143">
        <v>12.348800000000001</v>
      </c>
      <c r="D50" s="143">
        <v>12.348800000000001</v>
      </c>
      <c r="E50" s="139">
        <v>140771</v>
      </c>
      <c r="F50" s="143">
        <v>-84.044985578435004</v>
      </c>
      <c r="G50" s="143">
        <v>-67.645194675994006</v>
      </c>
      <c r="H50" s="143">
        <v>-78.254956503744197</v>
      </c>
      <c r="I50" s="143">
        <v>-5.4656906312448896</v>
      </c>
      <c r="J50" s="143">
        <v>-6.5797192871016899</v>
      </c>
      <c r="K50" s="143">
        <v>11.4970079942133</v>
      </c>
      <c r="L50" s="143">
        <v>8.0990372367169403</v>
      </c>
      <c r="M50" s="143">
        <v>7.7142289611335597</v>
      </c>
      <c r="N50" s="143">
        <v>12.2008428035622</v>
      </c>
      <c r="O50" s="143">
        <v>7.6285501830885396</v>
      </c>
      <c r="P50" s="143"/>
      <c r="Q50" s="143">
        <v>7.7165796579658004</v>
      </c>
      <c r="R50" s="143">
        <v>8.8588312128172095</v>
      </c>
    </row>
    <row r="51" spans="1:18" x14ac:dyDescent="0.25">
      <c r="A51" s="139" t="s">
        <v>106</v>
      </c>
      <c r="B51" s="142">
        <v>43929</v>
      </c>
      <c r="C51" s="143">
        <v>26.521100000000001</v>
      </c>
      <c r="D51" s="143">
        <v>26.521100000000001</v>
      </c>
      <c r="E51" s="139">
        <v>102849</v>
      </c>
      <c r="F51" s="143">
        <v>-53.183758913846098</v>
      </c>
      <c r="G51" s="143">
        <v>-51.193257551930998</v>
      </c>
      <c r="H51" s="143">
        <v>-50.0567772875931</v>
      </c>
      <c r="I51" s="143">
        <v>12.6629472125571</v>
      </c>
      <c r="J51" s="143">
        <v>-17.9578737656248</v>
      </c>
      <c r="K51" s="143">
        <v>6.1234363650307104</v>
      </c>
      <c r="L51" s="143">
        <v>3.9586637819609298</v>
      </c>
      <c r="M51" s="143">
        <v>4.0154920112033503</v>
      </c>
      <c r="N51" s="143">
        <v>8.4100189335990194</v>
      </c>
      <c r="O51" s="143">
        <v>6.4616326685183001</v>
      </c>
      <c r="P51" s="143">
        <v>7.9623971025793203</v>
      </c>
      <c r="Q51" s="143">
        <v>10.724171260892801</v>
      </c>
      <c r="R51" s="143">
        <v>6.5966569281969303</v>
      </c>
    </row>
    <row r="52" spans="1:18" x14ac:dyDescent="0.25">
      <c r="A52" s="139" t="s">
        <v>73</v>
      </c>
      <c r="B52" s="142">
        <v>43929</v>
      </c>
      <c r="C52" s="143">
        <v>27.848700000000001</v>
      </c>
      <c r="D52" s="143">
        <v>27.848700000000001</v>
      </c>
      <c r="E52" s="139">
        <v>118747</v>
      </c>
      <c r="F52" s="143">
        <v>-52.873703346464403</v>
      </c>
      <c r="G52" s="143">
        <v>-50.7083637919661</v>
      </c>
      <c r="H52" s="143">
        <v>-49.571606416002702</v>
      </c>
      <c r="I52" s="143">
        <v>13.2658427715419</v>
      </c>
      <c r="J52" s="143">
        <v>-17.311335078155501</v>
      </c>
      <c r="K52" s="143">
        <v>6.8184703928517703</v>
      </c>
      <c r="L52" s="143">
        <v>4.6652805262491697</v>
      </c>
      <c r="M52" s="143">
        <v>4.7320801920281204</v>
      </c>
      <c r="N52" s="143">
        <v>9.1657793307531108</v>
      </c>
      <c r="O52" s="143">
        <v>7.2879854779739697</v>
      </c>
      <c r="P52" s="143">
        <v>8.9167296852366693</v>
      </c>
      <c r="Q52" s="143">
        <v>11.131252958155599</v>
      </c>
      <c r="R52" s="143">
        <v>7.3971787076061704</v>
      </c>
    </row>
    <row r="53" spans="1:18" x14ac:dyDescent="0.25">
      <c r="A53" s="139" t="s">
        <v>107</v>
      </c>
      <c r="B53" s="142">
        <v>43929</v>
      </c>
      <c r="C53" s="143">
        <v>1933.7924</v>
      </c>
      <c r="D53" s="143">
        <v>1933.7924</v>
      </c>
      <c r="E53" s="139">
        <v>116485</v>
      </c>
      <c r="F53" s="143">
        <v>-115.42523943296899</v>
      </c>
      <c r="G53" s="143">
        <v>-56.416120738879201</v>
      </c>
      <c r="H53" s="143">
        <v>-76.738874555372803</v>
      </c>
      <c r="I53" s="143">
        <v>5.3854305194069898</v>
      </c>
      <c r="J53" s="143">
        <v>-31.334194604540301</v>
      </c>
      <c r="K53" s="143">
        <v>2.2177078043386902</v>
      </c>
      <c r="L53" s="143">
        <v>4.4762514093134698</v>
      </c>
      <c r="M53" s="143">
        <v>4.9189093564765001</v>
      </c>
      <c r="N53" s="143">
        <v>9.3525295800804091</v>
      </c>
      <c r="O53" s="143">
        <v>8.0411740449113491</v>
      </c>
      <c r="P53" s="143">
        <v>9.3074553943691907</v>
      </c>
      <c r="Q53" s="143">
        <v>11.327159388501199</v>
      </c>
      <c r="R53" s="143">
        <v>8.3055378851737096</v>
      </c>
    </row>
    <row r="54" spans="1:18" x14ac:dyDescent="0.25">
      <c r="A54" s="139" t="s">
        <v>74</v>
      </c>
      <c r="B54" s="142">
        <v>43929</v>
      </c>
      <c r="C54" s="143">
        <v>2062.8096999999998</v>
      </c>
      <c r="D54" s="143">
        <v>2062.8096999999998</v>
      </c>
      <c r="E54" s="139">
        <v>120084</v>
      </c>
      <c r="F54" s="143">
        <v>-114.495268160148</v>
      </c>
      <c r="G54" s="143">
        <v>-55.488315626384399</v>
      </c>
      <c r="H54" s="143">
        <v>-75.819497854929097</v>
      </c>
      <c r="I54" s="143">
        <v>6.3214531295076002</v>
      </c>
      <c r="J54" s="143">
        <v>-30.427224671992199</v>
      </c>
      <c r="K54" s="143">
        <v>3.1788807515264499</v>
      </c>
      <c r="L54" s="143">
        <v>5.4897571002045096</v>
      </c>
      <c r="M54" s="143">
        <v>5.6689658644546004</v>
      </c>
      <c r="N54" s="143">
        <v>10.159945998992599</v>
      </c>
      <c r="O54" s="143">
        <v>9.2156096963889507</v>
      </c>
      <c r="P54" s="143">
        <v>10.883530672000999</v>
      </c>
      <c r="Q54" s="143">
        <v>12.169864075784201</v>
      </c>
      <c r="R54" s="143">
        <v>9.2145107053966697</v>
      </c>
    </row>
    <row r="55" spans="1:18" x14ac:dyDescent="0.25">
      <c r="A55" s="139" t="s">
        <v>108</v>
      </c>
      <c r="B55" s="142">
        <v>43929</v>
      </c>
      <c r="C55" s="143">
        <v>30.425599999999999</v>
      </c>
      <c r="D55" s="143">
        <v>30.425599999999999</v>
      </c>
      <c r="E55" s="139">
        <v>100963</v>
      </c>
      <c r="F55" s="143">
        <v>-43.974026911951803</v>
      </c>
      <c r="G55" s="143">
        <v>-36.668061950607402</v>
      </c>
      <c r="H55" s="143">
        <v>-35.9291798050685</v>
      </c>
      <c r="I55" s="143">
        <v>16.360491997105701</v>
      </c>
      <c r="J55" s="143">
        <v>-9.5574984271270704</v>
      </c>
      <c r="K55" s="143">
        <v>7.0016194161782099</v>
      </c>
      <c r="L55" s="143">
        <v>4.9004306225210197</v>
      </c>
      <c r="M55" s="143">
        <v>4.7666637365249596</v>
      </c>
      <c r="N55" s="143">
        <v>-2.3172915188465399</v>
      </c>
      <c r="O55" s="143">
        <v>2.6334488796389799</v>
      </c>
      <c r="P55" s="143">
        <v>5.3990305457109304</v>
      </c>
      <c r="Q55" s="143">
        <v>12.029026088607999</v>
      </c>
      <c r="R55" s="143">
        <v>1.1551342281691299</v>
      </c>
    </row>
    <row r="56" spans="1:18" x14ac:dyDescent="0.25">
      <c r="A56" s="139" t="s">
        <v>75</v>
      </c>
      <c r="B56" s="142">
        <v>43929</v>
      </c>
      <c r="C56" s="143">
        <v>32.023200000000003</v>
      </c>
      <c r="D56" s="143">
        <v>32.023200000000003</v>
      </c>
      <c r="E56" s="139">
        <v>119461</v>
      </c>
      <c r="F56" s="143">
        <v>-43.602139637881102</v>
      </c>
      <c r="G56" s="143">
        <v>-36.269657056032699</v>
      </c>
      <c r="H56" s="143">
        <v>-35.539170121395202</v>
      </c>
      <c r="I56" s="143">
        <v>16.755648625024602</v>
      </c>
      <c r="J56" s="143">
        <v>-9.1151783182888106</v>
      </c>
      <c r="K56" s="143">
        <v>7.3285115576346502</v>
      </c>
      <c r="L56" s="143">
        <v>5.1810598084694703</v>
      </c>
      <c r="M56" s="143">
        <v>5.0877138166136602</v>
      </c>
      <c r="N56" s="143">
        <v>-1.95433741506881</v>
      </c>
      <c r="O56" s="143">
        <v>3.33605872053172</v>
      </c>
      <c r="P56" s="143">
        <v>6.2788099457386704</v>
      </c>
      <c r="Q56" s="143">
        <v>8.4688662546213607</v>
      </c>
      <c r="R56" s="143">
        <v>1.74615242989083</v>
      </c>
    </row>
    <row r="57" spans="1:18" x14ac:dyDescent="0.25">
      <c r="A57" s="139" t="s">
        <v>109</v>
      </c>
      <c r="B57" s="142">
        <v>43929</v>
      </c>
      <c r="C57" s="143">
        <v>62.339500000000001</v>
      </c>
      <c r="D57" s="143">
        <v>62.339500000000001</v>
      </c>
      <c r="E57" s="139">
        <v>100172</v>
      </c>
      <c r="F57" s="143">
        <v>-3.6297611543385</v>
      </c>
      <c r="G57" s="143">
        <v>-0.25761248089195599</v>
      </c>
      <c r="H57" s="143">
        <v>-0.37322799408462398</v>
      </c>
      <c r="I57" s="143">
        <v>5.58679158219</v>
      </c>
      <c r="J57" s="143">
        <v>3.74924332535049</v>
      </c>
      <c r="K57" s="143">
        <v>6.1685109840261996</v>
      </c>
      <c r="L57" s="143">
        <v>5.8791602925106803</v>
      </c>
      <c r="M57" s="143">
        <v>5.7937539599158603</v>
      </c>
      <c r="N57" s="143">
        <v>6.0354871468218398</v>
      </c>
      <c r="O57" s="143">
        <v>4.9451011379673604</v>
      </c>
      <c r="P57" s="143">
        <v>6.7227734752288599</v>
      </c>
      <c r="Q57" s="143">
        <v>23.903800675675701</v>
      </c>
      <c r="R57" s="143">
        <v>5.1293424138547703</v>
      </c>
    </row>
    <row r="58" spans="1:18" x14ac:dyDescent="0.25">
      <c r="A58" s="139" t="s">
        <v>76</v>
      </c>
      <c r="B58" s="142">
        <v>43929</v>
      </c>
      <c r="C58" s="143">
        <v>63.2089</v>
      </c>
      <c r="D58" s="143">
        <v>63.2089</v>
      </c>
      <c r="E58" s="139">
        <v>120830</v>
      </c>
      <c r="F58" s="143">
        <v>-3.5221070948353601</v>
      </c>
      <c r="G58" s="143">
        <v>-0.161682510603189</v>
      </c>
      <c r="H58" s="143">
        <v>-0.274272416776834</v>
      </c>
      <c r="I58" s="143">
        <v>5.6876752588082899</v>
      </c>
      <c r="J58" s="143">
        <v>3.8490179322728699</v>
      </c>
      <c r="K58" s="143">
        <v>6.2701510521101103</v>
      </c>
      <c r="L58" s="143">
        <v>5.9955915497498999</v>
      </c>
      <c r="M58" s="143">
        <v>5.9066858272024501</v>
      </c>
      <c r="N58" s="143">
        <v>6.1503965755181804</v>
      </c>
      <c r="O58" s="143">
        <v>5.1480644634506501</v>
      </c>
      <c r="P58" s="143">
        <v>6.8659225646272599</v>
      </c>
      <c r="Q58" s="143">
        <v>9.1479302856202995</v>
      </c>
      <c r="R58" s="143">
        <v>5.3365785896552902</v>
      </c>
    </row>
    <row r="59" spans="1:18" x14ac:dyDescent="0.25">
      <c r="A59" s="139" t="s">
        <v>77</v>
      </c>
      <c r="B59" s="142">
        <v>43929</v>
      </c>
      <c r="C59" s="143">
        <v>15.2986</v>
      </c>
      <c r="D59" s="143">
        <v>15.2986</v>
      </c>
      <c r="E59" s="139">
        <v>134494</v>
      </c>
      <c r="F59" s="143">
        <v>-95.896707065045007</v>
      </c>
      <c r="G59" s="143">
        <v>-45.428207659927402</v>
      </c>
      <c r="H59" s="143">
        <v>-42.983647477030203</v>
      </c>
      <c r="I59" s="143">
        <v>35.4537355731077</v>
      </c>
      <c r="J59" s="143">
        <v>-10.8882974999072</v>
      </c>
      <c r="K59" s="143">
        <v>10.404180242831499</v>
      </c>
      <c r="L59" s="143">
        <v>9.2444174631663003</v>
      </c>
      <c r="M59" s="143">
        <v>8.1602523062366892</v>
      </c>
      <c r="N59" s="143">
        <v>11.3877378445278</v>
      </c>
      <c r="O59" s="143">
        <v>8.2987115068721309</v>
      </c>
      <c r="P59" s="143"/>
      <c r="Q59" s="143">
        <v>10.828605823068299</v>
      </c>
      <c r="R59" s="143">
        <v>8.9564368024683301</v>
      </c>
    </row>
    <row r="60" spans="1:18" x14ac:dyDescent="0.25">
      <c r="A60" s="139" t="s">
        <v>110</v>
      </c>
      <c r="B60" s="142">
        <v>43929</v>
      </c>
      <c r="C60" s="143">
        <v>15.2486</v>
      </c>
      <c r="D60" s="143">
        <v>15.2486</v>
      </c>
      <c r="E60" s="139">
        <v>141061</v>
      </c>
      <c r="F60" s="143">
        <v>-95.972214954737197</v>
      </c>
      <c r="G60" s="143">
        <v>-45.528958636105898</v>
      </c>
      <c r="H60" s="143">
        <v>-43.0939002208654</v>
      </c>
      <c r="I60" s="143">
        <v>35.292447850828502</v>
      </c>
      <c r="J60" s="143">
        <v>-11.1085011495963</v>
      </c>
      <c r="K60" s="143">
        <v>10.242671128815999</v>
      </c>
      <c r="L60" s="143">
        <v>9.1009693048493805</v>
      </c>
      <c r="M60" s="143">
        <v>8.0230430653953206</v>
      </c>
      <c r="N60" s="143">
        <v>11.2460346694041</v>
      </c>
      <c r="O60" s="143">
        <v>8.1628452412062504</v>
      </c>
      <c r="P60" s="143"/>
      <c r="Q60" s="143">
        <v>10.668255848685</v>
      </c>
      <c r="R60" s="143">
        <v>8.8191178183008905</v>
      </c>
    </row>
    <row r="61" spans="1:18" x14ac:dyDescent="0.25">
      <c r="A61" s="139" t="s">
        <v>78</v>
      </c>
      <c r="B61" s="142">
        <v>43929</v>
      </c>
      <c r="C61" s="143">
        <v>26.837199999999999</v>
      </c>
      <c r="D61" s="143">
        <v>26.837199999999999</v>
      </c>
      <c r="E61" s="139">
        <v>119671</v>
      </c>
      <c r="F61" s="143">
        <v>-177.57078655018299</v>
      </c>
      <c r="G61" s="143">
        <v>-86.973874112691405</v>
      </c>
      <c r="H61" s="143">
        <v>-83.759843959749603</v>
      </c>
      <c r="I61" s="143">
        <v>4.9971000639729803</v>
      </c>
      <c r="J61" s="143">
        <v>-21.9312677101363</v>
      </c>
      <c r="K61" s="143">
        <v>6.5451621955183503</v>
      </c>
      <c r="L61" s="143">
        <v>7.9571703188100402</v>
      </c>
      <c r="M61" s="143">
        <v>7.7717022787961998</v>
      </c>
      <c r="N61" s="143">
        <v>12.7548341846753</v>
      </c>
      <c r="O61" s="143">
        <v>9.1878468533253894</v>
      </c>
      <c r="P61" s="143">
        <v>10.8828374070699</v>
      </c>
      <c r="Q61" s="143">
        <v>11.9397945818497</v>
      </c>
      <c r="R61" s="143">
        <v>10.2979947867688</v>
      </c>
    </row>
    <row r="62" spans="1:18" x14ac:dyDescent="0.25">
      <c r="A62" s="139" t="s">
        <v>111</v>
      </c>
      <c r="B62" s="142">
        <v>43929</v>
      </c>
      <c r="C62" s="143">
        <v>25.551400000000001</v>
      </c>
      <c r="D62" s="143">
        <v>25.551400000000001</v>
      </c>
      <c r="E62" s="139">
        <v>102205</v>
      </c>
      <c r="F62" s="143">
        <v>-178.25819416749701</v>
      </c>
      <c r="G62" s="143">
        <v>-87.588596263972704</v>
      </c>
      <c r="H62" s="143">
        <v>-84.3700062997451</v>
      </c>
      <c r="I62" s="143">
        <v>4.4172864773451801</v>
      </c>
      <c r="J62" s="143">
        <v>-22.497024814724099</v>
      </c>
      <c r="K62" s="143">
        <v>5.9419935385048097</v>
      </c>
      <c r="L62" s="143">
        <v>7.3424289340755804</v>
      </c>
      <c r="M62" s="143">
        <v>7.14485718849288</v>
      </c>
      <c r="N62" s="143">
        <v>12.0855745531324</v>
      </c>
      <c r="O62" s="143">
        <v>8.2529708091068503</v>
      </c>
      <c r="P62" s="143">
        <v>9.8276674625889502</v>
      </c>
      <c r="Q62" s="143">
        <v>9.5721096121416505</v>
      </c>
      <c r="R62" s="143">
        <v>9.42792301879369</v>
      </c>
    </row>
    <row r="63" spans="1:18" x14ac:dyDescent="0.25">
      <c r="A63" s="139" t="s">
        <v>79</v>
      </c>
      <c r="B63" s="142">
        <v>43929</v>
      </c>
      <c r="C63" s="143">
        <v>32.290100000000002</v>
      </c>
      <c r="D63" s="143">
        <v>32.290100000000002</v>
      </c>
      <c r="E63" s="139">
        <v>119097</v>
      </c>
      <c r="F63" s="143">
        <v>-52.937811176054602</v>
      </c>
      <c r="G63" s="143">
        <v>-22.245652818258499</v>
      </c>
      <c r="H63" s="143">
        <v>-31.474323684275301</v>
      </c>
      <c r="I63" s="143">
        <v>38.085292652879303</v>
      </c>
      <c r="J63" s="143">
        <v>-7.7247230277011303</v>
      </c>
      <c r="K63" s="143">
        <v>8.7412840313028095</v>
      </c>
      <c r="L63" s="143">
        <v>7.8376375404440202</v>
      </c>
      <c r="M63" s="143">
        <v>7.26308844088482</v>
      </c>
      <c r="N63" s="143">
        <v>8.2730485812557095</v>
      </c>
      <c r="O63" s="143">
        <v>7.3764742078160097</v>
      </c>
      <c r="P63" s="143">
        <v>9.2064326552233293</v>
      </c>
      <c r="Q63" s="143">
        <v>12.5553941694378</v>
      </c>
      <c r="R63" s="143">
        <v>7.8213198283407204</v>
      </c>
    </row>
    <row r="64" spans="1:18" x14ac:dyDescent="0.25">
      <c r="A64" s="139" t="s">
        <v>112</v>
      </c>
      <c r="B64" s="142">
        <v>43929</v>
      </c>
      <c r="C64" s="143">
        <v>29.9971</v>
      </c>
      <c r="D64" s="143">
        <v>29.9971</v>
      </c>
      <c r="E64" s="139">
        <v>101909</v>
      </c>
      <c r="F64" s="143">
        <v>-53.945375563802898</v>
      </c>
      <c r="G64" s="143">
        <v>-23.263549662712499</v>
      </c>
      <c r="H64" s="143">
        <v>-32.4683653238273</v>
      </c>
      <c r="I64" s="143">
        <v>37.042752919330503</v>
      </c>
      <c r="J64" s="143">
        <v>-8.7282933950946706</v>
      </c>
      <c r="K64" s="143">
        <v>7.6678427842372301</v>
      </c>
      <c r="L64" s="143">
        <v>6.7631971759611904</v>
      </c>
      <c r="M64" s="143">
        <v>6.1510527075171204</v>
      </c>
      <c r="N64" s="143">
        <v>7.1630214502972001</v>
      </c>
      <c r="O64" s="143">
        <v>6.1275764572147198</v>
      </c>
      <c r="P64" s="143">
        <v>7.7104350620123698</v>
      </c>
      <c r="Q64" s="143">
        <v>12.0404841636424</v>
      </c>
      <c r="R64" s="143">
        <v>6.6226049732880901</v>
      </c>
    </row>
    <row r="65" spans="1:18" x14ac:dyDescent="0.25">
      <c r="A65" s="139" t="s">
        <v>113</v>
      </c>
      <c r="B65" s="142">
        <v>43929</v>
      </c>
      <c r="C65" s="143">
        <v>17.375800000000002</v>
      </c>
      <c r="D65" s="143">
        <v>17.375800000000002</v>
      </c>
      <c r="E65" s="139">
        <v>116555</v>
      </c>
      <c r="F65" s="143">
        <v>-229.82231397868901</v>
      </c>
      <c r="G65" s="143">
        <v>-99.660541657441101</v>
      </c>
      <c r="H65" s="143">
        <v>-81.1632655945278</v>
      </c>
      <c r="I65" s="143">
        <v>24.742309995407499</v>
      </c>
      <c r="J65" s="143">
        <v>-22.230744070109601</v>
      </c>
      <c r="K65" s="143">
        <v>5.5417597164490804</v>
      </c>
      <c r="L65" s="143">
        <v>6.0517693873478002</v>
      </c>
      <c r="M65" s="143">
        <v>5.6270802644632303</v>
      </c>
      <c r="N65" s="143">
        <v>10.0309175577712</v>
      </c>
      <c r="O65" s="143">
        <v>6.4076953445867098</v>
      </c>
      <c r="P65" s="143">
        <v>7.0462200237561499</v>
      </c>
      <c r="Q65" s="143">
        <v>9.0432213637890495</v>
      </c>
      <c r="R65" s="143">
        <v>7.2232249809129501</v>
      </c>
    </row>
    <row r="66" spans="1:18" x14ac:dyDescent="0.25">
      <c r="A66" s="139" t="s">
        <v>80</v>
      </c>
      <c r="B66" s="142">
        <v>43929</v>
      </c>
      <c r="C66" s="143">
        <v>18.113</v>
      </c>
      <c r="D66" s="143">
        <v>18.113</v>
      </c>
      <c r="E66" s="139">
        <v>119311</v>
      </c>
      <c r="F66" s="143">
        <v>-229.28267727335</v>
      </c>
      <c r="G66" s="143">
        <v>-99.227778201344506</v>
      </c>
      <c r="H66" s="143">
        <v>-80.761846914758806</v>
      </c>
      <c r="I66" s="143">
        <v>24.9862884318987</v>
      </c>
      <c r="J66" s="143">
        <v>-22.112235570912802</v>
      </c>
      <c r="K66" s="143">
        <v>5.6886930714598201</v>
      </c>
      <c r="L66" s="143">
        <v>6.3589842619714698</v>
      </c>
      <c r="M66" s="143">
        <v>5.8968639836449901</v>
      </c>
      <c r="N66" s="143">
        <v>10.3420855396652</v>
      </c>
      <c r="O66" s="143">
        <v>6.8071040214407299</v>
      </c>
      <c r="P66" s="143">
        <v>7.8248209337693702</v>
      </c>
      <c r="Q66" s="143">
        <v>9.2508896847054505</v>
      </c>
      <c r="R66" s="143">
        <v>7.53458497488168</v>
      </c>
    </row>
    <row r="67" spans="1:18" x14ac:dyDescent="0.25">
      <c r="A67" s="139" t="s">
        <v>365</v>
      </c>
      <c r="B67" s="142">
        <v>43929</v>
      </c>
      <c r="C67" s="143">
        <v>0.37819999999999998</v>
      </c>
      <c r="D67" s="143">
        <v>0.37819999999999998</v>
      </c>
      <c r="E67" s="139">
        <v>148118</v>
      </c>
      <c r="F67" s="143">
        <v>9.6535308119551893</v>
      </c>
      <c r="G67" s="143">
        <v>9.6637543023570203</v>
      </c>
      <c r="H67" s="143">
        <v>9.6714361420243993</v>
      </c>
      <c r="I67" s="143">
        <v>9.04104741684319</v>
      </c>
      <c r="J67" s="143">
        <v>9.1409967443025</v>
      </c>
      <c r="K67" s="143"/>
      <c r="L67" s="143"/>
      <c r="M67" s="143"/>
      <c r="N67" s="143"/>
      <c r="O67" s="143"/>
      <c r="P67" s="143"/>
      <c r="Q67" s="143">
        <v>8.8119830373262698</v>
      </c>
      <c r="R67" s="143"/>
    </row>
    <row r="68" spans="1:18" x14ac:dyDescent="0.25">
      <c r="A68" s="139" t="s">
        <v>369</v>
      </c>
      <c r="B68" s="142">
        <v>43929</v>
      </c>
      <c r="C68" s="143">
        <v>0.36130000000000001</v>
      </c>
      <c r="D68" s="143">
        <v>0.36130000000000001</v>
      </c>
      <c r="E68" s="139">
        <v>148117</v>
      </c>
      <c r="F68" s="143">
        <v>10.1052048726444</v>
      </c>
      <c r="G68" s="143">
        <v>8.0908839013573903</v>
      </c>
      <c r="H68" s="143">
        <v>8.8567665002773097</v>
      </c>
      <c r="I68" s="143">
        <v>8.7870370370373294</v>
      </c>
      <c r="J68" s="143">
        <v>8.6386881365960608</v>
      </c>
      <c r="K68" s="143"/>
      <c r="L68" s="143"/>
      <c r="M68" s="143"/>
      <c r="N68" s="143"/>
      <c r="O68" s="143"/>
      <c r="P68" s="143"/>
      <c r="Q68" s="143">
        <v>8.6203108694459498</v>
      </c>
      <c r="R68" s="143"/>
    </row>
    <row r="69" spans="1:18" x14ac:dyDescent="0.25">
      <c r="A69" s="139" t="s">
        <v>81</v>
      </c>
      <c r="B69" s="142">
        <v>43929</v>
      </c>
      <c r="C69" s="143">
        <v>20.4191</v>
      </c>
      <c r="D69" s="143">
        <v>20.4191</v>
      </c>
      <c r="E69" s="139">
        <v>120762</v>
      </c>
      <c r="F69" s="143">
        <v>-73.320397650071797</v>
      </c>
      <c r="G69" s="143">
        <v>-35.364183541682003</v>
      </c>
      <c r="H69" s="143">
        <v>-38.001260283818603</v>
      </c>
      <c r="I69" s="143">
        <v>33.292459933311903</v>
      </c>
      <c r="J69" s="143">
        <v>-13.8009506344524</v>
      </c>
      <c r="K69" s="143">
        <v>-8.6206778519263008</v>
      </c>
      <c r="L69" s="143">
        <v>-2.0935746795472099</v>
      </c>
      <c r="M69" s="143">
        <v>-0.639122646345614</v>
      </c>
      <c r="N69" s="143">
        <v>-4.7415619977349301</v>
      </c>
      <c r="O69" s="143">
        <v>1.4452211548682401</v>
      </c>
      <c r="P69" s="143">
        <v>5.6096240473426402</v>
      </c>
      <c r="Q69" s="143">
        <v>8.6616951932863593</v>
      </c>
      <c r="R69" s="143">
        <v>-1.0286363519120301</v>
      </c>
    </row>
    <row r="70" spans="1:18" x14ac:dyDescent="0.25">
      <c r="A70" s="139" t="s">
        <v>114</v>
      </c>
      <c r="B70" s="142">
        <v>43929</v>
      </c>
      <c r="C70" s="143">
        <v>19.494700000000002</v>
      </c>
      <c r="D70" s="143">
        <v>19.494700000000002</v>
      </c>
      <c r="E70" s="139">
        <v>113077</v>
      </c>
      <c r="F70" s="143">
        <v>-73.992925264791495</v>
      </c>
      <c r="G70" s="143">
        <v>-35.957470701130497</v>
      </c>
      <c r="H70" s="143">
        <v>-38.591310208026002</v>
      </c>
      <c r="I70" s="143">
        <v>32.686812606028198</v>
      </c>
      <c r="J70" s="143">
        <v>-14.391549879634301</v>
      </c>
      <c r="K70" s="143">
        <v>-9.2049751317215094</v>
      </c>
      <c r="L70" s="143">
        <v>-2.6781873845608901</v>
      </c>
      <c r="M70" s="143">
        <v>-1.23902349784534</v>
      </c>
      <c r="N70" s="143">
        <v>-5.3362114397100804</v>
      </c>
      <c r="O70" s="143">
        <v>0.72032194200914601</v>
      </c>
      <c r="P70" s="143">
        <v>4.7367878806874897</v>
      </c>
      <c r="Q70" s="143">
        <v>9.6884693877551094</v>
      </c>
      <c r="R70" s="143">
        <v>-1.6874429820266099</v>
      </c>
    </row>
    <row r="71" spans="1:18" x14ac:dyDescent="0.25">
      <c r="A71" s="141" t="s">
        <v>387</v>
      </c>
      <c r="B71" s="141"/>
      <c r="C71" s="141"/>
      <c r="D71" s="141"/>
      <c r="E71" s="141"/>
      <c r="F71" s="141"/>
      <c r="G71" s="141"/>
      <c r="H71" s="141"/>
      <c r="I71" s="141"/>
      <c r="J71" s="141"/>
      <c r="K71" s="141"/>
      <c r="L71" s="141"/>
      <c r="M71" s="141"/>
      <c r="N71" s="141"/>
      <c r="O71" s="141"/>
      <c r="P71" s="141"/>
      <c r="Q71" s="141"/>
      <c r="R71" s="141"/>
    </row>
    <row r="72" spans="1:18" x14ac:dyDescent="0.25">
      <c r="A72" s="139" t="s">
        <v>266</v>
      </c>
      <c r="B72" s="142">
        <v>43929</v>
      </c>
      <c r="C72" s="143">
        <v>30.94</v>
      </c>
      <c r="D72" s="143">
        <v>30.94</v>
      </c>
      <c r="E72" s="139">
        <v>104331</v>
      </c>
      <c r="F72" s="143">
        <v>189.733593242365</v>
      </c>
      <c r="G72" s="143">
        <v>456.25</v>
      </c>
      <c r="H72" s="143">
        <v>232.37194945500099</v>
      </c>
      <c r="I72" s="143">
        <v>164.85027000490899</v>
      </c>
      <c r="J72" s="143">
        <v>-224.517196696486</v>
      </c>
      <c r="K72" s="143">
        <v>-86.682888937765995</v>
      </c>
      <c r="L72" s="143">
        <v>-29.616352464405701</v>
      </c>
      <c r="M72" s="143">
        <v>-23.013625434143702</v>
      </c>
      <c r="N72" s="143">
        <v>-21.393532795902502</v>
      </c>
      <c r="O72" s="143">
        <v>-1.6165635676411501</v>
      </c>
      <c r="P72" s="143">
        <v>1.98787126218933</v>
      </c>
      <c r="Q72" s="143">
        <v>15.4844003241491</v>
      </c>
      <c r="R72" s="143">
        <v>-10.6623037256989</v>
      </c>
    </row>
    <row r="73" spans="1:18" x14ac:dyDescent="0.25">
      <c r="A73" s="139" t="s">
        <v>163</v>
      </c>
      <c r="B73" s="142">
        <v>43929</v>
      </c>
      <c r="C73" s="143">
        <v>33.17</v>
      </c>
      <c r="D73" s="143">
        <v>33.17</v>
      </c>
      <c r="E73" s="139">
        <v>119661</v>
      </c>
      <c r="F73" s="143">
        <v>199.151257956959</v>
      </c>
      <c r="G73" s="143">
        <v>458.44280679269599</v>
      </c>
      <c r="H73" s="143">
        <v>233.205849268842</v>
      </c>
      <c r="I73" s="143">
        <v>165.50634360829901</v>
      </c>
      <c r="J73" s="143">
        <v>-223.712594924716</v>
      </c>
      <c r="K73" s="143">
        <v>-86.126113469863498</v>
      </c>
      <c r="L73" s="143">
        <v>-29.002294219685499</v>
      </c>
      <c r="M73" s="143">
        <v>-22.442612497722699</v>
      </c>
      <c r="N73" s="143">
        <v>-20.797232685705598</v>
      </c>
      <c r="O73" s="143">
        <v>-0.71648878814035399</v>
      </c>
      <c r="P73" s="143">
        <v>3.0954934722584402</v>
      </c>
      <c r="Q73" s="143">
        <v>15.716246161515301</v>
      </c>
      <c r="R73" s="143">
        <v>-10.004657074036301</v>
      </c>
    </row>
    <row r="74" spans="1:18" x14ac:dyDescent="0.25">
      <c r="A74" s="139" t="s">
        <v>267</v>
      </c>
      <c r="B74" s="142">
        <v>43929</v>
      </c>
      <c r="C74" s="143">
        <v>25.25</v>
      </c>
      <c r="D74" s="143">
        <v>25.25</v>
      </c>
      <c r="E74" s="139">
        <v>107745</v>
      </c>
      <c r="F74" s="143">
        <v>188.89331210191099</v>
      </c>
      <c r="G74" s="143">
        <v>448.00336275746201</v>
      </c>
      <c r="H74" s="143">
        <v>228.48874977853799</v>
      </c>
      <c r="I74" s="143">
        <v>164.66165413533801</v>
      </c>
      <c r="J74" s="143">
        <v>-216.63288940359001</v>
      </c>
      <c r="K74" s="143">
        <v>-84.111506646717899</v>
      </c>
      <c r="L74" s="143">
        <v>-28.2326249409263</v>
      </c>
      <c r="M74" s="143">
        <v>-21.681426591963401</v>
      </c>
      <c r="N74" s="143">
        <v>-20.140774284470801</v>
      </c>
      <c r="O74" s="143">
        <v>-0.84754498690685398</v>
      </c>
      <c r="P74" s="143">
        <v>2.7345089060066798</v>
      </c>
      <c r="Q74" s="143">
        <v>12.8698736607192</v>
      </c>
      <c r="R74" s="143">
        <v>-9.8165736557518901</v>
      </c>
    </row>
    <row r="75" spans="1:18" x14ac:dyDescent="0.25">
      <c r="A75" s="139" t="s">
        <v>164</v>
      </c>
      <c r="B75" s="142">
        <v>43929</v>
      </c>
      <c r="C75" s="143">
        <v>27</v>
      </c>
      <c r="D75" s="143">
        <v>27</v>
      </c>
      <c r="E75" s="139">
        <v>119544</v>
      </c>
      <c r="F75" s="143">
        <v>203.910614525141</v>
      </c>
      <c r="G75" s="143">
        <v>450.68816358631602</v>
      </c>
      <c r="H75" s="143">
        <v>229.864103413988</v>
      </c>
      <c r="I75" s="143">
        <v>165.32099251673901</v>
      </c>
      <c r="J75" s="143">
        <v>-215.93731653344199</v>
      </c>
      <c r="K75" s="143">
        <v>-83.326884383222406</v>
      </c>
      <c r="L75" s="143">
        <v>-27.415902246769999</v>
      </c>
      <c r="M75" s="143">
        <v>-20.843527374904198</v>
      </c>
      <c r="N75" s="143">
        <v>-19.3259712139828</v>
      </c>
      <c r="O75" s="143">
        <v>0.21082129930475099</v>
      </c>
      <c r="P75" s="143">
        <v>3.8684396591649799</v>
      </c>
      <c r="Q75" s="143">
        <v>17.268585933560399</v>
      </c>
      <c r="R75" s="143">
        <v>-8.9670966857226198</v>
      </c>
    </row>
    <row r="76" spans="1:18" x14ac:dyDescent="0.25">
      <c r="A76" s="139" t="s">
        <v>165</v>
      </c>
      <c r="B76" s="142">
        <v>43929</v>
      </c>
      <c r="C76" s="143">
        <v>41.965299999999999</v>
      </c>
      <c r="D76" s="143">
        <v>41.965299999999999</v>
      </c>
      <c r="E76" s="139">
        <v>120503</v>
      </c>
      <c r="F76" s="143">
        <v>114.99635459619699</v>
      </c>
      <c r="G76" s="143">
        <v>503.50021397130803</v>
      </c>
      <c r="H76" s="143">
        <v>218.94608884666999</v>
      </c>
      <c r="I76" s="143">
        <v>100.45091402494801</v>
      </c>
      <c r="J76" s="143">
        <v>-231.91180107074501</v>
      </c>
      <c r="K76" s="143">
        <v>-81.966875831747103</v>
      </c>
      <c r="L76" s="143">
        <v>-30.7139394930192</v>
      </c>
      <c r="M76" s="143">
        <v>-18.070622298348901</v>
      </c>
      <c r="N76" s="143">
        <v>-11.3815387991154</v>
      </c>
      <c r="O76" s="143">
        <v>4.8302570060951098</v>
      </c>
      <c r="P76" s="143">
        <v>5.4836601756006296</v>
      </c>
      <c r="Q76" s="143">
        <v>24.9428050037994</v>
      </c>
      <c r="R76" s="143">
        <v>-2.8561519102416102</v>
      </c>
    </row>
    <row r="77" spans="1:18" x14ac:dyDescent="0.25">
      <c r="A77" s="139" t="s">
        <v>268</v>
      </c>
      <c r="B77" s="142">
        <v>43929</v>
      </c>
      <c r="C77" s="143">
        <v>38.752000000000002</v>
      </c>
      <c r="D77" s="143">
        <v>38.752000000000002</v>
      </c>
      <c r="E77" s="139">
        <v>112323</v>
      </c>
      <c r="F77" s="143">
        <v>114.135724492123</v>
      </c>
      <c r="G77" s="143">
        <v>502.64566025662202</v>
      </c>
      <c r="H77" s="143">
        <v>218.11176824605599</v>
      </c>
      <c r="I77" s="143">
        <v>99.668377120413396</v>
      </c>
      <c r="J77" s="143">
        <v>-232.513768672711</v>
      </c>
      <c r="K77" s="143">
        <v>-82.565381098888494</v>
      </c>
      <c r="L77" s="143">
        <v>-31.352360100679199</v>
      </c>
      <c r="M77" s="143">
        <v>-18.7422831158412</v>
      </c>
      <c r="N77" s="143">
        <v>-12.119079717832999</v>
      </c>
      <c r="O77" s="143">
        <v>3.7266552125052601</v>
      </c>
      <c r="P77" s="143">
        <v>4.2087290253527296</v>
      </c>
      <c r="Q77" s="143">
        <v>27.962909672262199</v>
      </c>
      <c r="R77" s="143">
        <v>-3.7238154573299398</v>
      </c>
    </row>
    <row r="78" spans="1:18" x14ac:dyDescent="0.25">
      <c r="A78" s="139" t="s">
        <v>269</v>
      </c>
      <c r="B78" s="142">
        <v>43929</v>
      </c>
      <c r="C78" s="143">
        <v>33.82</v>
      </c>
      <c r="D78" s="143">
        <v>33.82</v>
      </c>
      <c r="E78" s="139">
        <v>134044</v>
      </c>
      <c r="F78" s="143">
        <v>217.13265913147001</v>
      </c>
      <c r="G78" s="143">
        <v>638.45659163987102</v>
      </c>
      <c r="H78" s="143">
        <v>305.18667560921102</v>
      </c>
      <c r="I78" s="143">
        <v>121.844188000177</v>
      </c>
      <c r="J78" s="143">
        <v>-228.786457444994</v>
      </c>
      <c r="K78" s="143">
        <v>-95.6459662832101</v>
      </c>
      <c r="L78" s="143">
        <v>-38.900615950641303</v>
      </c>
      <c r="M78" s="143">
        <v>-28.6020961177537</v>
      </c>
      <c r="N78" s="143">
        <v>-23.090566848319401</v>
      </c>
      <c r="O78" s="143">
        <v>-6.3841975889495499</v>
      </c>
      <c r="P78" s="143">
        <v>-2.2489130289599002</v>
      </c>
      <c r="Q78" s="143">
        <v>-2.54842124551829</v>
      </c>
      <c r="R78" s="143">
        <v>-13.9027970165467</v>
      </c>
    </row>
    <row r="79" spans="1:18" x14ac:dyDescent="0.25">
      <c r="A79" s="139" t="s">
        <v>166</v>
      </c>
      <c r="B79" s="142">
        <v>43929</v>
      </c>
      <c r="C79" s="143">
        <v>36.57</v>
      </c>
      <c r="D79" s="143">
        <v>36.57</v>
      </c>
      <c r="E79" s="139">
        <v>134045</v>
      </c>
      <c r="F79" s="143">
        <v>210.80858085808299</v>
      </c>
      <c r="G79" s="143">
        <v>638.180196253345</v>
      </c>
      <c r="H79" s="143">
        <v>304.85838329543202</v>
      </c>
      <c r="I79" s="143">
        <v>121.626870553602</v>
      </c>
      <c r="J79" s="143">
        <v>-228.269018308081</v>
      </c>
      <c r="K79" s="143">
        <v>-95.193023868727707</v>
      </c>
      <c r="L79" s="143">
        <v>-38.334820015538199</v>
      </c>
      <c r="M79" s="143">
        <v>-28.028472821397699</v>
      </c>
      <c r="N79" s="143">
        <v>-22.5414172955157</v>
      </c>
      <c r="O79" s="143">
        <v>-5.66871454403777</v>
      </c>
      <c r="P79" s="143">
        <v>-1.4302680741738401</v>
      </c>
      <c r="Q79" s="143">
        <v>-1.74342807691875</v>
      </c>
      <c r="R79" s="143">
        <v>-13.3385773222062</v>
      </c>
    </row>
    <row r="80" spans="1:18" x14ac:dyDescent="0.25">
      <c r="A80" s="139" t="s">
        <v>270</v>
      </c>
      <c r="B80" s="142">
        <v>43929</v>
      </c>
      <c r="C80" s="143">
        <v>32.597999999999999</v>
      </c>
      <c r="D80" s="143">
        <v>32.597999999999999</v>
      </c>
      <c r="E80" s="139">
        <v>113463</v>
      </c>
      <c r="F80" s="143">
        <v>-3.3587926750694401</v>
      </c>
      <c r="G80" s="143">
        <v>497.79794868433999</v>
      </c>
      <c r="H80" s="143">
        <v>235.03737221998199</v>
      </c>
      <c r="I80" s="143">
        <v>86.687148788958794</v>
      </c>
      <c r="J80" s="143">
        <v>-202.19087338666199</v>
      </c>
      <c r="K80" s="143">
        <v>-82.530034836152794</v>
      </c>
      <c r="L80" s="143">
        <v>-30.187009443339399</v>
      </c>
      <c r="M80" s="143">
        <v>-19.715815593574501</v>
      </c>
      <c r="N80" s="143">
        <v>-13.013160522223099</v>
      </c>
      <c r="O80" s="143">
        <v>-0.104800276375016</v>
      </c>
      <c r="P80" s="143">
        <v>0.93001971132188099</v>
      </c>
      <c r="Q80" s="143">
        <v>15.840733627808699</v>
      </c>
      <c r="R80" s="143">
        <v>-5.9657626326337398</v>
      </c>
    </row>
    <row r="81" spans="1:18" x14ac:dyDescent="0.25">
      <c r="A81" s="139" t="s">
        <v>167</v>
      </c>
      <c r="B81" s="142">
        <v>43929</v>
      </c>
      <c r="C81" s="143">
        <v>34.427999999999997</v>
      </c>
      <c r="D81" s="143">
        <v>34.427999999999997</v>
      </c>
      <c r="E81" s="139">
        <v>120147</v>
      </c>
      <c r="F81" s="143">
        <v>-1.0601527781882201</v>
      </c>
      <c r="G81" s="143">
        <v>499.53449399497202</v>
      </c>
      <c r="H81" s="143">
        <v>236.37250862087501</v>
      </c>
      <c r="I81" s="143">
        <v>87.828447898705306</v>
      </c>
      <c r="J81" s="143">
        <v>-201.21661439026701</v>
      </c>
      <c r="K81" s="143">
        <v>-81.541523295162307</v>
      </c>
      <c r="L81" s="143">
        <v>-29.159996789841198</v>
      </c>
      <c r="M81" s="143">
        <v>-18.688476983460799</v>
      </c>
      <c r="N81" s="143">
        <v>-11.985766459390399</v>
      </c>
      <c r="O81" s="143">
        <v>1.05388203945767</v>
      </c>
      <c r="P81" s="143">
        <v>1.97128875172417</v>
      </c>
      <c r="Q81" s="143">
        <v>14.052039601029501</v>
      </c>
      <c r="R81" s="143">
        <v>-4.9357554288240504</v>
      </c>
    </row>
    <row r="82" spans="1:18" x14ac:dyDescent="0.25">
      <c r="A82" s="139" t="s">
        <v>168</v>
      </c>
      <c r="B82" s="142">
        <v>43929</v>
      </c>
      <c r="C82" s="143">
        <v>7.91</v>
      </c>
      <c r="D82" s="143">
        <v>7.91</v>
      </c>
      <c r="E82" s="139">
        <v>141950</v>
      </c>
      <c r="F82" s="143">
        <v>1044.2132639791901</v>
      </c>
      <c r="G82" s="143">
        <v>524.25474254742596</v>
      </c>
      <c r="H82" s="143">
        <v>314.534661049406</v>
      </c>
      <c r="I82" s="143">
        <v>225.618131868132</v>
      </c>
      <c r="J82" s="143">
        <v>-192.810147403049</v>
      </c>
      <c r="K82" s="143">
        <v>-54.735112049522499</v>
      </c>
      <c r="L82" s="143">
        <v>-13.7691815856777</v>
      </c>
      <c r="M82" s="143">
        <v>-6.3887977245378096</v>
      </c>
      <c r="N82" s="143">
        <v>-8.9513101548793603</v>
      </c>
      <c r="O82" s="143"/>
      <c r="P82" s="143"/>
      <c r="Q82" s="143">
        <v>-9.7926829268292703</v>
      </c>
      <c r="R82" s="143">
        <v>-11.628567953720999</v>
      </c>
    </row>
    <row r="83" spans="1:18" x14ac:dyDescent="0.25">
      <c r="A83" s="139" t="s">
        <v>271</v>
      </c>
      <c r="B83" s="142">
        <v>43929</v>
      </c>
      <c r="C83" s="143">
        <v>7.77</v>
      </c>
      <c r="D83" s="143">
        <v>7.77</v>
      </c>
      <c r="E83" s="139">
        <v>141952</v>
      </c>
      <c r="F83" s="143">
        <v>1013.8888888888901</v>
      </c>
      <c r="G83" s="143">
        <v>523.58620689655197</v>
      </c>
      <c r="H83" s="143">
        <v>312.99941531864999</v>
      </c>
      <c r="I83" s="143">
        <v>226.073926073926</v>
      </c>
      <c r="J83" s="143">
        <v>-194.70420000642699</v>
      </c>
      <c r="K83" s="143">
        <v>-55.584659243195802</v>
      </c>
      <c r="L83" s="143">
        <v>-14.659014354562901</v>
      </c>
      <c r="M83" s="143">
        <v>-7.1132764920828402</v>
      </c>
      <c r="N83" s="143">
        <v>-9.7294415567106505</v>
      </c>
      <c r="O83" s="143"/>
      <c r="P83" s="143"/>
      <c r="Q83" s="143">
        <v>-10.4486521181001</v>
      </c>
      <c r="R83" s="143">
        <v>-12.2677224326903</v>
      </c>
    </row>
    <row r="84" spans="1:18" x14ac:dyDescent="0.25">
      <c r="A84" s="139" t="s">
        <v>169</v>
      </c>
      <c r="B84" s="142">
        <v>43929</v>
      </c>
      <c r="C84" s="143">
        <v>9.57</v>
      </c>
      <c r="D84" s="143">
        <v>9.57</v>
      </c>
      <c r="E84" s="139">
        <v>144315</v>
      </c>
      <c r="F84" s="143">
        <v>898.82226980727899</v>
      </c>
      <c r="G84" s="143">
        <v>496.98660714285597</v>
      </c>
      <c r="H84" s="143">
        <v>311.817750355957</v>
      </c>
      <c r="I84" s="143">
        <v>218.49215337324</v>
      </c>
      <c r="J84" s="143">
        <v>-221.766537556011</v>
      </c>
      <c r="K84" s="143">
        <v>-69.620793714057896</v>
      </c>
      <c r="L84" s="143">
        <v>-22.265971606033698</v>
      </c>
      <c r="M84" s="143">
        <v>-11.4092211513415</v>
      </c>
      <c r="N84" s="143">
        <v>-11.845998248950901</v>
      </c>
      <c r="O84" s="143"/>
      <c r="P84" s="143"/>
      <c r="Q84" s="143">
        <v>-2.9227188081936601</v>
      </c>
      <c r="R84" s="143"/>
    </row>
    <row r="85" spans="1:18" x14ac:dyDescent="0.25">
      <c r="A85" s="139" t="s">
        <v>272</v>
      </c>
      <c r="B85" s="142">
        <v>43929</v>
      </c>
      <c r="C85" s="143">
        <v>9.41</v>
      </c>
      <c r="D85" s="143">
        <v>9.41</v>
      </c>
      <c r="E85" s="139">
        <v>144314</v>
      </c>
      <c r="F85" s="143">
        <v>873.77584330794798</v>
      </c>
      <c r="G85" s="143">
        <v>497.16231555051002</v>
      </c>
      <c r="H85" s="143">
        <v>311.212998712998</v>
      </c>
      <c r="I85" s="143">
        <v>216.01183626500099</v>
      </c>
      <c r="J85" s="143">
        <v>-222.526624479086</v>
      </c>
      <c r="K85" s="143">
        <v>-70.596216393063997</v>
      </c>
      <c r="L85" s="143">
        <v>-23.425084552381701</v>
      </c>
      <c r="M85" s="143">
        <v>-12.519030536354901</v>
      </c>
      <c r="N85" s="143">
        <v>-12.835205424003201</v>
      </c>
      <c r="O85" s="143"/>
      <c r="P85" s="143"/>
      <c r="Q85" s="143">
        <v>-4.0102420856610799</v>
      </c>
      <c r="R85" s="143"/>
    </row>
    <row r="86" spans="1:18" x14ac:dyDescent="0.25">
      <c r="A86" s="139" t="s">
        <v>170</v>
      </c>
      <c r="B86" s="142">
        <v>43929</v>
      </c>
      <c r="C86" s="143">
        <v>51.65</v>
      </c>
      <c r="D86" s="143">
        <v>51.65</v>
      </c>
      <c r="E86" s="139">
        <v>119351</v>
      </c>
      <c r="F86" s="143">
        <v>588.82549675388896</v>
      </c>
      <c r="G86" s="143">
        <v>563.29509906152202</v>
      </c>
      <c r="H86" s="143">
        <v>342.09673140970801</v>
      </c>
      <c r="I86" s="143">
        <v>210.57902131348399</v>
      </c>
      <c r="J86" s="143">
        <v>-183.15220051892101</v>
      </c>
      <c r="K86" s="143">
        <v>-56.852336762605901</v>
      </c>
      <c r="L86" s="143">
        <v>-14.786192282823</v>
      </c>
      <c r="M86" s="143">
        <v>-6.4774820023438702</v>
      </c>
      <c r="N86" s="143">
        <v>-5.3535993688514596</v>
      </c>
      <c r="O86" s="143">
        <v>4.57213794222075</v>
      </c>
      <c r="P86" s="143">
        <v>5.3066079648475801</v>
      </c>
      <c r="Q86" s="143">
        <v>16.6292724057752</v>
      </c>
      <c r="R86" s="143">
        <v>-7.8046607456079302</v>
      </c>
    </row>
    <row r="87" spans="1:18" x14ac:dyDescent="0.25">
      <c r="A87" s="139" t="s">
        <v>273</v>
      </c>
      <c r="B87" s="142">
        <v>43929</v>
      </c>
      <c r="C87" s="143">
        <v>46.98</v>
      </c>
      <c r="D87" s="143">
        <v>46.98</v>
      </c>
      <c r="E87" s="139">
        <v>111710</v>
      </c>
      <c r="F87" s="143">
        <v>584.12629757785498</v>
      </c>
      <c r="G87" s="143">
        <v>560.508824203529</v>
      </c>
      <c r="H87" s="143">
        <v>340.52478134110697</v>
      </c>
      <c r="I87" s="143">
        <v>209.21886804848401</v>
      </c>
      <c r="J87" s="143">
        <v>-184.081768716261</v>
      </c>
      <c r="K87" s="143">
        <v>-57.8009165183514</v>
      </c>
      <c r="L87" s="143">
        <v>-15.8151641613082</v>
      </c>
      <c r="M87" s="143">
        <v>-7.5410195105035696</v>
      </c>
      <c r="N87" s="143">
        <v>-6.4339855455667303</v>
      </c>
      <c r="O87" s="143">
        <v>3.1898816863600898</v>
      </c>
      <c r="P87" s="143">
        <v>3.6456398147815201</v>
      </c>
      <c r="Q87" s="143">
        <v>33.245566502462999</v>
      </c>
      <c r="R87" s="143">
        <v>-8.7822815037053008</v>
      </c>
    </row>
    <row r="88" spans="1:18" x14ac:dyDescent="0.25">
      <c r="A88" s="139" t="s">
        <v>171</v>
      </c>
      <c r="B88" s="142">
        <v>43929</v>
      </c>
      <c r="C88" s="143">
        <v>59.19</v>
      </c>
      <c r="D88" s="143">
        <v>59.19</v>
      </c>
      <c r="E88" s="139">
        <v>118285</v>
      </c>
      <c r="F88" s="143">
        <v>500.08563110121798</v>
      </c>
      <c r="G88" s="143">
        <v>689.77440828402405</v>
      </c>
      <c r="H88" s="143">
        <v>373.86513540777599</v>
      </c>
      <c r="I88" s="143">
        <v>197.59697772238599</v>
      </c>
      <c r="J88" s="143">
        <v>-194.76150705270999</v>
      </c>
      <c r="K88" s="143">
        <v>-65.489006328700995</v>
      </c>
      <c r="L88" s="143">
        <v>-20.737272248898201</v>
      </c>
      <c r="M88" s="143">
        <v>-17.4840972435222</v>
      </c>
      <c r="N88" s="143">
        <v>-12.3163232855829</v>
      </c>
      <c r="O88" s="143">
        <v>4.0833359846069301</v>
      </c>
      <c r="P88" s="143">
        <v>4.0467638899731302</v>
      </c>
      <c r="Q88" s="143">
        <v>13.4995934404525</v>
      </c>
      <c r="R88" s="143">
        <v>-1.7610158819375601</v>
      </c>
    </row>
    <row r="89" spans="1:18" x14ac:dyDescent="0.25">
      <c r="A89" s="139" t="s">
        <v>274</v>
      </c>
      <c r="B89" s="142">
        <v>43929</v>
      </c>
      <c r="C89" s="143">
        <v>56.45</v>
      </c>
      <c r="D89" s="143">
        <v>56.45</v>
      </c>
      <c r="E89" s="139">
        <v>111722</v>
      </c>
      <c r="F89" s="143">
        <v>498.114562758131</v>
      </c>
      <c r="G89" s="143">
        <v>689.24001550988805</v>
      </c>
      <c r="H89" s="143">
        <v>373.15598221065301</v>
      </c>
      <c r="I89" s="143">
        <v>196.15646258503401</v>
      </c>
      <c r="J89" s="143">
        <v>-195.63305849395101</v>
      </c>
      <c r="K89" s="143">
        <v>-66.306161678037995</v>
      </c>
      <c r="L89" s="143">
        <v>-21.578249200313</v>
      </c>
      <c r="M89" s="143">
        <v>-18.3386537126995</v>
      </c>
      <c r="N89" s="143">
        <v>-13.1711716707331</v>
      </c>
      <c r="O89" s="143">
        <v>3.1203099750477699</v>
      </c>
      <c r="P89" s="143">
        <v>3.1460294340951598</v>
      </c>
      <c r="Q89" s="143">
        <v>39.489964240098601</v>
      </c>
      <c r="R89" s="143">
        <v>-2.6080498231871299</v>
      </c>
    </row>
    <row r="90" spans="1:18" x14ac:dyDescent="0.25">
      <c r="A90" s="139" t="s">
        <v>172</v>
      </c>
      <c r="B90" s="142">
        <v>43929</v>
      </c>
      <c r="C90" s="143">
        <v>40.136000000000003</v>
      </c>
      <c r="D90" s="143">
        <v>40.136000000000003</v>
      </c>
      <c r="E90" s="139">
        <v>119242</v>
      </c>
      <c r="F90" s="143">
        <v>81.117187304920904</v>
      </c>
      <c r="G90" s="143">
        <v>629.65438848142105</v>
      </c>
      <c r="H90" s="143">
        <v>316.09247472573998</v>
      </c>
      <c r="I90" s="143">
        <v>184.97726224465299</v>
      </c>
      <c r="J90" s="143">
        <v>-235.168612400142</v>
      </c>
      <c r="K90" s="143">
        <v>-102.49734869956301</v>
      </c>
      <c r="L90" s="143">
        <v>-39.477554569087303</v>
      </c>
      <c r="M90" s="143">
        <v>-26.925051909361699</v>
      </c>
      <c r="N90" s="143">
        <v>-19.988268081681699</v>
      </c>
      <c r="O90" s="143">
        <v>-1.60109160079001</v>
      </c>
      <c r="P90" s="143">
        <v>4.1171300023062898</v>
      </c>
      <c r="Q90" s="143">
        <v>15.400558903204701</v>
      </c>
      <c r="R90" s="143">
        <v>-7.9348841845001399</v>
      </c>
    </row>
    <row r="91" spans="1:18" x14ac:dyDescent="0.25">
      <c r="A91" s="139" t="s">
        <v>275</v>
      </c>
      <c r="B91" s="142">
        <v>43929</v>
      </c>
      <c r="C91" s="143">
        <v>37.982999999999997</v>
      </c>
      <c r="D91" s="143">
        <v>37.982999999999997</v>
      </c>
      <c r="E91" s="139">
        <v>104772</v>
      </c>
      <c r="F91" s="143">
        <v>79.934036939312605</v>
      </c>
      <c r="G91" s="143">
        <v>628.51138053299701</v>
      </c>
      <c r="H91" s="143">
        <v>315.02036030358897</v>
      </c>
      <c r="I91" s="143">
        <v>184.08289241622501</v>
      </c>
      <c r="J91" s="143">
        <v>-235.82487816268599</v>
      </c>
      <c r="K91" s="143">
        <v>-103.163249188477</v>
      </c>
      <c r="L91" s="143">
        <v>-40.240933018348898</v>
      </c>
      <c r="M91" s="143">
        <v>-27.689769602012301</v>
      </c>
      <c r="N91" s="143">
        <v>-20.760732654411299</v>
      </c>
      <c r="O91" s="143">
        <v>-2.5756534758496299</v>
      </c>
      <c r="P91" s="143">
        <v>3.0215727537102901</v>
      </c>
      <c r="Q91" s="143">
        <v>21.150952578173499</v>
      </c>
      <c r="R91" s="143">
        <v>-8.7347007608270406</v>
      </c>
    </row>
    <row r="92" spans="1:18" x14ac:dyDescent="0.25">
      <c r="A92" s="139" t="s">
        <v>173</v>
      </c>
      <c r="B92" s="142">
        <v>43929</v>
      </c>
      <c r="C92" s="143">
        <v>39.22</v>
      </c>
      <c r="D92" s="143">
        <v>39.22</v>
      </c>
      <c r="E92" s="139">
        <v>118620</v>
      </c>
      <c r="F92" s="143">
        <v>65.261813537677199</v>
      </c>
      <c r="G92" s="143">
        <v>535.413245758073</v>
      </c>
      <c r="H92" s="143">
        <v>269.87319465195498</v>
      </c>
      <c r="I92" s="143">
        <v>145.270140357624</v>
      </c>
      <c r="J92" s="143">
        <v>-238.29311316808801</v>
      </c>
      <c r="K92" s="143">
        <v>-96.114432291244995</v>
      </c>
      <c r="L92" s="143">
        <v>-37.591422050908797</v>
      </c>
      <c r="M92" s="143">
        <v>-27.009083524112</v>
      </c>
      <c r="N92" s="143">
        <v>-20.229130569994201</v>
      </c>
      <c r="O92" s="143">
        <v>-2.6758472697039002</v>
      </c>
      <c r="P92" s="143">
        <v>0.64140235646587496</v>
      </c>
      <c r="Q92" s="143">
        <v>11.073087988408499</v>
      </c>
      <c r="R92" s="143">
        <v>-9.9306120050671591</v>
      </c>
    </row>
    <row r="93" spans="1:18" x14ac:dyDescent="0.25">
      <c r="A93" s="139" t="s">
        <v>276</v>
      </c>
      <c r="B93" s="142">
        <v>43929</v>
      </c>
      <c r="C93" s="143">
        <v>36.229999999999997</v>
      </c>
      <c r="D93" s="143">
        <v>36.229999999999997</v>
      </c>
      <c r="E93" s="139">
        <v>111638</v>
      </c>
      <c r="F93" s="143">
        <v>60.547414984788098</v>
      </c>
      <c r="G93" s="143">
        <v>534.09360189573397</v>
      </c>
      <c r="H93" s="143">
        <v>267.82605090788502</v>
      </c>
      <c r="I93" s="143">
        <v>143.49155503785599</v>
      </c>
      <c r="J93" s="143">
        <v>-239.81383222628401</v>
      </c>
      <c r="K93" s="143">
        <v>-97.467200580447596</v>
      </c>
      <c r="L93" s="143">
        <v>-39.0141473055047</v>
      </c>
      <c r="M93" s="143">
        <v>-28.394248407266399</v>
      </c>
      <c r="N93" s="143">
        <v>-21.6056712450155</v>
      </c>
      <c r="O93" s="143">
        <v>-4.0137046313423204</v>
      </c>
      <c r="P93" s="143">
        <v>-0.54183370695093702</v>
      </c>
      <c r="Q93" s="143">
        <v>23.254675734758301</v>
      </c>
      <c r="R93" s="143">
        <v>-11.238277788744099</v>
      </c>
    </row>
    <row r="94" spans="1:18" x14ac:dyDescent="0.25">
      <c r="A94" s="139" t="s">
        <v>174</v>
      </c>
      <c r="B94" s="142">
        <v>43929</v>
      </c>
      <c r="C94" s="143">
        <v>11.560499999999999</v>
      </c>
      <c r="D94" s="143">
        <v>11.560499999999999</v>
      </c>
      <c r="E94" s="139">
        <v>135654</v>
      </c>
      <c r="F94" s="143">
        <v>291.839599609375</v>
      </c>
      <c r="G94" s="143">
        <v>561.57507894957496</v>
      </c>
      <c r="H94" s="143">
        <v>265.39266689349398</v>
      </c>
      <c r="I94" s="143">
        <v>156.23399604182401</v>
      </c>
      <c r="J94" s="143">
        <v>-265.23983995724598</v>
      </c>
      <c r="K94" s="143">
        <v>-107.662975104644</v>
      </c>
      <c r="L94" s="143">
        <v>-44.351541865656699</v>
      </c>
      <c r="M94" s="143">
        <v>-31.447833227623502</v>
      </c>
      <c r="N94" s="143">
        <v>-24.391630829834501</v>
      </c>
      <c r="O94" s="143">
        <v>-3.2076518804187701</v>
      </c>
      <c r="P94" s="143"/>
      <c r="Q94" s="143">
        <v>3.6488308776425402</v>
      </c>
      <c r="R94" s="143">
        <v>-9.0274458213254203</v>
      </c>
    </row>
    <row r="95" spans="1:18" x14ac:dyDescent="0.25">
      <c r="A95" s="139" t="s">
        <v>277</v>
      </c>
      <c r="B95" s="142">
        <v>43929</v>
      </c>
      <c r="C95" s="143">
        <v>10.781700000000001</v>
      </c>
      <c r="D95" s="143">
        <v>10.781700000000001</v>
      </c>
      <c r="E95" s="139">
        <v>135655</v>
      </c>
      <c r="F95" s="143">
        <v>290.38666492156301</v>
      </c>
      <c r="G95" s="143">
        <v>559.87297402558602</v>
      </c>
      <c r="H95" s="143">
        <v>263.74756049010102</v>
      </c>
      <c r="I95" s="143">
        <v>154.640611402746</v>
      </c>
      <c r="J95" s="143">
        <v>-266.357356705695</v>
      </c>
      <c r="K95" s="143">
        <v>-108.71140502185</v>
      </c>
      <c r="L95" s="143">
        <v>-45.447990692555898</v>
      </c>
      <c r="M95" s="143">
        <v>-32.572204078282603</v>
      </c>
      <c r="N95" s="143">
        <v>-25.583099587817301</v>
      </c>
      <c r="O95" s="143">
        <v>-4.6472890979683399</v>
      </c>
      <c r="P95" s="143"/>
      <c r="Q95" s="143">
        <v>1.82780589365791</v>
      </c>
      <c r="R95" s="143">
        <v>-10.3720378101695</v>
      </c>
    </row>
    <row r="96" spans="1:18" x14ac:dyDescent="0.25">
      <c r="A96" s="139" t="s">
        <v>278</v>
      </c>
      <c r="B96" s="142">
        <v>43929</v>
      </c>
      <c r="C96" s="143">
        <v>403.58640000000003</v>
      </c>
      <c r="D96" s="143">
        <v>403.58640000000003</v>
      </c>
      <c r="E96" s="139">
        <v>100526</v>
      </c>
      <c r="F96" s="143">
        <v>113.48203178690299</v>
      </c>
      <c r="G96" s="143">
        <v>652.11726305237403</v>
      </c>
      <c r="H96" s="143">
        <v>326.59338460369497</v>
      </c>
      <c r="I96" s="143">
        <v>192.54615126812399</v>
      </c>
      <c r="J96" s="143">
        <v>-254.452948340098</v>
      </c>
      <c r="K96" s="143">
        <v>-116.596086549818</v>
      </c>
      <c r="L96" s="143">
        <v>-50.322782489702703</v>
      </c>
      <c r="M96" s="143">
        <v>-37.657784453387698</v>
      </c>
      <c r="N96" s="143">
        <v>-29.044123372507698</v>
      </c>
      <c r="O96" s="143">
        <v>-5.8981388453281003</v>
      </c>
      <c r="P96" s="143">
        <v>-1.4620429369229999</v>
      </c>
      <c r="Q96" s="143">
        <v>187.324339548833</v>
      </c>
      <c r="R96" s="143">
        <v>-12.687767643830499</v>
      </c>
    </row>
    <row r="97" spans="1:18" x14ac:dyDescent="0.25">
      <c r="A97" s="139" t="s">
        <v>175</v>
      </c>
      <c r="B97" s="142">
        <v>43929</v>
      </c>
      <c r="C97" s="143">
        <v>430.54989999999998</v>
      </c>
      <c r="D97" s="143">
        <v>430.54989999999998</v>
      </c>
      <c r="E97" s="139">
        <v>118540</v>
      </c>
      <c r="F97" s="143">
        <v>114.66161822322999</v>
      </c>
      <c r="G97" s="143">
        <v>653.144400409524</v>
      </c>
      <c r="H97" s="143">
        <v>327.59738400325301</v>
      </c>
      <c r="I97" s="143">
        <v>193.578656413999</v>
      </c>
      <c r="J97" s="143">
        <v>-253.68949722146201</v>
      </c>
      <c r="K97" s="143">
        <v>-115.907308496539</v>
      </c>
      <c r="L97" s="143">
        <v>-49.569520917125402</v>
      </c>
      <c r="M97" s="143">
        <v>-36.9447614281952</v>
      </c>
      <c r="N97" s="143">
        <v>-28.350218275017301</v>
      </c>
      <c r="O97" s="143">
        <v>-5.0745495941954504</v>
      </c>
      <c r="P97" s="143">
        <v>-0.53027479822482304</v>
      </c>
      <c r="Q97" s="143">
        <v>10.6512489495674</v>
      </c>
      <c r="R97" s="143">
        <v>-11.9626719751696</v>
      </c>
    </row>
    <row r="98" spans="1:18" x14ac:dyDescent="0.25">
      <c r="A98" s="139" t="s">
        <v>279</v>
      </c>
      <c r="B98" s="142">
        <v>43929</v>
      </c>
      <c r="C98" s="143">
        <v>260.17</v>
      </c>
      <c r="D98" s="143">
        <v>260.17</v>
      </c>
      <c r="E98" s="139">
        <v>100998</v>
      </c>
      <c r="F98" s="143">
        <v>-140.03415373776801</v>
      </c>
      <c r="G98" s="143">
        <v>496.171781357241</v>
      </c>
      <c r="H98" s="143">
        <v>246.05864338442001</v>
      </c>
      <c r="I98" s="143">
        <v>127.01314301377199</v>
      </c>
      <c r="J98" s="143">
        <v>-252.045553920587</v>
      </c>
      <c r="K98" s="143">
        <v>-119.551375443822</v>
      </c>
      <c r="L98" s="143">
        <v>-48.5801019404446</v>
      </c>
      <c r="M98" s="143">
        <v>-37.568076662826201</v>
      </c>
      <c r="N98" s="143">
        <v>-28.020292889288299</v>
      </c>
      <c r="O98" s="143">
        <v>-4.20802868595222</v>
      </c>
      <c r="P98" s="143">
        <v>1.3204673527458399</v>
      </c>
      <c r="Q98" s="143">
        <v>129.77835417851099</v>
      </c>
      <c r="R98" s="143">
        <v>-11.5539890318895</v>
      </c>
    </row>
    <row r="99" spans="1:18" x14ac:dyDescent="0.25">
      <c r="A99" s="139" t="s">
        <v>176</v>
      </c>
      <c r="B99" s="142">
        <v>43929</v>
      </c>
      <c r="C99" s="143">
        <v>271.25099999999998</v>
      </c>
      <c r="D99" s="143">
        <v>271.25099999999998</v>
      </c>
      <c r="E99" s="139">
        <v>118929</v>
      </c>
      <c r="F99" s="143">
        <v>-139.54321096470099</v>
      </c>
      <c r="G99" s="143">
        <v>496.717328818363</v>
      </c>
      <c r="H99" s="143">
        <v>246.578500745441</v>
      </c>
      <c r="I99" s="143">
        <v>127.533757189095</v>
      </c>
      <c r="J99" s="143">
        <v>-251.65803432535799</v>
      </c>
      <c r="K99" s="143">
        <v>-119.20104380656301</v>
      </c>
      <c r="L99" s="143">
        <v>-48.203114553511902</v>
      </c>
      <c r="M99" s="143">
        <v>-37.209907093861297</v>
      </c>
      <c r="N99" s="143">
        <v>-27.656344788577901</v>
      </c>
      <c r="O99" s="143">
        <v>-3.6892563178083599</v>
      </c>
      <c r="P99" s="143">
        <v>1.9695801317705599</v>
      </c>
      <c r="Q99" s="143">
        <v>11.6564191205931</v>
      </c>
      <c r="R99" s="143">
        <v>-11.139313694374501</v>
      </c>
    </row>
    <row r="100" spans="1:18" x14ac:dyDescent="0.25">
      <c r="A100" s="139" t="s">
        <v>280</v>
      </c>
      <c r="B100" s="142">
        <v>43929</v>
      </c>
      <c r="C100" s="143">
        <v>363.14499999999998</v>
      </c>
      <c r="D100" s="143">
        <v>1184.9121943852699</v>
      </c>
      <c r="E100" s="139">
        <v>101979</v>
      </c>
      <c r="F100" s="143">
        <v>-67.017946032713098</v>
      </c>
      <c r="G100" s="143">
        <v>492.650806762201</v>
      </c>
      <c r="H100" s="143">
        <v>304.104489263049</v>
      </c>
      <c r="I100" s="143">
        <v>218.41475955418699</v>
      </c>
      <c r="J100" s="143">
        <v>-221.667535727401</v>
      </c>
      <c r="K100" s="143">
        <v>-116.454010017809</v>
      </c>
      <c r="L100" s="143">
        <v>-49.090677436507498</v>
      </c>
      <c r="M100" s="143">
        <v>-38.9564284174321</v>
      </c>
      <c r="N100" s="143">
        <v>-30.669524467708399</v>
      </c>
      <c r="O100" s="143">
        <v>-7.8140457155132097</v>
      </c>
      <c r="P100" s="143">
        <v>-2.2404508222209798</v>
      </c>
      <c r="Q100" s="143">
        <v>488.765615398477</v>
      </c>
      <c r="R100" s="143">
        <v>-14.5065563672834</v>
      </c>
    </row>
    <row r="101" spans="1:18" x14ac:dyDescent="0.25">
      <c r="A101" s="139" t="s">
        <v>177</v>
      </c>
      <c r="B101" s="142">
        <v>43929</v>
      </c>
      <c r="C101" s="143">
        <v>379.85899999999998</v>
      </c>
      <c r="D101" s="143">
        <v>379.85899999999998</v>
      </c>
      <c r="E101" s="139">
        <v>119060</v>
      </c>
      <c r="F101" s="143">
        <v>-66.467920284224306</v>
      </c>
      <c r="G101" s="143">
        <v>493.18391321454601</v>
      </c>
      <c r="H101" s="143">
        <v>304.64164010003799</v>
      </c>
      <c r="I101" s="143">
        <v>218.75349037045001</v>
      </c>
      <c r="J101" s="143">
        <v>-221.328110772104</v>
      </c>
      <c r="K101" s="143">
        <v>-116.07485778712299</v>
      </c>
      <c r="L101" s="143">
        <v>-48.670910228401198</v>
      </c>
      <c r="M101" s="143">
        <v>-38.557675327780203</v>
      </c>
      <c r="N101" s="143">
        <v>-30.275655985657799</v>
      </c>
      <c r="O101" s="143">
        <v>-7.2988048457497197</v>
      </c>
      <c r="P101" s="143">
        <v>-1.6609242255939101</v>
      </c>
      <c r="Q101" s="143">
        <v>7.6564324296286204</v>
      </c>
      <c r="R101" s="143">
        <v>-14.047121072246901</v>
      </c>
    </row>
    <row r="102" spans="1:18" x14ac:dyDescent="0.25">
      <c r="A102" s="139" t="s">
        <v>281</v>
      </c>
      <c r="B102" s="142">
        <v>43929</v>
      </c>
      <c r="C102" s="143">
        <v>28.535499999999999</v>
      </c>
      <c r="D102" s="143">
        <v>28.535499999999999</v>
      </c>
      <c r="E102" s="139">
        <v>104707</v>
      </c>
      <c r="F102" s="143">
        <v>96.443115497730005</v>
      </c>
      <c r="G102" s="143">
        <v>606.91093633754997</v>
      </c>
      <c r="H102" s="143">
        <v>337.18748017894001</v>
      </c>
      <c r="I102" s="143">
        <v>181.53709892564899</v>
      </c>
      <c r="J102" s="143">
        <v>-244.11615306467999</v>
      </c>
      <c r="K102" s="143">
        <v>-97.809713452790405</v>
      </c>
      <c r="L102" s="143">
        <v>-36.140119026792</v>
      </c>
      <c r="M102" s="143">
        <v>-28.5390709851605</v>
      </c>
      <c r="N102" s="143">
        <v>-23.465218078486199</v>
      </c>
      <c r="O102" s="143">
        <v>-4.7326341677036803</v>
      </c>
      <c r="P102" s="143">
        <v>0.81305229441146298</v>
      </c>
      <c r="Q102" s="143">
        <v>13.9724442379182</v>
      </c>
      <c r="R102" s="143">
        <v>-11.9634711021512</v>
      </c>
    </row>
    <row r="103" spans="1:18" x14ac:dyDescent="0.25">
      <c r="A103" s="139" t="s">
        <v>178</v>
      </c>
      <c r="B103" s="142">
        <v>43929</v>
      </c>
      <c r="C103" s="143">
        <v>30.231200000000001</v>
      </c>
      <c r="D103" s="143">
        <v>30.231200000000001</v>
      </c>
      <c r="E103" s="139">
        <v>120079</v>
      </c>
      <c r="F103" s="143">
        <v>97.694897265387397</v>
      </c>
      <c r="G103" s="143">
        <v>608.31153380300998</v>
      </c>
      <c r="H103" s="143">
        <v>338.557539402967</v>
      </c>
      <c r="I103" s="143">
        <v>182.95010728609901</v>
      </c>
      <c r="J103" s="143">
        <v>-243.114051418201</v>
      </c>
      <c r="K103" s="143">
        <v>-96.825236277399696</v>
      </c>
      <c r="L103" s="143">
        <v>-35.078391509749402</v>
      </c>
      <c r="M103" s="143">
        <v>-27.5193289201071</v>
      </c>
      <c r="N103" s="143">
        <v>-22.5125558614813</v>
      </c>
      <c r="O103" s="143">
        <v>-3.9634983727242199</v>
      </c>
      <c r="P103" s="143">
        <v>1.6765776045197101</v>
      </c>
      <c r="Q103" s="143">
        <v>10.762164468588701</v>
      </c>
      <c r="R103" s="143">
        <v>-11.218098439315799</v>
      </c>
    </row>
    <row r="104" spans="1:18" x14ac:dyDescent="0.25">
      <c r="A104" s="139" t="s">
        <v>282</v>
      </c>
      <c r="B104" s="142">
        <v>43929</v>
      </c>
      <c r="C104" s="143">
        <v>285.05</v>
      </c>
      <c r="D104" s="143">
        <v>285.05</v>
      </c>
      <c r="E104" s="139">
        <v>100354</v>
      </c>
      <c r="F104" s="143">
        <v>178.858492561513</v>
      </c>
      <c r="G104" s="143">
        <v>571.62852279175399</v>
      </c>
      <c r="H104" s="143">
        <v>364.82972003410401</v>
      </c>
      <c r="I104" s="143">
        <v>213.64994414982999</v>
      </c>
      <c r="J104" s="143">
        <v>-221.23074594168</v>
      </c>
      <c r="K104" s="143">
        <v>-107.31150289698</v>
      </c>
      <c r="L104" s="143">
        <v>-38.270908502259502</v>
      </c>
      <c r="M104" s="143">
        <v>-32.0971450816917</v>
      </c>
      <c r="N104" s="143">
        <v>-24.9323499654435</v>
      </c>
      <c r="O104" s="143">
        <v>-4.07379401547239</v>
      </c>
      <c r="P104" s="143">
        <v>0.51843559456475097</v>
      </c>
      <c r="Q104" s="143">
        <v>133.18287344123101</v>
      </c>
      <c r="R104" s="143">
        <v>-9.8343035224856497</v>
      </c>
    </row>
    <row r="105" spans="1:18" x14ac:dyDescent="0.25">
      <c r="A105" s="139" t="s">
        <v>179</v>
      </c>
      <c r="B105" s="142">
        <v>43929</v>
      </c>
      <c r="C105" s="143">
        <v>305.33999999999997</v>
      </c>
      <c r="D105" s="143">
        <v>305.33999999999997</v>
      </c>
      <c r="E105" s="139">
        <v>120592</v>
      </c>
      <c r="F105" s="143">
        <v>178.98634194503501</v>
      </c>
      <c r="G105" s="143">
        <v>572.08899876390603</v>
      </c>
      <c r="H105" s="143">
        <v>365.28323612605999</v>
      </c>
      <c r="I105" s="143">
        <v>211.38497177655901</v>
      </c>
      <c r="J105" s="143">
        <v>-221.733438072794</v>
      </c>
      <c r="K105" s="143">
        <v>-107.190721445581</v>
      </c>
      <c r="L105" s="143">
        <v>-37.846513661781501</v>
      </c>
      <c r="M105" s="143">
        <v>-31.6020470197534</v>
      </c>
      <c r="N105" s="143">
        <v>-24.404407810016099</v>
      </c>
      <c r="O105" s="143">
        <v>-3.2381384899642698</v>
      </c>
      <c r="P105" s="143">
        <v>1.60299811885608</v>
      </c>
      <c r="Q105" s="143">
        <v>12.6494869807947</v>
      </c>
      <c r="R105" s="143">
        <v>-9.1795856792975101</v>
      </c>
    </row>
    <row r="106" spans="1:18" x14ac:dyDescent="0.25">
      <c r="A106" s="139" t="s">
        <v>283</v>
      </c>
      <c r="B106" s="142">
        <v>43929</v>
      </c>
      <c r="C106" s="143">
        <v>7.68</v>
      </c>
      <c r="D106" s="143">
        <v>7.68</v>
      </c>
      <c r="E106" s="139">
        <v>142136</v>
      </c>
      <c r="F106" s="143">
        <v>95.300261096602199</v>
      </c>
      <c r="G106" s="143">
        <v>432.96551724137998</v>
      </c>
      <c r="H106" s="143">
        <v>118.03309872550901</v>
      </c>
      <c r="I106" s="143">
        <v>-16.863795971170099</v>
      </c>
      <c r="J106" s="143">
        <v>-315.87033121916801</v>
      </c>
      <c r="K106" s="143">
        <v>-131.121726651963</v>
      </c>
      <c r="L106" s="143">
        <v>-54.645200984413499</v>
      </c>
      <c r="M106" s="143">
        <v>-37.9925650557621</v>
      </c>
      <c r="N106" s="143">
        <v>-28.013139313562998</v>
      </c>
      <c r="O106" s="143"/>
      <c r="P106" s="143"/>
      <c r="Q106" s="143">
        <v>-11.3360107095047</v>
      </c>
      <c r="R106" s="143">
        <v>-12.9525506864655</v>
      </c>
    </row>
    <row r="107" spans="1:18" x14ac:dyDescent="0.25">
      <c r="A107" s="139" t="s">
        <v>180</v>
      </c>
      <c r="B107" s="142">
        <v>43929</v>
      </c>
      <c r="C107" s="143">
        <v>7.85</v>
      </c>
      <c r="D107" s="143">
        <v>7.85</v>
      </c>
      <c r="E107" s="139">
        <v>142134</v>
      </c>
      <c r="F107" s="143">
        <v>140.02557544756701</v>
      </c>
      <c r="G107" s="143">
        <v>433.46828609986397</v>
      </c>
      <c r="H107" s="143">
        <v>122.36915626746099</v>
      </c>
      <c r="I107" s="143">
        <v>-13.217454282093</v>
      </c>
      <c r="J107" s="143">
        <v>-315.297786609262</v>
      </c>
      <c r="K107" s="143">
        <v>-130.598353536498</v>
      </c>
      <c r="L107" s="143">
        <v>-54.184279388083802</v>
      </c>
      <c r="M107" s="143">
        <v>-37.662574651625803</v>
      </c>
      <c r="N107" s="143">
        <v>-27.640662580885401</v>
      </c>
      <c r="O107" s="143"/>
      <c r="P107" s="143"/>
      <c r="Q107" s="143">
        <v>-10.505354752342701</v>
      </c>
      <c r="R107" s="143">
        <v>-12.173264512130601</v>
      </c>
    </row>
    <row r="108" spans="1:18" x14ac:dyDescent="0.25">
      <c r="A108" s="139" t="s">
        <v>181</v>
      </c>
      <c r="B108" s="142">
        <v>43929</v>
      </c>
      <c r="C108" s="143">
        <v>23.8</v>
      </c>
      <c r="D108" s="143">
        <v>23.8</v>
      </c>
      <c r="E108" s="139">
        <v>123637</v>
      </c>
      <c r="F108" s="143">
        <v>371.81663837012201</v>
      </c>
      <c r="G108" s="143">
        <v>435.52983081033</v>
      </c>
      <c r="H108" s="143">
        <v>174.33782023447699</v>
      </c>
      <c r="I108" s="143">
        <v>106.0184895996</v>
      </c>
      <c r="J108" s="143">
        <v>-208.847162834893</v>
      </c>
      <c r="K108" s="143">
        <v>-81.508882814540698</v>
      </c>
      <c r="L108" s="143">
        <v>-32.071726112991399</v>
      </c>
      <c r="M108" s="143">
        <v>-15.7306397306397</v>
      </c>
      <c r="N108" s="143">
        <v>-14.868096379610501</v>
      </c>
      <c r="O108" s="143">
        <v>0.112217745468637</v>
      </c>
      <c r="P108" s="143">
        <v>2.2717266274944601</v>
      </c>
      <c r="Q108" s="143">
        <v>20.970024979184</v>
      </c>
      <c r="R108" s="143">
        <v>-7.7396622956883103</v>
      </c>
    </row>
    <row r="109" spans="1:18" x14ac:dyDescent="0.25">
      <c r="A109" s="139" t="s">
        <v>284</v>
      </c>
      <c r="B109" s="142">
        <v>43929</v>
      </c>
      <c r="C109" s="143">
        <v>22.03</v>
      </c>
      <c r="D109" s="143">
        <v>22.03</v>
      </c>
      <c r="E109" s="139">
        <v>123638</v>
      </c>
      <c r="F109" s="143">
        <v>385.09174311927097</v>
      </c>
      <c r="G109" s="143">
        <v>435.40163540163599</v>
      </c>
      <c r="H109" s="143">
        <v>173.64647547574401</v>
      </c>
      <c r="I109" s="143">
        <v>104.630379063807</v>
      </c>
      <c r="J109" s="143">
        <v>-209.57366156041601</v>
      </c>
      <c r="K109" s="143">
        <v>-82.332350189492999</v>
      </c>
      <c r="L109" s="143">
        <v>-33.024066854200598</v>
      </c>
      <c r="M109" s="143">
        <v>-16.788263283108599</v>
      </c>
      <c r="N109" s="143">
        <v>-15.968450591551401</v>
      </c>
      <c r="O109" s="143">
        <v>-1.43092249852888</v>
      </c>
      <c r="P109" s="143">
        <v>0.84108394061743097</v>
      </c>
      <c r="Q109" s="143">
        <v>18.2803913405495</v>
      </c>
      <c r="R109" s="143">
        <v>-8.9694659395370895</v>
      </c>
    </row>
    <row r="110" spans="1:18" x14ac:dyDescent="0.25">
      <c r="A110" s="139" t="s">
        <v>182</v>
      </c>
      <c r="B110" s="142">
        <v>43929</v>
      </c>
      <c r="C110" s="143">
        <v>41.56</v>
      </c>
      <c r="D110" s="143">
        <v>41.56</v>
      </c>
      <c r="E110" s="139">
        <v>118473</v>
      </c>
      <c r="F110" s="143">
        <v>158.77235379410001</v>
      </c>
      <c r="G110" s="143">
        <v>576.11630321910604</v>
      </c>
      <c r="H110" s="143">
        <v>277.49619868220998</v>
      </c>
      <c r="I110" s="143">
        <v>154.143002766856</v>
      </c>
      <c r="J110" s="143">
        <v>-278.70497632916602</v>
      </c>
      <c r="K110" s="143">
        <v>-118.80135106214701</v>
      </c>
      <c r="L110" s="143">
        <v>-48.201275045537301</v>
      </c>
      <c r="M110" s="143">
        <v>-40.096786504846897</v>
      </c>
      <c r="N110" s="143">
        <v>-30.8101678960386</v>
      </c>
      <c r="O110" s="143">
        <v>-4.8656127296778404</v>
      </c>
      <c r="P110" s="143">
        <v>-0.26271377090774201</v>
      </c>
      <c r="Q110" s="143">
        <v>11.864790344954899</v>
      </c>
      <c r="R110" s="143">
        <v>-16.151761384543601</v>
      </c>
    </row>
    <row r="111" spans="1:18" x14ac:dyDescent="0.25">
      <c r="A111" s="139" t="s">
        <v>285</v>
      </c>
      <c r="B111" s="142">
        <v>43929</v>
      </c>
      <c r="C111" s="143">
        <v>38.409999999999997</v>
      </c>
      <c r="D111" s="143">
        <v>38.409999999999997</v>
      </c>
      <c r="E111" s="139">
        <v>111569</v>
      </c>
      <c r="F111" s="143">
        <v>152.679738562088</v>
      </c>
      <c r="G111" s="143">
        <v>576.207865168539</v>
      </c>
      <c r="H111" s="143">
        <v>275.86544486215502</v>
      </c>
      <c r="I111" s="143">
        <v>153.065443376909</v>
      </c>
      <c r="J111" s="143">
        <v>-279.36693260686297</v>
      </c>
      <c r="K111" s="143">
        <v>-119.449745866565</v>
      </c>
      <c r="L111" s="143">
        <v>-48.940755646887297</v>
      </c>
      <c r="M111" s="143">
        <v>-40.820754871593202</v>
      </c>
      <c r="N111" s="143">
        <v>-31.592562785155099</v>
      </c>
      <c r="O111" s="143">
        <v>-5.86409817747096</v>
      </c>
      <c r="P111" s="143">
        <v>-1.3732974177775801</v>
      </c>
      <c r="Q111" s="143">
        <v>25.1629458869206</v>
      </c>
      <c r="R111" s="143">
        <v>-16.9605119857465</v>
      </c>
    </row>
    <row r="112" spans="1:18" x14ac:dyDescent="0.25">
      <c r="A112" s="139" t="s">
        <v>183</v>
      </c>
      <c r="B112" s="142">
        <v>43929</v>
      </c>
      <c r="C112" s="143">
        <v>7.74</v>
      </c>
      <c r="D112" s="143">
        <v>7.74</v>
      </c>
      <c r="E112" s="139">
        <v>141808</v>
      </c>
      <c r="F112" s="143">
        <v>47.218628719276197</v>
      </c>
      <c r="G112" s="143">
        <v>514.93775933609902</v>
      </c>
      <c r="H112" s="143">
        <v>239.57528957528899</v>
      </c>
      <c r="I112" s="143">
        <v>142.07862981705</v>
      </c>
      <c r="J112" s="143">
        <v>-214.29924242424201</v>
      </c>
      <c r="K112" s="143">
        <v>-96.735617323852594</v>
      </c>
      <c r="L112" s="143">
        <v>-38.267330099288202</v>
      </c>
      <c r="M112" s="143">
        <v>-27.470193740685499</v>
      </c>
      <c r="N112" s="143">
        <v>-20.150977409723399</v>
      </c>
      <c r="O112" s="143"/>
      <c r="P112" s="143"/>
      <c r="Q112" s="143">
        <v>-9.9146634615384599</v>
      </c>
      <c r="R112" s="143">
        <v>-10.507278120580301</v>
      </c>
    </row>
    <row r="113" spans="1:18" x14ac:dyDescent="0.25">
      <c r="A113" s="139" t="s">
        <v>286</v>
      </c>
      <c r="B113" s="142">
        <v>43929</v>
      </c>
      <c r="C113" s="143">
        <v>7.57</v>
      </c>
      <c r="D113" s="143">
        <v>7.57</v>
      </c>
      <c r="E113" s="139">
        <v>141862</v>
      </c>
      <c r="F113" s="143">
        <v>48.280423280425801</v>
      </c>
      <c r="G113" s="143">
        <v>505.22598870056601</v>
      </c>
      <c r="H113" s="143">
        <v>245.20845682671401</v>
      </c>
      <c r="I113" s="143">
        <v>141.61360923199399</v>
      </c>
      <c r="J113" s="143">
        <v>-215.328820116054</v>
      </c>
      <c r="K113" s="143">
        <v>-97.770361506625207</v>
      </c>
      <c r="L113" s="143">
        <v>-39.126976808520403</v>
      </c>
      <c r="M113" s="143">
        <v>-28.283878283878298</v>
      </c>
      <c r="N113" s="143">
        <v>-21.0060570835969</v>
      </c>
      <c r="O113" s="143"/>
      <c r="P113" s="143"/>
      <c r="Q113" s="143">
        <v>-10.6604567307692</v>
      </c>
      <c r="R113" s="143">
        <v>-11.2523260712482</v>
      </c>
    </row>
    <row r="114" spans="1:18" x14ac:dyDescent="0.25">
      <c r="A114" s="139" t="s">
        <v>287</v>
      </c>
      <c r="B114" s="142">
        <v>43929</v>
      </c>
      <c r="C114" s="143">
        <v>41.61</v>
      </c>
      <c r="D114" s="143">
        <v>41.61</v>
      </c>
      <c r="E114" s="139">
        <v>104636</v>
      </c>
      <c r="F114" s="143">
        <v>79.118497109820197</v>
      </c>
      <c r="G114" s="143">
        <v>571.28789841927903</v>
      </c>
      <c r="H114" s="143">
        <v>289.68253968253998</v>
      </c>
      <c r="I114" s="143">
        <v>118.566044508256</v>
      </c>
      <c r="J114" s="143">
        <v>-225.73960724304999</v>
      </c>
      <c r="K114" s="143">
        <v>-85.603149213735193</v>
      </c>
      <c r="L114" s="143">
        <v>-31.247524142362899</v>
      </c>
      <c r="M114" s="143">
        <v>-22.974056944645199</v>
      </c>
      <c r="N114" s="143">
        <v>-17.944530242035398</v>
      </c>
      <c r="O114" s="143">
        <v>0.18493690556388101</v>
      </c>
      <c r="P114" s="143">
        <v>2.7037218738775901</v>
      </c>
      <c r="Q114" s="143">
        <v>23.793875025778501</v>
      </c>
      <c r="R114" s="143">
        <v>-7.24073032692562</v>
      </c>
    </row>
    <row r="115" spans="1:18" x14ac:dyDescent="0.25">
      <c r="A115" s="139" t="s">
        <v>184</v>
      </c>
      <c r="B115" s="142">
        <v>43929</v>
      </c>
      <c r="C115" s="143">
        <v>46.18</v>
      </c>
      <c r="D115" s="143">
        <v>46.18</v>
      </c>
      <c r="E115" s="139">
        <v>120416</v>
      </c>
      <c r="F115" s="143">
        <v>79.210069444442595</v>
      </c>
      <c r="G115" s="143">
        <v>570.97828624795795</v>
      </c>
      <c r="H115" s="143">
        <v>290.87464889934</v>
      </c>
      <c r="I115" s="143">
        <v>119.87542468856201</v>
      </c>
      <c r="J115" s="143">
        <v>-224.79975740845299</v>
      </c>
      <c r="K115" s="143">
        <v>-84.741134186053102</v>
      </c>
      <c r="L115" s="143">
        <v>-30.375680718232498</v>
      </c>
      <c r="M115" s="143">
        <v>-22.049312190157298</v>
      </c>
      <c r="N115" s="143">
        <v>-16.970576249883401</v>
      </c>
      <c r="O115" s="143">
        <v>1.67233024754385</v>
      </c>
      <c r="P115" s="143">
        <v>4.53275841710742</v>
      </c>
      <c r="Q115" s="143">
        <v>18.4207050358504</v>
      </c>
      <c r="R115" s="143">
        <v>-6.0610557964813703</v>
      </c>
    </row>
    <row r="116" spans="1:18" x14ac:dyDescent="0.25">
      <c r="A116" s="139" t="s">
        <v>185</v>
      </c>
      <c r="B116" s="142">
        <v>43929</v>
      </c>
      <c r="C116" s="143">
        <v>7.6486000000000001</v>
      </c>
      <c r="D116" s="143">
        <v>7.6486000000000001</v>
      </c>
      <c r="E116" s="139">
        <v>147541</v>
      </c>
      <c r="F116" s="143">
        <v>275.50617153847202</v>
      </c>
      <c r="G116" s="143">
        <v>481.85087108014</v>
      </c>
      <c r="H116" s="143">
        <v>241.600920864659</v>
      </c>
      <c r="I116" s="143">
        <v>173.794980296528</v>
      </c>
      <c r="J116" s="143">
        <v>-239.23185955564699</v>
      </c>
      <c r="K116" s="143">
        <v>-109.47033232364601</v>
      </c>
      <c r="L116" s="143"/>
      <c r="M116" s="143"/>
      <c r="N116" s="143"/>
      <c r="O116" s="143"/>
      <c r="P116" s="143"/>
      <c r="Q116" s="143">
        <v>-49.610462427745702</v>
      </c>
      <c r="R116" s="143"/>
    </row>
    <row r="117" spans="1:18" x14ac:dyDescent="0.25">
      <c r="A117" s="139" t="s">
        <v>288</v>
      </c>
      <c r="B117" s="142">
        <v>43929</v>
      </c>
      <c r="C117" s="143">
        <v>7.5713999999999997</v>
      </c>
      <c r="D117" s="143">
        <v>7.5713999999999997</v>
      </c>
      <c r="E117" s="139">
        <v>147544</v>
      </c>
      <c r="F117" s="143">
        <v>273.44280182565598</v>
      </c>
      <c r="G117" s="143">
        <v>480.29560810810801</v>
      </c>
      <c r="H117" s="143">
        <v>239.88134710117399</v>
      </c>
      <c r="I117" s="143">
        <v>171.72973081679999</v>
      </c>
      <c r="J117" s="143">
        <v>-240.81762170038499</v>
      </c>
      <c r="K117" s="143">
        <v>-111.001922565184</v>
      </c>
      <c r="L117" s="143"/>
      <c r="M117" s="143"/>
      <c r="N117" s="143"/>
      <c r="O117" s="143"/>
      <c r="P117" s="143"/>
      <c r="Q117" s="143">
        <v>-51.239248554913303</v>
      </c>
      <c r="R117" s="143"/>
    </row>
    <row r="118" spans="1:18" x14ac:dyDescent="0.25">
      <c r="A118" s="139" t="s">
        <v>289</v>
      </c>
      <c r="B118" s="142">
        <v>43929</v>
      </c>
      <c r="C118" s="143">
        <v>13.3932</v>
      </c>
      <c r="D118" s="143">
        <v>13.3932</v>
      </c>
      <c r="E118" s="139">
        <v>107288</v>
      </c>
      <c r="F118" s="143">
        <v>13.631406761182101</v>
      </c>
      <c r="G118" s="143">
        <v>447.807688345445</v>
      </c>
      <c r="H118" s="143">
        <v>148.595190374167</v>
      </c>
      <c r="I118" s="143">
        <v>71.931666725123605</v>
      </c>
      <c r="J118" s="143">
        <v>-272.14420721513699</v>
      </c>
      <c r="K118" s="143">
        <v>-106.833152386298</v>
      </c>
      <c r="L118" s="143">
        <v>-45.671824479676999</v>
      </c>
      <c r="M118" s="143">
        <v>-27.385470707070699</v>
      </c>
      <c r="N118" s="143">
        <v>-21.1367742653634</v>
      </c>
      <c r="O118" s="143">
        <v>-1.7775497566363001</v>
      </c>
      <c r="P118" s="143">
        <v>2.0763082093807399</v>
      </c>
      <c r="Q118" s="143">
        <v>2.82058301070371</v>
      </c>
      <c r="R118" s="143">
        <v>-9.2989479884817392</v>
      </c>
    </row>
    <row r="119" spans="1:18" x14ac:dyDescent="0.25">
      <c r="A119" s="139" t="s">
        <v>186</v>
      </c>
      <c r="B119" s="142">
        <v>43929</v>
      </c>
      <c r="C119" s="143">
        <v>14.5312</v>
      </c>
      <c r="D119" s="143">
        <v>14.5312</v>
      </c>
      <c r="E119" s="139">
        <v>120494</v>
      </c>
      <c r="F119" s="143">
        <v>14.574469549894401</v>
      </c>
      <c r="G119" s="143">
        <v>448.614672130548</v>
      </c>
      <c r="H119" s="143">
        <v>149.38034393313501</v>
      </c>
      <c r="I119" s="143">
        <v>72.717245546861307</v>
      </c>
      <c r="J119" s="143">
        <v>-271.57353537661101</v>
      </c>
      <c r="K119" s="143">
        <v>-106.281663020005</v>
      </c>
      <c r="L119" s="143">
        <v>-45.097176861807597</v>
      </c>
      <c r="M119" s="143">
        <v>-26.790990632010899</v>
      </c>
      <c r="N119" s="143">
        <v>-20.546054564073799</v>
      </c>
      <c r="O119" s="143">
        <v>-1.0609233933131501</v>
      </c>
      <c r="P119" s="143">
        <v>3.58281225800435</v>
      </c>
      <c r="Q119" s="143">
        <v>14.21200399644</v>
      </c>
      <c r="R119" s="143">
        <v>-8.6862375031514603</v>
      </c>
    </row>
    <row r="120" spans="1:18" x14ac:dyDescent="0.25">
      <c r="A120" s="139" t="s">
        <v>290</v>
      </c>
      <c r="B120" s="142">
        <v>43929</v>
      </c>
      <c r="C120" s="143">
        <v>35.103000000000002</v>
      </c>
      <c r="D120" s="143">
        <v>35.103000000000002</v>
      </c>
      <c r="E120" s="139">
        <v>103339</v>
      </c>
      <c r="F120" s="143">
        <v>80.240392851021795</v>
      </c>
      <c r="G120" s="143">
        <v>560.72885671339702</v>
      </c>
      <c r="H120" s="143">
        <v>267.343210531495</v>
      </c>
      <c r="I120" s="143">
        <v>160.610596987842</v>
      </c>
      <c r="J120" s="143">
        <v>-238.109754238786</v>
      </c>
      <c r="K120" s="143">
        <v>-100.76881587728199</v>
      </c>
      <c r="L120" s="143">
        <v>-34.8795471899193</v>
      </c>
      <c r="M120" s="143">
        <v>-27.968971332209101</v>
      </c>
      <c r="N120" s="143">
        <v>-19.217392386221999</v>
      </c>
      <c r="O120" s="143">
        <v>-2.48717637531802</v>
      </c>
      <c r="P120" s="143">
        <v>1.7532148590352901</v>
      </c>
      <c r="Q120" s="143">
        <v>17.4525619047619</v>
      </c>
      <c r="R120" s="143">
        <v>-6.91731178758962</v>
      </c>
    </row>
    <row r="121" spans="1:18" x14ac:dyDescent="0.25">
      <c r="A121" s="139" t="s">
        <v>187</v>
      </c>
      <c r="B121" s="142">
        <v>43929</v>
      </c>
      <c r="C121" s="143">
        <v>38.447000000000003</v>
      </c>
      <c r="D121" s="143">
        <v>38.447000000000003</v>
      </c>
      <c r="E121" s="139">
        <v>119773</v>
      </c>
      <c r="F121" s="143">
        <v>81.827898125709694</v>
      </c>
      <c r="G121" s="143">
        <v>561.93170677049898</v>
      </c>
      <c r="H121" s="143">
        <v>268.52915435948</v>
      </c>
      <c r="I121" s="143">
        <v>161.983100881659</v>
      </c>
      <c r="J121" s="143">
        <v>-237.092093049753</v>
      </c>
      <c r="K121" s="143">
        <v>-99.830034969816495</v>
      </c>
      <c r="L121" s="143">
        <v>-33.880183474022402</v>
      </c>
      <c r="M121" s="143">
        <v>-27.014531292373501</v>
      </c>
      <c r="N121" s="143">
        <v>-18.250430194766501</v>
      </c>
      <c r="O121" s="143">
        <v>-1.36121438150964</v>
      </c>
      <c r="P121" s="143">
        <v>3.23920326380179</v>
      </c>
      <c r="Q121" s="143">
        <v>12.2660156410206</v>
      </c>
      <c r="R121" s="143">
        <v>-5.9194330165826203</v>
      </c>
    </row>
    <row r="122" spans="1:18" x14ac:dyDescent="0.25">
      <c r="A122" s="139" t="s">
        <v>188</v>
      </c>
      <c r="B122" s="142">
        <v>43929</v>
      </c>
      <c r="C122" s="143">
        <v>42.258000000000003</v>
      </c>
      <c r="D122" s="143">
        <v>42.258000000000003</v>
      </c>
      <c r="E122" s="139">
        <v>119417</v>
      </c>
      <c r="F122" s="143">
        <v>255.719187875323</v>
      </c>
      <c r="G122" s="143">
        <v>564.258400040791</v>
      </c>
      <c r="H122" s="143">
        <v>322.44533866515502</v>
      </c>
      <c r="I122" s="143">
        <v>168.61595107923</v>
      </c>
      <c r="J122" s="143">
        <v>-244.987503300725</v>
      </c>
      <c r="K122" s="143">
        <v>-108.520751498726</v>
      </c>
      <c r="L122" s="143">
        <v>-40.005197300278702</v>
      </c>
      <c r="M122" s="143">
        <v>-31.5020369188465</v>
      </c>
      <c r="N122" s="143">
        <v>-24.441317672334399</v>
      </c>
      <c r="O122" s="143">
        <v>-4.2923709756444497</v>
      </c>
      <c r="P122" s="143">
        <v>1.6928338557048499</v>
      </c>
      <c r="Q122" s="143">
        <v>10.816672591274299</v>
      </c>
      <c r="R122" s="143">
        <v>-13.271445268636199</v>
      </c>
    </row>
    <row r="123" spans="1:18" x14ac:dyDescent="0.25">
      <c r="A123" s="139" t="s">
        <v>291</v>
      </c>
      <c r="B123" s="142">
        <v>43929</v>
      </c>
      <c r="C123" s="143">
        <v>40.343000000000004</v>
      </c>
      <c r="D123" s="143">
        <v>40.343000000000004</v>
      </c>
      <c r="E123" s="139">
        <v>118047</v>
      </c>
      <c r="F123" s="143">
        <v>255.09822030302499</v>
      </c>
      <c r="G123" s="143">
        <v>563.50261668268797</v>
      </c>
      <c r="H123" s="143">
        <v>321.93895006748602</v>
      </c>
      <c r="I123" s="143">
        <v>168.05408970976299</v>
      </c>
      <c r="J123" s="143">
        <v>-245.44992831748601</v>
      </c>
      <c r="K123" s="143">
        <v>-108.95018717110101</v>
      </c>
      <c r="L123" s="143">
        <v>-40.438845315960201</v>
      </c>
      <c r="M123" s="143">
        <v>-31.911721663759799</v>
      </c>
      <c r="N123" s="143">
        <v>-24.834697953187199</v>
      </c>
      <c r="O123" s="143">
        <v>-4.8637795237612904</v>
      </c>
      <c r="P123" s="143">
        <v>0.984122684969576</v>
      </c>
      <c r="Q123" s="143">
        <v>21.488542879316999</v>
      </c>
      <c r="R123" s="143">
        <v>-13.6901445954945</v>
      </c>
    </row>
    <row r="124" spans="1:18" x14ac:dyDescent="0.25">
      <c r="A124" s="139" t="s">
        <v>292</v>
      </c>
      <c r="B124" s="142">
        <v>43929</v>
      </c>
      <c r="C124" s="143">
        <v>53.686300000000003</v>
      </c>
      <c r="D124" s="143">
        <v>53.686300000000003</v>
      </c>
      <c r="E124" s="139">
        <v>100865</v>
      </c>
      <c r="F124" s="143">
        <v>265.57407806974498</v>
      </c>
      <c r="G124" s="143">
        <v>464.43764239722702</v>
      </c>
      <c r="H124" s="143">
        <v>204.77570441854601</v>
      </c>
      <c r="I124" s="143">
        <v>78.256602803433395</v>
      </c>
      <c r="J124" s="143">
        <v>-257.438409441479</v>
      </c>
      <c r="K124" s="143">
        <v>-102.64034882221399</v>
      </c>
      <c r="L124" s="143">
        <v>-41.4520059278492</v>
      </c>
      <c r="M124" s="143">
        <v>-24.741981938342999</v>
      </c>
      <c r="N124" s="143">
        <v>-18.7128138545384</v>
      </c>
      <c r="O124" s="143">
        <v>-0.45142112744438101</v>
      </c>
      <c r="P124" s="143">
        <v>0.51360680469576603</v>
      </c>
      <c r="Q124" s="143">
        <v>19.044636758236301</v>
      </c>
      <c r="R124" s="143">
        <v>-8.4225549982916306</v>
      </c>
    </row>
    <row r="125" spans="1:18" x14ac:dyDescent="0.25">
      <c r="A125" s="139" t="s">
        <v>189</v>
      </c>
      <c r="B125" s="142">
        <v>43929</v>
      </c>
      <c r="C125" s="143">
        <v>57.592700000000001</v>
      </c>
      <c r="D125" s="143">
        <v>57.592700000000001</v>
      </c>
      <c r="E125" s="139">
        <v>120270</v>
      </c>
      <c r="F125" s="143">
        <v>266.46296565125101</v>
      </c>
      <c r="G125" s="143">
        <v>465.89117360208201</v>
      </c>
      <c r="H125" s="143">
        <v>206.17294805998901</v>
      </c>
      <c r="I125" s="143">
        <v>79.691532152411298</v>
      </c>
      <c r="J125" s="143">
        <v>-256.39877585331999</v>
      </c>
      <c r="K125" s="143">
        <v>-101.65178467262599</v>
      </c>
      <c r="L125" s="143">
        <v>-40.596836129731102</v>
      </c>
      <c r="M125" s="143">
        <v>-23.8723106778017</v>
      </c>
      <c r="N125" s="143">
        <v>-17.837958028001299</v>
      </c>
      <c r="O125" s="143">
        <v>0.72550201853589003</v>
      </c>
      <c r="P125" s="143">
        <v>1.5487066279060799</v>
      </c>
      <c r="Q125" s="143">
        <v>12.6501334269545</v>
      </c>
      <c r="R125" s="143">
        <v>-7.4838433104592799</v>
      </c>
    </row>
    <row r="126" spans="1:18" x14ac:dyDescent="0.25">
      <c r="A126" s="139" t="s">
        <v>190</v>
      </c>
      <c r="B126" s="142">
        <v>43929</v>
      </c>
      <c r="C126" s="143">
        <v>9.5809999999999995</v>
      </c>
      <c r="D126" s="143">
        <v>9.5809999999999995</v>
      </c>
      <c r="E126" s="139">
        <v>139781</v>
      </c>
      <c r="F126" s="143">
        <v>43.481441230563</v>
      </c>
      <c r="G126" s="143">
        <v>544.82255821257104</v>
      </c>
      <c r="H126" s="143">
        <v>265.37551512872301</v>
      </c>
      <c r="I126" s="143">
        <v>149.07329176098199</v>
      </c>
      <c r="J126" s="143">
        <v>-217.19315261979699</v>
      </c>
      <c r="K126" s="143">
        <v>-94.508352574155495</v>
      </c>
      <c r="L126" s="143">
        <v>-37.9398454324852</v>
      </c>
      <c r="M126" s="143">
        <v>-27.0251464825302</v>
      </c>
      <c r="N126" s="143">
        <v>-21.431663002962299</v>
      </c>
      <c r="O126" s="143">
        <v>-4.64763004133422</v>
      </c>
      <c r="P126" s="143"/>
      <c r="Q126" s="143">
        <v>-1.2061119873816999</v>
      </c>
      <c r="R126" s="143">
        <v>-10.838797000424799</v>
      </c>
    </row>
    <row r="127" spans="1:18" x14ac:dyDescent="0.25">
      <c r="A127" s="139" t="s">
        <v>293</v>
      </c>
      <c r="B127" s="142">
        <v>43929</v>
      </c>
      <c r="C127" s="143">
        <v>8.9095999999999993</v>
      </c>
      <c r="D127" s="143">
        <v>8.9095999999999993</v>
      </c>
      <c r="E127" s="139">
        <v>139783</v>
      </c>
      <c r="F127" s="143">
        <v>41.834280962757497</v>
      </c>
      <c r="G127" s="143">
        <v>543.24148326801298</v>
      </c>
      <c r="H127" s="143">
        <v>263.77008365311002</v>
      </c>
      <c r="I127" s="143">
        <v>147.34546255357401</v>
      </c>
      <c r="J127" s="143">
        <v>-218.60641482319599</v>
      </c>
      <c r="K127" s="143">
        <v>-95.790847341466801</v>
      </c>
      <c r="L127" s="143">
        <v>-39.278220284688999</v>
      </c>
      <c r="M127" s="143">
        <v>-28.344066141380999</v>
      </c>
      <c r="N127" s="143">
        <v>-22.750826839501599</v>
      </c>
      <c r="O127" s="143">
        <v>-6.3474739546463503</v>
      </c>
      <c r="P127" s="143"/>
      <c r="Q127" s="143">
        <v>-3.1387697160883299</v>
      </c>
      <c r="R127" s="143">
        <v>-12.2711081050718</v>
      </c>
    </row>
    <row r="128" spans="1:18" x14ac:dyDescent="0.25">
      <c r="A128" s="139" t="s">
        <v>191</v>
      </c>
      <c r="B128" s="142">
        <v>43929</v>
      </c>
      <c r="C128" s="143">
        <v>14.907999999999999</v>
      </c>
      <c r="D128" s="143">
        <v>14.907999999999999</v>
      </c>
      <c r="E128" s="139">
        <v>135781</v>
      </c>
      <c r="F128" s="143">
        <v>112.972682007801</v>
      </c>
      <c r="G128" s="143">
        <v>593.55189671429503</v>
      </c>
      <c r="H128" s="143">
        <v>294.50681838889602</v>
      </c>
      <c r="I128" s="143">
        <v>188.86359665800001</v>
      </c>
      <c r="J128" s="143">
        <v>-224.47637193146201</v>
      </c>
      <c r="K128" s="143">
        <v>-102.44829588551499</v>
      </c>
      <c r="L128" s="143">
        <v>-34.184939508926398</v>
      </c>
      <c r="M128" s="143">
        <v>-25.851493218890901</v>
      </c>
      <c r="N128" s="143">
        <v>-18.5469803924377</v>
      </c>
      <c r="O128" s="143">
        <v>2.6922983373765601</v>
      </c>
      <c r="P128" s="143"/>
      <c r="Q128" s="143">
        <v>11.461420345489399</v>
      </c>
      <c r="R128" s="143">
        <v>-5.2098210079110503</v>
      </c>
    </row>
    <row r="129" spans="1:18" x14ac:dyDescent="0.25">
      <c r="A129" s="139" t="s">
        <v>294</v>
      </c>
      <c r="B129" s="142">
        <v>43929</v>
      </c>
      <c r="C129" s="143">
        <v>14.021000000000001</v>
      </c>
      <c r="D129" s="143">
        <v>14.021000000000001</v>
      </c>
      <c r="E129" s="139">
        <v>135784</v>
      </c>
      <c r="F129" s="143">
        <v>109.664496745121</v>
      </c>
      <c r="G129" s="143">
        <v>591.54202004626097</v>
      </c>
      <c r="H129" s="143">
        <v>292.60642189988499</v>
      </c>
      <c r="I129" s="143">
        <v>187.349154171263</v>
      </c>
      <c r="J129" s="143">
        <v>-225.57030017428599</v>
      </c>
      <c r="K129" s="143">
        <v>-103.51144780714</v>
      </c>
      <c r="L129" s="143">
        <v>-35.451355639542001</v>
      </c>
      <c r="M129" s="143">
        <v>-27.122398654574301</v>
      </c>
      <c r="N129" s="143">
        <v>-19.871314752225899</v>
      </c>
      <c r="O129" s="143">
        <v>1.22274941445803</v>
      </c>
      <c r="P129" s="143"/>
      <c r="Q129" s="143">
        <v>9.3900511836212406</v>
      </c>
      <c r="R129" s="143">
        <v>-6.51611754187571</v>
      </c>
    </row>
    <row r="130" spans="1:18" x14ac:dyDescent="0.25">
      <c r="A130" s="139" t="s">
        <v>192</v>
      </c>
      <c r="B130" s="142">
        <v>43929</v>
      </c>
      <c r="C130" s="143">
        <v>14.7416</v>
      </c>
      <c r="D130" s="143">
        <v>14.7416</v>
      </c>
      <c r="E130" s="139">
        <v>133386</v>
      </c>
      <c r="F130" s="143">
        <v>249.54068913703699</v>
      </c>
      <c r="G130" s="143">
        <v>613.41064350793101</v>
      </c>
      <c r="H130" s="143">
        <v>271.38860654057999</v>
      </c>
      <c r="I130" s="143">
        <v>141.10752669499001</v>
      </c>
      <c r="J130" s="143">
        <v>-272.99024487142401</v>
      </c>
      <c r="K130" s="143">
        <v>-104.13096122538801</v>
      </c>
      <c r="L130" s="143">
        <v>-38.154974036625298</v>
      </c>
      <c r="M130" s="143">
        <v>-23.106993516316201</v>
      </c>
      <c r="N130" s="143">
        <v>-18.116690498939199</v>
      </c>
      <c r="O130" s="143">
        <v>-1.6895302071899301</v>
      </c>
      <c r="P130" s="143">
        <v>6.5101116624439799</v>
      </c>
      <c r="Q130" s="143">
        <v>9.0897268907562996</v>
      </c>
      <c r="R130" s="143">
        <v>-11.109140777251501</v>
      </c>
    </row>
    <row r="131" spans="1:18" x14ac:dyDescent="0.25">
      <c r="A131" s="139" t="s">
        <v>295</v>
      </c>
      <c r="B131" s="142">
        <v>43929</v>
      </c>
      <c r="C131" s="143">
        <v>13.742000000000001</v>
      </c>
      <c r="D131" s="143">
        <v>13.742000000000001</v>
      </c>
      <c r="E131" s="139">
        <v>133385</v>
      </c>
      <c r="F131" s="143">
        <v>247.891833280832</v>
      </c>
      <c r="G131" s="143">
        <v>611.65336445944695</v>
      </c>
      <c r="H131" s="143">
        <v>269.77323915943202</v>
      </c>
      <c r="I131" s="143">
        <v>139.63767115936099</v>
      </c>
      <c r="J131" s="143">
        <v>-273.978093059706</v>
      </c>
      <c r="K131" s="143">
        <v>-105.084792975494</v>
      </c>
      <c r="L131" s="143">
        <v>-39.187400825134901</v>
      </c>
      <c r="M131" s="143">
        <v>-24.1743852167425</v>
      </c>
      <c r="N131" s="143">
        <v>-19.197136271525299</v>
      </c>
      <c r="O131" s="143">
        <v>-2.8897094771482701</v>
      </c>
      <c r="P131" s="143">
        <v>4.7665183897394998</v>
      </c>
      <c r="Q131" s="143">
        <v>7.1734768907562998</v>
      </c>
      <c r="R131" s="143">
        <v>-12.077341766453999</v>
      </c>
    </row>
    <row r="132" spans="1:18" x14ac:dyDescent="0.25">
      <c r="A132" s="139" t="s">
        <v>296</v>
      </c>
      <c r="B132" s="142">
        <v>43929</v>
      </c>
      <c r="C132" s="143">
        <v>36.819200000000002</v>
      </c>
      <c r="D132" s="143">
        <v>36.819200000000002</v>
      </c>
      <c r="E132" s="139">
        <v>103196</v>
      </c>
      <c r="F132" s="143">
        <v>391.46684601342997</v>
      </c>
      <c r="G132" s="143">
        <v>511.242276819707</v>
      </c>
      <c r="H132" s="143">
        <v>236.821867044811</v>
      </c>
      <c r="I132" s="143">
        <v>134.90858541733101</v>
      </c>
      <c r="J132" s="143">
        <v>-249.47224142889499</v>
      </c>
      <c r="K132" s="143">
        <v>-131.49019039351001</v>
      </c>
      <c r="L132" s="143">
        <v>-47.513984805746098</v>
      </c>
      <c r="M132" s="143">
        <v>-42.279988323093598</v>
      </c>
      <c r="N132" s="143">
        <v>-34.074960015630197</v>
      </c>
      <c r="O132" s="143">
        <v>-11.1818903458199</v>
      </c>
      <c r="P132" s="143">
        <v>-5.110888672712</v>
      </c>
      <c r="Q132" s="143">
        <v>18.424633916807799</v>
      </c>
      <c r="R132" s="143">
        <v>-19.5694472096725</v>
      </c>
    </row>
    <row r="133" spans="1:18" x14ac:dyDescent="0.25">
      <c r="A133" s="139" t="s">
        <v>193</v>
      </c>
      <c r="B133" s="142">
        <v>43929</v>
      </c>
      <c r="C133" s="143">
        <v>38.953200000000002</v>
      </c>
      <c r="D133" s="143">
        <v>38.953200000000002</v>
      </c>
      <c r="E133" s="139">
        <v>118803</v>
      </c>
      <c r="F133" s="143">
        <v>392.19000962659601</v>
      </c>
      <c r="G133" s="143">
        <v>511.87116766664599</v>
      </c>
      <c r="H133" s="143">
        <v>237.46402832870899</v>
      </c>
      <c r="I133" s="143">
        <v>135.56081070914499</v>
      </c>
      <c r="J133" s="143">
        <v>-248.855219056187</v>
      </c>
      <c r="K133" s="143">
        <v>-130.98041000796101</v>
      </c>
      <c r="L133" s="143">
        <v>-46.9821938548085</v>
      </c>
      <c r="M133" s="143">
        <v>-41.817747025426101</v>
      </c>
      <c r="N133" s="143">
        <v>-33.641171411048298</v>
      </c>
      <c r="O133" s="143">
        <v>-10.6103814008894</v>
      </c>
      <c r="P133" s="143">
        <v>-4.49757064322859</v>
      </c>
      <c r="Q133" s="143">
        <v>7.8519594370839298</v>
      </c>
      <c r="R133" s="143">
        <v>-19.0941265281459</v>
      </c>
    </row>
    <row r="134" spans="1:18" x14ac:dyDescent="0.25">
      <c r="A134" s="139" t="s">
        <v>194</v>
      </c>
      <c r="B134" s="142">
        <v>43929</v>
      </c>
      <c r="C134" s="143">
        <v>8.7673000000000005</v>
      </c>
      <c r="D134" s="143">
        <v>8.7673000000000005</v>
      </c>
      <c r="E134" s="139">
        <v>147481</v>
      </c>
      <c r="F134" s="143">
        <v>473.593298671296</v>
      </c>
      <c r="G134" s="143">
        <v>557.16092123355099</v>
      </c>
      <c r="H134" s="143">
        <v>327.421720630842</v>
      </c>
      <c r="I134" s="143">
        <v>177.75468680106999</v>
      </c>
      <c r="J134" s="143">
        <v>-178.927322617627</v>
      </c>
      <c r="K134" s="143">
        <v>-76.546806923084006</v>
      </c>
      <c r="L134" s="143">
        <v>-27.990094124241601</v>
      </c>
      <c r="M134" s="143"/>
      <c r="N134" s="143"/>
      <c r="O134" s="143"/>
      <c r="P134" s="143"/>
      <c r="Q134" s="143">
        <v>-17.372027027026999</v>
      </c>
      <c r="R134" s="143"/>
    </row>
    <row r="135" spans="1:18" x14ac:dyDescent="0.25">
      <c r="A135" s="139" t="s">
        <v>297</v>
      </c>
      <c r="B135" s="142">
        <v>43929</v>
      </c>
      <c r="C135" s="143">
        <v>8.6881000000000004</v>
      </c>
      <c r="D135" s="143">
        <v>8.6881000000000004</v>
      </c>
      <c r="E135" s="139">
        <v>147482</v>
      </c>
      <c r="F135" s="143">
        <v>471.50035558975497</v>
      </c>
      <c r="G135" s="143">
        <v>556.008769756726</v>
      </c>
      <c r="H135" s="143">
        <v>326.18779723321899</v>
      </c>
      <c r="I135" s="143">
        <v>176.78097368439501</v>
      </c>
      <c r="J135" s="143">
        <v>-180.372796455062</v>
      </c>
      <c r="K135" s="143">
        <v>-77.717774101437897</v>
      </c>
      <c r="L135" s="143">
        <v>-29.134641164953401</v>
      </c>
      <c r="M135" s="143"/>
      <c r="N135" s="143"/>
      <c r="O135" s="143"/>
      <c r="P135" s="143"/>
      <c r="Q135" s="143">
        <v>-18.488166023165999</v>
      </c>
      <c r="R135" s="143"/>
    </row>
    <row r="136" spans="1:18" x14ac:dyDescent="0.25">
      <c r="A136" s="139" t="s">
        <v>195</v>
      </c>
      <c r="B136" s="142">
        <v>43929</v>
      </c>
      <c r="C136" s="143">
        <v>11.55</v>
      </c>
      <c r="D136" s="143">
        <v>11.55</v>
      </c>
      <c r="E136" s="139">
        <v>135601</v>
      </c>
      <c r="F136" s="143">
        <v>0</v>
      </c>
      <c r="G136" s="143">
        <v>478.136531365314</v>
      </c>
      <c r="H136" s="143">
        <v>290.74170801776</v>
      </c>
      <c r="I136" s="143">
        <v>199.24111303421699</v>
      </c>
      <c r="J136" s="143">
        <v>-215.19589197413501</v>
      </c>
      <c r="K136" s="143">
        <v>-99.687560325166004</v>
      </c>
      <c r="L136" s="143">
        <v>-41.868986101211703</v>
      </c>
      <c r="M136" s="143">
        <v>-31.0019907100199</v>
      </c>
      <c r="N136" s="143">
        <v>-22.577126773760199</v>
      </c>
      <c r="O136" s="143">
        <v>-2.2557668834880902</v>
      </c>
      <c r="P136" s="143"/>
      <c r="Q136" s="143">
        <v>3.5806962025316502</v>
      </c>
      <c r="R136" s="143">
        <v>-9.5197014685819692</v>
      </c>
    </row>
    <row r="137" spans="1:18" x14ac:dyDescent="0.25">
      <c r="A137" s="139" t="s">
        <v>298</v>
      </c>
      <c r="B137" s="142">
        <v>43929</v>
      </c>
      <c r="C137" s="143">
        <v>10.86</v>
      </c>
      <c r="D137" s="143">
        <v>10.86</v>
      </c>
      <c r="E137" s="139">
        <v>135598</v>
      </c>
      <c r="F137" s="143">
        <v>33.640552995392397</v>
      </c>
      <c r="G137" s="143">
        <v>479.98037291462202</v>
      </c>
      <c r="H137" s="143">
        <v>288.83798417326199</v>
      </c>
      <c r="I137" s="143">
        <v>198.95936570862199</v>
      </c>
      <c r="J137" s="143">
        <v>-216.29629629629599</v>
      </c>
      <c r="K137" s="143">
        <v>-100.896691179255</v>
      </c>
      <c r="L137" s="143">
        <v>-43.049199084668203</v>
      </c>
      <c r="M137" s="143">
        <v>-32.209965766451099</v>
      </c>
      <c r="N137" s="143">
        <v>-23.830995515832399</v>
      </c>
      <c r="O137" s="143">
        <v>-3.79947684698443</v>
      </c>
      <c r="P137" s="143"/>
      <c r="Q137" s="143">
        <v>1.98670886075949</v>
      </c>
      <c r="R137" s="143">
        <v>-10.890496334174101</v>
      </c>
    </row>
    <row r="138" spans="1:18" x14ac:dyDescent="0.25">
      <c r="A138" s="139" t="s">
        <v>299</v>
      </c>
      <c r="B138" s="142">
        <v>43929</v>
      </c>
      <c r="C138" s="143">
        <v>144.68</v>
      </c>
      <c r="D138" s="143">
        <v>428.58919197590598</v>
      </c>
      <c r="E138" s="139">
        <v>101815</v>
      </c>
      <c r="F138" s="143">
        <v>63.179394862493403</v>
      </c>
      <c r="G138" s="143">
        <v>581.23274382507304</v>
      </c>
      <c r="H138" s="143">
        <v>311.66548072494902</v>
      </c>
      <c r="I138" s="143">
        <v>158.06078314325001</v>
      </c>
      <c r="J138" s="143">
        <v>-219.69277353125801</v>
      </c>
      <c r="K138" s="143">
        <v>-99.623556868089295</v>
      </c>
      <c r="L138" s="143">
        <v>-37.611660687888403</v>
      </c>
      <c r="M138" s="143">
        <v>-32.356261760401502</v>
      </c>
      <c r="N138" s="143">
        <v>-25.999285177770201</v>
      </c>
      <c r="O138" s="143">
        <v>-5.7568473138438101</v>
      </c>
      <c r="P138" s="143">
        <v>-1.66104406303699</v>
      </c>
      <c r="Q138" s="143">
        <v>174.133867188518</v>
      </c>
      <c r="R138" s="143">
        <v>-13.4993622037378</v>
      </c>
    </row>
    <row r="139" spans="1:18" x14ac:dyDescent="0.25">
      <c r="A139" s="139" t="s">
        <v>196</v>
      </c>
      <c r="B139" s="142">
        <v>43929</v>
      </c>
      <c r="C139" s="143">
        <v>150.47</v>
      </c>
      <c r="D139" s="143">
        <v>150.47</v>
      </c>
      <c r="E139" s="139">
        <v>119486</v>
      </c>
      <c r="F139" s="143">
        <v>63.178217162640102</v>
      </c>
      <c r="G139" s="143">
        <v>581.40202339097402</v>
      </c>
      <c r="H139" s="143">
        <v>311.79944861449297</v>
      </c>
      <c r="I139" s="143">
        <v>158.23699421965301</v>
      </c>
      <c r="J139" s="143">
        <v>-219.43261930476299</v>
      </c>
      <c r="K139" s="143">
        <v>-99.332142857142898</v>
      </c>
      <c r="L139" s="143">
        <v>-37.295319476411997</v>
      </c>
      <c r="M139" s="143">
        <v>-32.130522980268601</v>
      </c>
      <c r="N139" s="143">
        <v>-25.758776852710099</v>
      </c>
      <c r="O139" s="143">
        <v>-5.3857329588588003</v>
      </c>
      <c r="P139" s="143">
        <v>-1.1699622967629699</v>
      </c>
      <c r="Q139" s="143">
        <v>6.5651683493649298</v>
      </c>
      <c r="R139" s="143">
        <v>-13.2152314244022</v>
      </c>
    </row>
    <row r="140" spans="1:18" x14ac:dyDescent="0.25">
      <c r="A140" s="139" t="s">
        <v>300</v>
      </c>
      <c r="B140" s="142">
        <v>43929</v>
      </c>
      <c r="C140" s="143">
        <v>155.91</v>
      </c>
      <c r="D140" s="143">
        <v>235.18980772784599</v>
      </c>
      <c r="E140" s="139">
        <v>100156</v>
      </c>
      <c r="F140" s="143">
        <v>65.668572897163799</v>
      </c>
      <c r="G140" s="143">
        <v>566.07920381503504</v>
      </c>
      <c r="H140" s="143">
        <v>302.91337437587498</v>
      </c>
      <c r="I140" s="143">
        <v>156.52074672674701</v>
      </c>
      <c r="J140" s="143">
        <v>-214.222019533359</v>
      </c>
      <c r="K140" s="143">
        <v>-97.278614112895696</v>
      </c>
      <c r="L140" s="143">
        <v>-36.4354382314581</v>
      </c>
      <c r="M140" s="143">
        <v>-31.392817554122299</v>
      </c>
      <c r="N140" s="143">
        <v>-25.275513557585398</v>
      </c>
      <c r="O140" s="143">
        <v>-3.9280368772562899</v>
      </c>
      <c r="P140" s="143">
        <v>1.66889176693118</v>
      </c>
      <c r="Q140" s="143">
        <v>93.679370664079997</v>
      </c>
      <c r="R140" s="143">
        <v>-13.3071591694329</v>
      </c>
    </row>
    <row r="141" spans="1:18" x14ac:dyDescent="0.25">
      <c r="A141" s="139" t="s">
        <v>197</v>
      </c>
      <c r="B141" s="142">
        <v>43929</v>
      </c>
      <c r="C141" s="143">
        <v>161.91</v>
      </c>
      <c r="D141" s="143">
        <v>161.91</v>
      </c>
      <c r="E141" s="139">
        <v>119489</v>
      </c>
      <c r="F141" s="143">
        <v>65.493132038115803</v>
      </c>
      <c r="G141" s="143">
        <v>566.50915141430903</v>
      </c>
      <c r="H141" s="143">
        <v>303.65546218487299</v>
      </c>
      <c r="I141" s="143">
        <v>157.06708326706999</v>
      </c>
      <c r="J141" s="143">
        <v>-213.86116042851799</v>
      </c>
      <c r="K141" s="143">
        <v>-96.907027582937502</v>
      </c>
      <c r="L141" s="143">
        <v>-36.034380459504902</v>
      </c>
      <c r="M141" s="143">
        <v>-31.038573880574599</v>
      </c>
      <c r="N141" s="143">
        <v>-24.9351584886758</v>
      </c>
      <c r="O141" s="143">
        <v>-3.4234899581062499</v>
      </c>
      <c r="P141" s="143">
        <v>2.2516730220194101</v>
      </c>
      <c r="Q141" s="143">
        <v>12.232937237266199</v>
      </c>
      <c r="R141" s="143">
        <v>-12.817115483876201</v>
      </c>
    </row>
    <row r="142" spans="1:18" x14ac:dyDescent="0.25">
      <c r="A142" s="139" t="s">
        <v>301</v>
      </c>
      <c r="B142" s="142">
        <v>43929</v>
      </c>
      <c r="C142" s="143">
        <v>74.936400000000006</v>
      </c>
      <c r="D142" s="143">
        <v>74.936400000000006</v>
      </c>
      <c r="E142" s="139">
        <v>100175</v>
      </c>
      <c r="F142" s="143">
        <v>956.86032036877498</v>
      </c>
      <c r="G142" s="143">
        <v>798.68978565781799</v>
      </c>
      <c r="H142" s="143">
        <v>560.00350868081898</v>
      </c>
      <c r="I142" s="143">
        <v>427.366413204612</v>
      </c>
      <c r="J142" s="143">
        <v>-168.907088238292</v>
      </c>
      <c r="K142" s="143">
        <v>-77.615209945597599</v>
      </c>
      <c r="L142" s="143">
        <v>-28.323532565611799</v>
      </c>
      <c r="M142" s="143">
        <v>-25.973223070951502</v>
      </c>
      <c r="N142" s="143">
        <v>-19.604578924476201</v>
      </c>
      <c r="O142" s="143">
        <v>-1.8207185664404599</v>
      </c>
      <c r="P142" s="143">
        <v>5.3668727939748404</v>
      </c>
      <c r="Q142" s="143">
        <v>32.410482702037498</v>
      </c>
      <c r="R142" s="143">
        <v>-8.8606989552837696</v>
      </c>
    </row>
    <row r="143" spans="1:18" x14ac:dyDescent="0.25">
      <c r="A143" s="139" t="s">
        <v>198</v>
      </c>
      <c r="B143" s="142">
        <v>43929</v>
      </c>
      <c r="C143" s="143">
        <v>77.332700000000003</v>
      </c>
      <c r="D143" s="143">
        <v>77.332700000000003</v>
      </c>
      <c r="E143" s="139">
        <v>120847</v>
      </c>
      <c r="F143" s="143">
        <v>958.64232100390495</v>
      </c>
      <c r="G143" s="143">
        <v>800.62792816708497</v>
      </c>
      <c r="H143" s="143">
        <v>561.93916169292004</v>
      </c>
      <c r="I143" s="143">
        <v>429.31859138590301</v>
      </c>
      <c r="J143" s="143">
        <v>-167.467431309364</v>
      </c>
      <c r="K143" s="143">
        <v>-76.246664808993799</v>
      </c>
      <c r="L143" s="143">
        <v>-26.845764746140201</v>
      </c>
      <c r="M143" s="143">
        <v>-24.5764881231764</v>
      </c>
      <c r="N143" s="143">
        <v>-18.397899385843601</v>
      </c>
      <c r="O143" s="143">
        <v>-1.0942652157624599</v>
      </c>
      <c r="P143" s="143">
        <v>5.9949130014405396</v>
      </c>
      <c r="Q143" s="143">
        <v>13.442098232796001</v>
      </c>
      <c r="R143" s="143">
        <v>-7.9922599077176004</v>
      </c>
    </row>
    <row r="144" spans="1:18" x14ac:dyDescent="0.25">
      <c r="A144" s="139" t="s">
        <v>199</v>
      </c>
      <c r="B144" s="142">
        <v>43929</v>
      </c>
      <c r="C144" s="143">
        <v>37.72</v>
      </c>
      <c r="D144" s="143">
        <v>37.72</v>
      </c>
      <c r="E144" s="139">
        <v>111549</v>
      </c>
      <c r="F144" s="143">
        <v>233.724653148345</v>
      </c>
      <c r="G144" s="143">
        <v>515.95231336928805</v>
      </c>
      <c r="H144" s="143">
        <v>256.72561096761302</v>
      </c>
      <c r="I144" s="143">
        <v>167.72815220896501</v>
      </c>
      <c r="J144" s="143">
        <v>-223.831676887291</v>
      </c>
      <c r="K144" s="143">
        <v>-113.521433897788</v>
      </c>
      <c r="L144" s="143">
        <v>-47.8768057644549</v>
      </c>
      <c r="M144" s="143">
        <v>-39.496868122566497</v>
      </c>
      <c r="N144" s="143">
        <v>-32.216115707342297</v>
      </c>
      <c r="O144" s="143">
        <v>-7.1964962713980496</v>
      </c>
      <c r="P144" s="143">
        <v>-0.566097805345262</v>
      </c>
      <c r="Q144" s="143">
        <v>24.5339476236663</v>
      </c>
      <c r="R144" s="143">
        <v>-13.408669609429399</v>
      </c>
    </row>
    <row r="145" spans="1:18" x14ac:dyDescent="0.25">
      <c r="A145" s="139" t="s">
        <v>302</v>
      </c>
      <c r="B145" s="142">
        <v>43929</v>
      </c>
      <c r="C145" s="143">
        <v>37.369999999999997</v>
      </c>
      <c r="D145" s="143">
        <v>37.369999999999997</v>
      </c>
      <c r="E145" s="139">
        <v>141070</v>
      </c>
      <c r="F145" s="143">
        <v>226.03661820139601</v>
      </c>
      <c r="G145" s="143">
        <v>514.40847894586204</v>
      </c>
      <c r="H145" s="143">
        <v>256.17630544637899</v>
      </c>
      <c r="I145" s="143">
        <v>166.23968118417301</v>
      </c>
      <c r="J145" s="143">
        <v>-224.37364256903501</v>
      </c>
      <c r="K145" s="143">
        <v>-113.89702460788899</v>
      </c>
      <c r="L145" s="143">
        <v>-48.2770231608229</v>
      </c>
      <c r="M145" s="143">
        <v>-39.860427907610102</v>
      </c>
      <c r="N145" s="143">
        <v>-32.565312314432703</v>
      </c>
      <c r="O145" s="143">
        <v>-7.4384533986784902</v>
      </c>
      <c r="P145" s="143">
        <v>-0.83988962172275095</v>
      </c>
      <c r="Q145" s="143">
        <v>23.5438906152181</v>
      </c>
      <c r="R145" s="143">
        <v>-13.6833362941203</v>
      </c>
    </row>
    <row r="146" spans="1:18" x14ac:dyDescent="0.25">
      <c r="A146" s="139" t="s">
        <v>372</v>
      </c>
      <c r="B146" s="142">
        <v>43929</v>
      </c>
      <c r="C146" s="143">
        <v>112.411</v>
      </c>
      <c r="D146" s="143">
        <v>112.411</v>
      </c>
      <c r="E146" s="139">
        <v>119723</v>
      </c>
      <c r="F146" s="143">
        <v>175.10321852293299</v>
      </c>
      <c r="G146" s="143">
        <v>490.28237152589298</v>
      </c>
      <c r="H146" s="143">
        <v>306.51699371882802</v>
      </c>
      <c r="I146" s="143">
        <v>203.57723771052</v>
      </c>
      <c r="J146" s="143">
        <v>-213.57849370782901</v>
      </c>
      <c r="K146" s="143">
        <v>-98.841833553318693</v>
      </c>
      <c r="L146" s="143">
        <v>-36.673273131522997</v>
      </c>
      <c r="M146" s="143">
        <v>-30.557358095646102</v>
      </c>
      <c r="N146" s="143">
        <v>-24.770493739755199</v>
      </c>
      <c r="O146" s="143">
        <v>-4.5753307850873197</v>
      </c>
      <c r="P146" s="143">
        <v>-1.0556007788511499</v>
      </c>
      <c r="Q146" s="143">
        <v>9.13007690169513</v>
      </c>
      <c r="R146" s="143">
        <v>-11.2202719413267</v>
      </c>
    </row>
    <row r="147" spans="1:18" x14ac:dyDescent="0.25">
      <c r="A147" s="139" t="s">
        <v>375</v>
      </c>
      <c r="B147" s="142">
        <v>43929</v>
      </c>
      <c r="C147" s="143">
        <v>107.6352</v>
      </c>
      <c r="D147" s="143">
        <v>334.22739854269099</v>
      </c>
      <c r="E147" s="139">
        <v>105628</v>
      </c>
      <c r="F147" s="143">
        <v>174.419103967111</v>
      </c>
      <c r="G147" s="143">
        <v>489.60780173272599</v>
      </c>
      <c r="H147" s="143">
        <v>305.83575218075703</v>
      </c>
      <c r="I147" s="143">
        <v>203.079188954491</v>
      </c>
      <c r="J147" s="143">
        <v>-214.045850330712</v>
      </c>
      <c r="K147" s="143">
        <v>-99.312886654504993</v>
      </c>
      <c r="L147" s="143">
        <v>-37.195884472989597</v>
      </c>
      <c r="M147" s="143">
        <v>-31.047235706454899</v>
      </c>
      <c r="N147" s="143">
        <v>-25.217140091728499</v>
      </c>
      <c r="O147" s="143">
        <v>-5.1523826094603997</v>
      </c>
      <c r="P147" s="143">
        <v>-1.6567724809509301</v>
      </c>
      <c r="Q147" s="143">
        <v>119.901722865332</v>
      </c>
      <c r="R147" s="143">
        <v>-11.729530667011399</v>
      </c>
    </row>
    <row r="148" spans="1:18" x14ac:dyDescent="0.25">
      <c r="A148" s="139" t="s">
        <v>201</v>
      </c>
      <c r="B148" s="142">
        <v>43929</v>
      </c>
      <c r="C148" s="143">
        <v>10.301500000000001</v>
      </c>
      <c r="D148" s="143">
        <v>10.301500000000001</v>
      </c>
      <c r="E148" s="139">
        <v>132933</v>
      </c>
      <c r="F148" s="143">
        <v>138.70889159562</v>
      </c>
      <c r="G148" s="143">
        <v>450.278264454294</v>
      </c>
      <c r="H148" s="143">
        <v>284.11377448657902</v>
      </c>
      <c r="I148" s="143">
        <v>215.47405101965799</v>
      </c>
      <c r="J148" s="143">
        <v>-255.10813975540799</v>
      </c>
      <c r="K148" s="143">
        <v>-109.50460538678</v>
      </c>
      <c r="L148" s="143">
        <v>-42.561241014199901</v>
      </c>
      <c r="M148" s="143">
        <v>-33.016060329825102</v>
      </c>
      <c r="N148" s="143">
        <v>-24.2467945803328</v>
      </c>
      <c r="O148" s="143">
        <v>-5.4488684568870598</v>
      </c>
      <c r="P148" s="143">
        <v>-0.62175570300378102</v>
      </c>
      <c r="Q148" s="143">
        <v>0.65938857743254797</v>
      </c>
      <c r="R148" s="143">
        <v>-13.4863171770878</v>
      </c>
    </row>
    <row r="149" spans="1:18" x14ac:dyDescent="0.25">
      <c r="A149" s="139" t="s">
        <v>202</v>
      </c>
      <c r="B149" s="142">
        <v>43929</v>
      </c>
      <c r="C149" s="143">
        <v>11.112299999999999</v>
      </c>
      <c r="D149" s="143">
        <v>11.112299999999999</v>
      </c>
      <c r="E149" s="139">
        <v>133364</v>
      </c>
      <c r="F149" s="143">
        <v>85.271143022083194</v>
      </c>
      <c r="G149" s="143">
        <v>438.73958959388699</v>
      </c>
      <c r="H149" s="143">
        <v>288.55457811448503</v>
      </c>
      <c r="I149" s="143">
        <v>224.247613276854</v>
      </c>
      <c r="J149" s="143">
        <v>-233.575138918287</v>
      </c>
      <c r="K149" s="143">
        <v>-97.500282566013794</v>
      </c>
      <c r="L149" s="143">
        <v>-35.8901395884549</v>
      </c>
      <c r="M149" s="143">
        <v>-29.132822042994601</v>
      </c>
      <c r="N149" s="143">
        <v>-21.0807098810855</v>
      </c>
      <c r="O149" s="143">
        <v>-3.8393047126873499</v>
      </c>
      <c r="P149" s="143">
        <v>1.9309928251134101</v>
      </c>
      <c r="Q149" s="143">
        <v>2.1600727244790798</v>
      </c>
      <c r="R149" s="143">
        <v>-11.410220817812901</v>
      </c>
    </row>
    <row r="150" spans="1:18" x14ac:dyDescent="0.25">
      <c r="A150" s="139" t="s">
        <v>203</v>
      </c>
      <c r="B150" s="142">
        <v>43929</v>
      </c>
      <c r="C150" s="143">
        <v>10.943199999999999</v>
      </c>
      <c r="D150" s="143">
        <v>10.943199999999999</v>
      </c>
      <c r="E150" s="139">
        <v>136007</v>
      </c>
      <c r="F150" s="143">
        <v>164.84303286212199</v>
      </c>
      <c r="G150" s="143">
        <v>445.18236993659298</v>
      </c>
      <c r="H150" s="143">
        <v>282.97065895212302</v>
      </c>
      <c r="I150" s="143">
        <v>214.91946993440601</v>
      </c>
      <c r="J150" s="143">
        <v>-240.64119505664999</v>
      </c>
      <c r="K150" s="143">
        <v>-98.482092901066295</v>
      </c>
      <c r="L150" s="143">
        <v>-36.860281765863</v>
      </c>
      <c r="M150" s="143">
        <v>-30.2522066963501</v>
      </c>
      <c r="N150" s="143">
        <v>-21.426753381357798</v>
      </c>
      <c r="O150" s="143">
        <v>-2.8167557088471198</v>
      </c>
      <c r="P150" s="143"/>
      <c r="Q150" s="143">
        <v>2.3435534377127301</v>
      </c>
      <c r="R150" s="143">
        <v>-10.5266160572969</v>
      </c>
    </row>
    <row r="151" spans="1:18" x14ac:dyDescent="0.25">
      <c r="A151" s="139" t="s">
        <v>304</v>
      </c>
      <c r="B151" s="142">
        <v>43929</v>
      </c>
      <c r="C151" s="143">
        <v>10.5009</v>
      </c>
      <c r="D151" s="143">
        <v>10.5009</v>
      </c>
      <c r="E151" s="139">
        <v>136004</v>
      </c>
      <c r="F151" s="143">
        <v>164.10143582777499</v>
      </c>
      <c r="G151" s="143">
        <v>444.652455041422</v>
      </c>
      <c r="H151" s="143">
        <v>282.45596171469202</v>
      </c>
      <c r="I151" s="143">
        <v>214.76942921638201</v>
      </c>
      <c r="J151" s="143">
        <v>-240.91756666560599</v>
      </c>
      <c r="K151" s="143">
        <v>-98.819591036358901</v>
      </c>
      <c r="L151" s="143">
        <v>-37.245599391157</v>
      </c>
      <c r="M151" s="143">
        <v>-30.623611429302098</v>
      </c>
      <c r="N151" s="143">
        <v>-21.8068148232719</v>
      </c>
      <c r="O151" s="143">
        <v>-3.5924044297413502</v>
      </c>
      <c r="P151" s="143"/>
      <c r="Q151" s="143">
        <v>1.24457794417971</v>
      </c>
      <c r="R151" s="143">
        <v>-11.1513405785225</v>
      </c>
    </row>
    <row r="152" spans="1:18" x14ac:dyDescent="0.25">
      <c r="A152" s="139" t="s">
        <v>305</v>
      </c>
      <c r="B152" s="142">
        <v>43929</v>
      </c>
      <c r="C152" s="143">
        <v>10.889200000000001</v>
      </c>
      <c r="D152" s="143">
        <v>10.889200000000001</v>
      </c>
      <c r="E152" s="139">
        <v>133361</v>
      </c>
      <c r="F152" s="143">
        <v>85.001702887549399</v>
      </c>
      <c r="G152" s="143">
        <v>438.399384753172</v>
      </c>
      <c r="H152" s="143">
        <v>288.23395854446102</v>
      </c>
      <c r="I152" s="143">
        <v>224.09785571105201</v>
      </c>
      <c r="J152" s="143">
        <v>-233.77270806928601</v>
      </c>
      <c r="K152" s="143">
        <v>-97.737473500626805</v>
      </c>
      <c r="L152" s="143">
        <v>-36.160769527376701</v>
      </c>
      <c r="M152" s="143">
        <v>-29.396049578504702</v>
      </c>
      <c r="N152" s="143">
        <v>-21.3492014004702</v>
      </c>
      <c r="O152" s="143">
        <v>-4.3094156548878697</v>
      </c>
      <c r="P152" s="143">
        <v>1.4926103296467801</v>
      </c>
      <c r="Q152" s="143">
        <v>1.71757003462441</v>
      </c>
      <c r="R152" s="143">
        <v>-11.967269722388901</v>
      </c>
    </row>
    <row r="153" spans="1:18" x14ac:dyDescent="0.25">
      <c r="A153" s="139" t="s">
        <v>306</v>
      </c>
      <c r="B153" s="142">
        <v>43929</v>
      </c>
      <c r="C153" s="143">
        <v>10.0922</v>
      </c>
      <c r="D153" s="143">
        <v>10.0922</v>
      </c>
      <c r="E153" s="139">
        <v>132924</v>
      </c>
      <c r="F153" s="143">
        <v>138.31670661720199</v>
      </c>
      <c r="G153" s="143">
        <v>449.91952705048197</v>
      </c>
      <c r="H153" s="143">
        <v>283.77769253616799</v>
      </c>
      <c r="I153" s="143">
        <v>215.194785692067</v>
      </c>
      <c r="J153" s="143">
        <v>-255.34461169378201</v>
      </c>
      <c r="K153" s="143">
        <v>-109.745962020734</v>
      </c>
      <c r="L153" s="143">
        <v>-42.828443938949199</v>
      </c>
      <c r="M153" s="143">
        <v>-33.276664905058801</v>
      </c>
      <c r="N153" s="143">
        <v>-24.509293439972499</v>
      </c>
      <c r="O153" s="143">
        <v>-5.9073249138129302</v>
      </c>
      <c r="P153" s="143">
        <v>-1.01217293065832</v>
      </c>
      <c r="Q153" s="143">
        <v>0.25235632026898602</v>
      </c>
      <c r="R153" s="143">
        <v>-14.016611315268101</v>
      </c>
    </row>
    <row r="154" spans="1:18" x14ac:dyDescent="0.25">
      <c r="A154" s="139" t="s">
        <v>204</v>
      </c>
      <c r="B154" s="142">
        <v>43929</v>
      </c>
      <c r="C154" s="143">
        <v>11.544600000000001</v>
      </c>
      <c r="D154" s="143">
        <v>11.544600000000001</v>
      </c>
      <c r="E154" s="139">
        <v>140487</v>
      </c>
      <c r="F154" s="143">
        <v>276.51032484421103</v>
      </c>
      <c r="G154" s="143">
        <v>449.90620172147601</v>
      </c>
      <c r="H154" s="143">
        <v>330.43757451030501</v>
      </c>
      <c r="I154" s="143">
        <v>210.665636848758</v>
      </c>
      <c r="J154" s="143">
        <v>-251.20743692286999</v>
      </c>
      <c r="K154" s="143">
        <v>-80.937499073998197</v>
      </c>
      <c r="L154" s="143">
        <v>-28.0311877064056</v>
      </c>
      <c r="M154" s="143">
        <v>-14.4672512153931</v>
      </c>
      <c r="N154" s="143">
        <v>-9.8926060809793999</v>
      </c>
      <c r="O154" s="143"/>
      <c r="P154" s="143"/>
      <c r="Q154" s="143">
        <v>5.1066938405797098</v>
      </c>
      <c r="R154" s="143">
        <v>-6.3336898945076001</v>
      </c>
    </row>
    <row r="155" spans="1:18" x14ac:dyDescent="0.25">
      <c r="A155" s="139" t="s">
        <v>307</v>
      </c>
      <c r="B155" s="142">
        <v>43929</v>
      </c>
      <c r="C155" s="143">
        <v>11.2644</v>
      </c>
      <c r="D155" s="143">
        <v>11.2644</v>
      </c>
      <c r="E155" s="139">
        <v>140488</v>
      </c>
      <c r="F155" s="143">
        <v>276.20350990179003</v>
      </c>
      <c r="G155" s="143">
        <v>449.37047647768298</v>
      </c>
      <c r="H155" s="143">
        <v>329.91341541855599</v>
      </c>
      <c r="I155" s="143">
        <v>210.192139019845</v>
      </c>
      <c r="J155" s="143">
        <v>-251.57326031077801</v>
      </c>
      <c r="K155" s="143">
        <v>-81.328037606834201</v>
      </c>
      <c r="L155" s="143">
        <v>-28.453581244311401</v>
      </c>
      <c r="M155" s="143">
        <v>-14.9078529688</v>
      </c>
      <c r="N155" s="143">
        <v>-10.3383445569297</v>
      </c>
      <c r="O155" s="143"/>
      <c r="P155" s="143"/>
      <c r="Q155" s="143">
        <v>4.1803079710144999</v>
      </c>
      <c r="R155" s="143">
        <v>-6.9842953328050799</v>
      </c>
    </row>
    <row r="156" spans="1:18" x14ac:dyDescent="0.25">
      <c r="A156" s="139" t="s">
        <v>205</v>
      </c>
      <c r="B156" s="142">
        <v>43929</v>
      </c>
      <c r="C156" s="143">
        <v>8.4344000000000001</v>
      </c>
      <c r="D156" s="143">
        <v>8.4344000000000001</v>
      </c>
      <c r="E156" s="139">
        <v>142138</v>
      </c>
      <c r="F156" s="143">
        <v>241.76801250760599</v>
      </c>
      <c r="G156" s="143">
        <v>591.70981799538697</v>
      </c>
      <c r="H156" s="143">
        <v>308.40201062719098</v>
      </c>
      <c r="I156" s="143">
        <v>208.582111394035</v>
      </c>
      <c r="J156" s="143">
        <v>-224.231568074617</v>
      </c>
      <c r="K156" s="143">
        <v>-89.255920831714704</v>
      </c>
      <c r="L156" s="143">
        <v>-32.358267702947998</v>
      </c>
      <c r="M156" s="143">
        <v>-24.593654531931499</v>
      </c>
      <c r="N156" s="143">
        <v>-16.329605735908899</v>
      </c>
      <c r="O156" s="143"/>
      <c r="P156" s="143"/>
      <c r="Q156" s="143">
        <v>-7.6910363391655503</v>
      </c>
      <c r="R156" s="143">
        <v>-8.1392085017545508</v>
      </c>
    </row>
    <row r="157" spans="1:18" x14ac:dyDescent="0.25">
      <c r="A157" s="139" t="s">
        <v>206</v>
      </c>
      <c r="B157" s="142">
        <v>43929</v>
      </c>
      <c r="C157" s="143">
        <v>8.4816000000000003</v>
      </c>
      <c r="D157" s="143">
        <v>8.4816000000000003</v>
      </c>
      <c r="E157" s="139">
        <v>143178</v>
      </c>
      <c r="F157" s="143">
        <v>134.329329625469</v>
      </c>
      <c r="G157" s="143">
        <v>425.072053300726</v>
      </c>
      <c r="H157" s="143">
        <v>230.39225169674401</v>
      </c>
      <c r="I157" s="143">
        <v>166.34519076227801</v>
      </c>
      <c r="J157" s="143">
        <v>-254.10274128863199</v>
      </c>
      <c r="K157" s="143">
        <v>-98.287902971647796</v>
      </c>
      <c r="L157" s="143">
        <v>-35.871250152746498</v>
      </c>
      <c r="M157" s="143">
        <v>-27.226107226107199</v>
      </c>
      <c r="N157" s="143">
        <v>-18.7135755357398</v>
      </c>
      <c r="O157" s="143"/>
      <c r="P157" s="143"/>
      <c r="Q157" s="143">
        <v>-8.7831378763866894</v>
      </c>
      <c r="R157" s="143"/>
    </row>
    <row r="158" spans="1:18" x14ac:dyDescent="0.25">
      <c r="A158" s="139" t="s">
        <v>308</v>
      </c>
      <c r="B158" s="142">
        <v>43929</v>
      </c>
      <c r="C158" s="143">
        <v>8.3437999999999999</v>
      </c>
      <c r="D158" s="143">
        <v>8.3437999999999999</v>
      </c>
      <c r="E158" s="139">
        <v>143176</v>
      </c>
      <c r="F158" s="143">
        <v>133.471263261719</v>
      </c>
      <c r="G158" s="143">
        <v>424.369087173764</v>
      </c>
      <c r="H158" s="143">
        <v>229.73209705068999</v>
      </c>
      <c r="I158" s="143">
        <v>166.01454013014001</v>
      </c>
      <c r="J158" s="143">
        <v>-254.50365244136901</v>
      </c>
      <c r="K158" s="143">
        <v>-98.740065203755293</v>
      </c>
      <c r="L158" s="143">
        <v>-36.380469994310801</v>
      </c>
      <c r="M158" s="143">
        <v>-27.739803709998299</v>
      </c>
      <c r="N158" s="143">
        <v>-19.2964216777461</v>
      </c>
      <c r="O158" s="143"/>
      <c r="P158" s="143"/>
      <c r="Q158" s="143">
        <v>-9.58023771790808</v>
      </c>
      <c r="R158" s="143"/>
    </row>
    <row r="159" spans="1:18" x14ac:dyDescent="0.25">
      <c r="A159" s="139" t="s">
        <v>309</v>
      </c>
      <c r="B159" s="142">
        <v>43929</v>
      </c>
      <c r="C159" s="143">
        <v>8.2913999999999994</v>
      </c>
      <c r="D159" s="143">
        <v>8.2913999999999994</v>
      </c>
      <c r="E159" s="139">
        <v>142139</v>
      </c>
      <c r="F159" s="143">
        <v>240.61259423826101</v>
      </c>
      <c r="G159" s="143">
        <v>591.01220275344099</v>
      </c>
      <c r="H159" s="143">
        <v>307.68641275193499</v>
      </c>
      <c r="I159" s="143">
        <v>207.99287835152799</v>
      </c>
      <c r="J159" s="143">
        <v>-224.69447094634501</v>
      </c>
      <c r="K159" s="143">
        <v>-89.712276450352505</v>
      </c>
      <c r="L159" s="143">
        <v>-32.853986076035802</v>
      </c>
      <c r="M159" s="143">
        <v>-25.077299716589899</v>
      </c>
      <c r="N159" s="143">
        <v>-16.8137936279577</v>
      </c>
      <c r="O159" s="143"/>
      <c r="P159" s="143"/>
      <c r="Q159" s="143">
        <v>-8.3935262449528896</v>
      </c>
      <c r="R159" s="143">
        <v>-8.8316488012098695</v>
      </c>
    </row>
    <row r="160" spans="1:18" x14ac:dyDescent="0.25">
      <c r="A160" s="139" t="s">
        <v>310</v>
      </c>
      <c r="B160" s="142">
        <v>43929</v>
      </c>
      <c r="C160" s="143">
        <v>32.911999999999999</v>
      </c>
      <c r="D160" s="143">
        <v>32.911999999999999</v>
      </c>
      <c r="E160" s="139">
        <v>116352</v>
      </c>
      <c r="F160" s="143">
        <v>382.13441404930597</v>
      </c>
      <c r="G160" s="143">
        <v>462.28922941725699</v>
      </c>
      <c r="H160" s="143">
        <v>304.353488611405</v>
      </c>
      <c r="I160" s="143">
        <v>184.53107171324899</v>
      </c>
      <c r="J160" s="143">
        <v>-227.439778801541</v>
      </c>
      <c r="K160" s="143">
        <v>-71.779468859717099</v>
      </c>
      <c r="L160" s="143">
        <v>-22.586083697478401</v>
      </c>
      <c r="M160" s="143">
        <v>-13.8342468383621</v>
      </c>
      <c r="N160" s="143">
        <v>-7.5705737681136496</v>
      </c>
      <c r="O160" s="143">
        <v>3.7346821582041598</v>
      </c>
      <c r="P160" s="143">
        <v>7.4645031339736301</v>
      </c>
      <c r="Q160" s="143">
        <v>28.522783083219601</v>
      </c>
      <c r="R160" s="143">
        <v>-2.6959923894061602</v>
      </c>
    </row>
    <row r="161" spans="1:18" x14ac:dyDescent="0.25">
      <c r="A161" s="139" t="s">
        <v>207</v>
      </c>
      <c r="B161" s="142">
        <v>43929</v>
      </c>
      <c r="C161" s="143">
        <v>24.496600000000001</v>
      </c>
      <c r="D161" s="143">
        <v>24.496600000000001</v>
      </c>
      <c r="E161" s="139">
        <v>126279</v>
      </c>
      <c r="F161" s="143">
        <v>412.42171664004297</v>
      </c>
      <c r="G161" s="143">
        <v>516.36660066525997</v>
      </c>
      <c r="H161" s="143">
        <v>340.160695959865</v>
      </c>
      <c r="I161" s="143">
        <v>238.28225443047299</v>
      </c>
      <c r="J161" s="143">
        <v>-191.82565110896701</v>
      </c>
      <c r="K161" s="143">
        <v>-57.473382956529697</v>
      </c>
      <c r="L161" s="143">
        <v>-13.933972526514101</v>
      </c>
      <c r="M161" s="143">
        <v>-6.6089998952688704</v>
      </c>
      <c r="N161" s="143">
        <v>-1.50480900198189</v>
      </c>
      <c r="O161" s="143">
        <v>8.5672499123102099</v>
      </c>
      <c r="P161" s="143">
        <v>8.9198570026312591</v>
      </c>
      <c r="Q161" s="143">
        <v>24.018424875170201</v>
      </c>
      <c r="R161" s="143">
        <v>1.3365010494652301</v>
      </c>
    </row>
    <row r="162" spans="1:18" x14ac:dyDescent="0.25">
      <c r="A162" s="139" t="s">
        <v>311</v>
      </c>
      <c r="B162" s="142">
        <v>43929</v>
      </c>
      <c r="C162" s="143">
        <v>23.917400000000001</v>
      </c>
      <c r="D162" s="143">
        <v>23.917400000000001</v>
      </c>
      <c r="E162" s="139">
        <v>126379</v>
      </c>
      <c r="F162" s="143">
        <v>411.90883913659002</v>
      </c>
      <c r="G162" s="143">
        <v>515.793903039528</v>
      </c>
      <c r="H162" s="143">
        <v>339.60929940203999</v>
      </c>
      <c r="I162" s="143">
        <v>237.85429455250301</v>
      </c>
      <c r="J162" s="143">
        <v>-192.199217227199</v>
      </c>
      <c r="K162" s="143">
        <v>-57.886139719542797</v>
      </c>
      <c r="L162" s="143">
        <v>-14.3892550293025</v>
      </c>
      <c r="M162" s="143">
        <v>-7.0779963563966604</v>
      </c>
      <c r="N162" s="143">
        <v>-1.9912909367251801</v>
      </c>
      <c r="O162" s="143">
        <v>7.7953349037093096</v>
      </c>
      <c r="P162" s="143">
        <v>8.2727899500119602</v>
      </c>
      <c r="Q162" s="143">
        <v>23.058788016341399</v>
      </c>
      <c r="R162" s="143">
        <v>0.50728753771912705</v>
      </c>
    </row>
    <row r="163" spans="1:18" x14ac:dyDescent="0.25">
      <c r="A163" s="139" t="s">
        <v>208</v>
      </c>
      <c r="B163" s="142">
        <v>43929</v>
      </c>
      <c r="C163" s="143">
        <v>9.3040000000000003</v>
      </c>
      <c r="D163" s="143">
        <v>9.3040000000000003</v>
      </c>
      <c r="E163" s="139">
        <v>145819</v>
      </c>
      <c r="F163" s="143">
        <v>161.160950437765</v>
      </c>
      <c r="G163" s="143">
        <v>470.18647751973498</v>
      </c>
      <c r="H163" s="143">
        <v>241.597583702847</v>
      </c>
      <c r="I163" s="143">
        <v>162.12605051610501</v>
      </c>
      <c r="J163" s="143">
        <v>-168.96693311787601</v>
      </c>
      <c r="K163" s="143">
        <v>-68.704589493573295</v>
      </c>
      <c r="L163" s="143">
        <v>-22.242984934672599</v>
      </c>
      <c r="M163" s="143">
        <v>-14.834202237946499</v>
      </c>
      <c r="N163" s="143">
        <v>-11.401414366825099</v>
      </c>
      <c r="O163" s="143"/>
      <c r="P163" s="143"/>
      <c r="Q163" s="143">
        <v>-5.78678815489749</v>
      </c>
      <c r="R163" s="143"/>
    </row>
    <row r="164" spans="1:18" x14ac:dyDescent="0.25">
      <c r="A164" s="139" t="s">
        <v>312</v>
      </c>
      <c r="B164" s="142">
        <v>43929</v>
      </c>
      <c r="C164" s="143">
        <v>9.0827000000000009</v>
      </c>
      <c r="D164" s="143">
        <v>9.0827000000000009</v>
      </c>
      <c r="E164" s="139">
        <v>145820</v>
      </c>
      <c r="F164" s="143">
        <v>159.42918435951799</v>
      </c>
      <c r="G164" s="143">
        <v>468.26670728278299</v>
      </c>
      <c r="H164" s="143">
        <v>239.77523616490001</v>
      </c>
      <c r="I164" s="143">
        <v>160.07302036189699</v>
      </c>
      <c r="J164" s="143">
        <v>-170.625044793993</v>
      </c>
      <c r="K164" s="143">
        <v>-70.350531751762801</v>
      </c>
      <c r="L164" s="143">
        <v>-23.960654709671399</v>
      </c>
      <c r="M164" s="143">
        <v>-16.552536777847099</v>
      </c>
      <c r="N164" s="143">
        <v>-13.157811588008499</v>
      </c>
      <c r="O164" s="143"/>
      <c r="P164" s="143"/>
      <c r="Q164" s="143">
        <v>-7.6267539863325604</v>
      </c>
      <c r="R164" s="143"/>
    </row>
    <row r="165" spans="1:18" x14ac:dyDescent="0.25">
      <c r="A165" s="139" t="s">
        <v>313</v>
      </c>
      <c r="B165" s="142">
        <v>43929</v>
      </c>
      <c r="C165" s="143">
        <v>73.108900000000006</v>
      </c>
      <c r="D165" s="143">
        <v>73.108900000000006</v>
      </c>
      <c r="E165" s="139">
        <v>101853</v>
      </c>
      <c r="F165" s="143">
        <v>70.781609321426203</v>
      </c>
      <c r="G165" s="143">
        <v>520.86389341133201</v>
      </c>
      <c r="H165" s="143">
        <v>269.70288154103099</v>
      </c>
      <c r="I165" s="143">
        <v>162.64760418392299</v>
      </c>
      <c r="J165" s="143">
        <v>-261.40387544884999</v>
      </c>
      <c r="K165" s="143">
        <v>-113.410283100451</v>
      </c>
      <c r="L165" s="143">
        <v>-47.396318053395497</v>
      </c>
      <c r="M165" s="143">
        <v>-35.041923004659097</v>
      </c>
      <c r="N165" s="143">
        <v>-27.7119076833931</v>
      </c>
      <c r="O165" s="143">
        <v>-6.5695332331005201</v>
      </c>
      <c r="P165" s="143">
        <v>-0.62937902312391303</v>
      </c>
      <c r="Q165" s="143">
        <v>30.355043342185599</v>
      </c>
      <c r="R165" s="143">
        <v>-14.4766417349229</v>
      </c>
    </row>
    <row r="166" spans="1:18" x14ac:dyDescent="0.25">
      <c r="A166" s="139" t="s">
        <v>209</v>
      </c>
      <c r="B166" s="142">
        <v>43929</v>
      </c>
      <c r="C166" s="143">
        <v>75.2941</v>
      </c>
      <c r="D166" s="143">
        <v>75.2941</v>
      </c>
      <c r="E166" s="139">
        <v>119549</v>
      </c>
      <c r="F166" s="143">
        <v>70.961968382393394</v>
      </c>
      <c r="G166" s="143">
        <v>521.038305017217</v>
      </c>
      <c r="H166" s="143">
        <v>269.87384117609599</v>
      </c>
      <c r="I166" s="143">
        <v>162.82663547794101</v>
      </c>
      <c r="J166" s="143">
        <v>-261.13243849921599</v>
      </c>
      <c r="K166" s="143">
        <v>-113.09716196004599</v>
      </c>
      <c r="L166" s="143">
        <v>-47.0829565987192</v>
      </c>
      <c r="M166" s="143">
        <v>-34.753490240801298</v>
      </c>
      <c r="N166" s="143">
        <v>-27.436883844418201</v>
      </c>
      <c r="O166" s="143">
        <v>-6.1509913383775601</v>
      </c>
      <c r="P166" s="143">
        <v>-0.206476108081288</v>
      </c>
      <c r="Q166" s="143">
        <v>7.51467868405099</v>
      </c>
      <c r="R166" s="143">
        <v>-14.163514839946799</v>
      </c>
    </row>
    <row r="167" spans="1:18" x14ac:dyDescent="0.25">
      <c r="A167" s="139" t="s">
        <v>210</v>
      </c>
      <c r="B167" s="142">
        <v>43929</v>
      </c>
      <c r="C167" s="143">
        <v>6.6574</v>
      </c>
      <c r="D167" s="143">
        <v>6.6574</v>
      </c>
      <c r="E167" s="139">
        <v>139711</v>
      </c>
      <c r="F167" s="143">
        <v>693.88660993081805</v>
      </c>
      <c r="G167" s="143">
        <v>315.252750007835</v>
      </c>
      <c r="H167" s="143">
        <v>226.20353661321599</v>
      </c>
      <c r="I167" s="143">
        <v>224.76982961564499</v>
      </c>
      <c r="J167" s="143">
        <v>-293.95897834886699</v>
      </c>
      <c r="K167" s="143">
        <v>-119.284518000126</v>
      </c>
      <c r="L167" s="143">
        <v>-52.235789617003903</v>
      </c>
      <c r="M167" s="143">
        <v>-44.062183576923999</v>
      </c>
      <c r="N167" s="143">
        <v>-39.405962050740499</v>
      </c>
      <c r="O167" s="143">
        <v>-14.108749758544899</v>
      </c>
      <c r="P167" s="143"/>
      <c r="Q167" s="143">
        <v>-9.8629668552950704</v>
      </c>
      <c r="R167" s="143">
        <v>-25.424100586053399</v>
      </c>
    </row>
    <row r="168" spans="1:18" x14ac:dyDescent="0.25">
      <c r="A168" s="139" t="s">
        <v>314</v>
      </c>
      <c r="B168" s="142">
        <v>43929</v>
      </c>
      <c r="C168" s="143">
        <v>6.5236999999999998</v>
      </c>
      <c r="D168" s="143">
        <v>6.5236999999999998</v>
      </c>
      <c r="E168" s="139">
        <v>139709</v>
      </c>
      <c r="F168" s="143">
        <v>693.27251995438598</v>
      </c>
      <c r="G168" s="143">
        <v>315.05164859765301</v>
      </c>
      <c r="H168" s="143">
        <v>225.99379925015199</v>
      </c>
      <c r="I168" s="143">
        <v>224.586802904569</v>
      </c>
      <c r="J168" s="143">
        <v>-294.07739848975899</v>
      </c>
      <c r="K168" s="143">
        <v>-119.390455052833</v>
      </c>
      <c r="L168" s="143">
        <v>-52.346125183912903</v>
      </c>
      <c r="M168" s="143">
        <v>-44.160514778015902</v>
      </c>
      <c r="N168" s="143">
        <v>-39.494436487330297</v>
      </c>
      <c r="O168" s="143">
        <v>-14.343772492912001</v>
      </c>
      <c r="P168" s="143"/>
      <c r="Q168" s="143">
        <v>-10.257473726758301</v>
      </c>
      <c r="R168" s="143">
        <v>-25.5867884811971</v>
      </c>
    </row>
    <row r="169" spans="1:18" x14ac:dyDescent="0.25">
      <c r="A169" s="139" t="s">
        <v>211</v>
      </c>
      <c r="B169" s="142">
        <v>43929</v>
      </c>
      <c r="C169" s="143">
        <v>5.6257999999999999</v>
      </c>
      <c r="D169" s="143">
        <v>5.6257999999999999</v>
      </c>
      <c r="E169" s="139">
        <v>139990</v>
      </c>
      <c r="F169" s="143">
        <v>662.55542484842601</v>
      </c>
      <c r="G169" s="143">
        <v>318.50999888695202</v>
      </c>
      <c r="H169" s="143">
        <v>217.83320194490199</v>
      </c>
      <c r="I169" s="143">
        <v>224.758034042107</v>
      </c>
      <c r="J169" s="143">
        <v>-300.395256916996</v>
      </c>
      <c r="K169" s="143">
        <v>-121.66628586452001</v>
      </c>
      <c r="L169" s="143">
        <v>-52.852164218577897</v>
      </c>
      <c r="M169" s="143">
        <v>-43.742599207187503</v>
      </c>
      <c r="N169" s="143">
        <v>-39.239584441647203</v>
      </c>
      <c r="O169" s="143">
        <v>-14.6464692826407</v>
      </c>
      <c r="P169" s="143"/>
      <c r="Q169" s="143">
        <v>-14.370684068406799</v>
      </c>
      <c r="R169" s="143">
        <v>-25.434623338461702</v>
      </c>
    </row>
    <row r="170" spans="1:18" x14ac:dyDescent="0.25">
      <c r="A170" s="139" t="s">
        <v>315</v>
      </c>
      <c r="B170" s="142">
        <v>43929</v>
      </c>
      <c r="C170" s="143">
        <v>5.5331000000000001</v>
      </c>
      <c r="D170" s="143">
        <v>5.5331000000000001</v>
      </c>
      <c r="E170" s="139">
        <v>139992</v>
      </c>
      <c r="F170" s="143">
        <v>661.54822802046601</v>
      </c>
      <c r="G170" s="143">
        <v>318.187476423992</v>
      </c>
      <c r="H170" s="143">
        <v>217.64641014744601</v>
      </c>
      <c r="I170" s="143">
        <v>224.56751383198599</v>
      </c>
      <c r="J170" s="143">
        <v>-300.51864518056499</v>
      </c>
      <c r="K170" s="143">
        <v>-121.773975712782</v>
      </c>
      <c r="L170" s="143">
        <v>-52.961446767872502</v>
      </c>
      <c r="M170" s="143">
        <v>-43.842425562769797</v>
      </c>
      <c r="N170" s="143">
        <v>-39.329868703409197</v>
      </c>
      <c r="O170" s="143">
        <v>-14.9420748227987</v>
      </c>
      <c r="P170" s="143"/>
      <c r="Q170" s="143">
        <v>-14.6752340234023</v>
      </c>
      <c r="R170" s="143">
        <v>-25.6559237534841</v>
      </c>
    </row>
    <row r="171" spans="1:18" x14ac:dyDescent="0.25">
      <c r="A171" s="139" t="s">
        <v>212</v>
      </c>
      <c r="B171" s="142">
        <v>43929</v>
      </c>
      <c r="C171" s="143">
        <v>5.4443999999999999</v>
      </c>
      <c r="D171" s="143">
        <v>5.4443999999999999</v>
      </c>
      <c r="E171" s="139">
        <v>141141</v>
      </c>
      <c r="F171" s="143">
        <v>664.87750140264802</v>
      </c>
      <c r="G171" s="143">
        <v>328.13711565774798</v>
      </c>
      <c r="H171" s="143">
        <v>240.246265666086</v>
      </c>
      <c r="I171" s="143">
        <v>224.699887137042</v>
      </c>
      <c r="J171" s="143">
        <v>-310.972755359985</v>
      </c>
      <c r="K171" s="143">
        <v>-125.105465922927</v>
      </c>
      <c r="L171" s="143">
        <v>-53.435756707982002</v>
      </c>
      <c r="M171" s="143">
        <v>-44.412206836708499</v>
      </c>
      <c r="N171" s="143">
        <v>-39.829321102136397</v>
      </c>
      <c r="O171" s="143"/>
      <c r="P171" s="143"/>
      <c r="Q171" s="143">
        <v>-16.4959722222222</v>
      </c>
      <c r="R171" s="143">
        <v>-25.069576831641399</v>
      </c>
    </row>
    <row r="172" spans="1:18" x14ac:dyDescent="0.25">
      <c r="A172" s="139" t="s">
        <v>213</v>
      </c>
      <c r="B172" s="142">
        <v>43929</v>
      </c>
      <c r="C172" s="143">
        <v>5.0801999999999996</v>
      </c>
      <c r="D172" s="143">
        <v>5.0801999999999996</v>
      </c>
      <c r="E172" s="139">
        <v>141564</v>
      </c>
      <c r="F172" s="143">
        <v>765.07767439055601</v>
      </c>
      <c r="G172" s="143">
        <v>353.271973089543</v>
      </c>
      <c r="H172" s="143">
        <v>258.66201111547298</v>
      </c>
      <c r="I172" s="143">
        <v>230.03708905964501</v>
      </c>
      <c r="J172" s="143">
        <v>-317.06232041124002</v>
      </c>
      <c r="K172" s="143">
        <v>-131.270566106431</v>
      </c>
      <c r="L172" s="143">
        <v>-57.207348489923703</v>
      </c>
      <c r="M172" s="143">
        <v>-46.572579521061598</v>
      </c>
      <c r="N172" s="143">
        <v>-41.375171882167002</v>
      </c>
      <c r="O172" s="143"/>
      <c r="P172" s="143"/>
      <c r="Q172" s="143">
        <v>-19.4553304442037</v>
      </c>
      <c r="R172" s="143">
        <v>-25.8116689690554</v>
      </c>
    </row>
    <row r="173" spans="1:18" x14ac:dyDescent="0.25">
      <c r="A173" s="139" t="s">
        <v>316</v>
      </c>
      <c r="B173" s="142">
        <v>43929</v>
      </c>
      <c r="C173" s="143">
        <v>4.9085000000000001</v>
      </c>
      <c r="D173" s="143">
        <v>4.9085000000000001</v>
      </c>
      <c r="E173" s="139">
        <v>141565</v>
      </c>
      <c r="F173" s="143">
        <v>764.49727526103095</v>
      </c>
      <c r="G173" s="143">
        <v>352.98690758420298</v>
      </c>
      <c r="H173" s="143">
        <v>258.44536287797598</v>
      </c>
      <c r="I173" s="143">
        <v>229.73604205592699</v>
      </c>
      <c r="J173" s="143">
        <v>-317.268474246739</v>
      </c>
      <c r="K173" s="143">
        <v>-131.46019779497399</v>
      </c>
      <c r="L173" s="143">
        <v>-57.407276275000399</v>
      </c>
      <c r="M173" s="143">
        <v>-46.7546657805173</v>
      </c>
      <c r="N173" s="143">
        <v>-41.539190693532902</v>
      </c>
      <c r="O173" s="143"/>
      <c r="P173" s="143"/>
      <c r="Q173" s="143">
        <v>-20.134317443120299</v>
      </c>
      <c r="R173" s="143">
        <v>-26.3441231436998</v>
      </c>
    </row>
    <row r="174" spans="1:18" x14ac:dyDescent="0.25">
      <c r="A174" s="139" t="s">
        <v>317</v>
      </c>
      <c r="B174" s="142">
        <v>43929</v>
      </c>
      <c r="C174" s="143">
        <v>5.3604000000000003</v>
      </c>
      <c r="D174" s="143">
        <v>5.3604000000000003</v>
      </c>
      <c r="E174" s="139">
        <v>141139</v>
      </c>
      <c r="F174" s="143">
        <v>664.191011662807</v>
      </c>
      <c r="G174" s="143">
        <v>327.71096079998603</v>
      </c>
      <c r="H174" s="143">
        <v>239.82031003905499</v>
      </c>
      <c r="I174" s="143">
        <v>224.33567101496701</v>
      </c>
      <c r="J174" s="143">
        <v>-311.21299871299902</v>
      </c>
      <c r="K174" s="143">
        <v>-125.331188320184</v>
      </c>
      <c r="L174" s="143">
        <v>-53.671834000808197</v>
      </c>
      <c r="M174" s="143">
        <v>-44.6270123501819</v>
      </c>
      <c r="N174" s="143">
        <v>-40.023695752566702</v>
      </c>
      <c r="O174" s="143"/>
      <c r="P174" s="143"/>
      <c r="Q174" s="143">
        <v>-16.800138888888899</v>
      </c>
      <c r="R174" s="143">
        <v>-25.298692389405002</v>
      </c>
    </row>
    <row r="175" spans="1:18" x14ac:dyDescent="0.25">
      <c r="A175" s="139" t="s">
        <v>214</v>
      </c>
      <c r="B175" s="142">
        <v>43929</v>
      </c>
      <c r="C175" s="143">
        <v>10.4308</v>
      </c>
      <c r="D175" s="143">
        <v>10.4308</v>
      </c>
      <c r="E175" s="139">
        <v>133324</v>
      </c>
      <c r="F175" s="143">
        <v>231.712493970091</v>
      </c>
      <c r="G175" s="143">
        <v>544.08022828180799</v>
      </c>
      <c r="H175" s="143">
        <v>317.11647314527397</v>
      </c>
      <c r="I175" s="143">
        <v>188.410681610583</v>
      </c>
      <c r="J175" s="143">
        <v>-233.31416943408499</v>
      </c>
      <c r="K175" s="143">
        <v>-105.563079108987</v>
      </c>
      <c r="L175" s="143">
        <v>-39.157390822601698</v>
      </c>
      <c r="M175" s="143">
        <v>-30.764418377321601</v>
      </c>
      <c r="N175" s="143">
        <v>-24.710906783525601</v>
      </c>
      <c r="O175" s="143">
        <v>-4.55602588831393</v>
      </c>
      <c r="P175" s="143">
        <v>-0.107062989186341</v>
      </c>
      <c r="Q175" s="143">
        <v>0.85457608695652199</v>
      </c>
      <c r="R175" s="143">
        <v>-11.046483769476</v>
      </c>
    </row>
    <row r="176" spans="1:18" x14ac:dyDescent="0.25">
      <c r="A176" s="139" t="s">
        <v>215</v>
      </c>
      <c r="B176" s="142">
        <v>43929</v>
      </c>
      <c r="C176" s="143">
        <v>11.4476</v>
      </c>
      <c r="D176" s="143">
        <v>11.4476</v>
      </c>
      <c r="E176" s="139">
        <v>135682</v>
      </c>
      <c r="F176" s="143">
        <v>251.05106689886699</v>
      </c>
      <c r="G176" s="143">
        <v>549.21759059230305</v>
      </c>
      <c r="H176" s="143">
        <v>317.01736154777899</v>
      </c>
      <c r="I176" s="143">
        <v>191.41766753022699</v>
      </c>
      <c r="J176" s="143">
        <v>-232.42146785419101</v>
      </c>
      <c r="K176" s="143">
        <v>-103.30338135860001</v>
      </c>
      <c r="L176" s="143">
        <v>-37.099818196021602</v>
      </c>
      <c r="M176" s="143">
        <v>-29.678785330345899</v>
      </c>
      <c r="N176" s="143">
        <v>-23.2349910574132</v>
      </c>
      <c r="O176" s="143">
        <v>-3.7941174955837398</v>
      </c>
      <c r="P176" s="143"/>
      <c r="Q176" s="143">
        <v>3.5725084516565202</v>
      </c>
      <c r="R176" s="143">
        <v>-10.2780387808229</v>
      </c>
    </row>
    <row r="177" spans="1:18" x14ac:dyDescent="0.25">
      <c r="A177" s="139" t="s">
        <v>216</v>
      </c>
      <c r="B177" s="142">
        <v>43929</v>
      </c>
      <c r="C177" s="143">
        <v>5.6044999999999998</v>
      </c>
      <c r="D177" s="143">
        <v>5.6044999999999998</v>
      </c>
      <c r="E177" s="139">
        <v>142153</v>
      </c>
      <c r="F177" s="143">
        <v>654.99391539676606</v>
      </c>
      <c r="G177" s="143">
        <v>306.03271983640099</v>
      </c>
      <c r="H177" s="143">
        <v>205.29521478113901</v>
      </c>
      <c r="I177" s="143">
        <v>194.293575016571</v>
      </c>
      <c r="J177" s="143">
        <v>-315.745359660144</v>
      </c>
      <c r="K177" s="143">
        <v>-121.223553587846</v>
      </c>
      <c r="L177" s="143">
        <v>-52.791879473061897</v>
      </c>
      <c r="M177" s="143">
        <v>-42.423293316293503</v>
      </c>
      <c r="N177" s="143">
        <v>-37.456566853150697</v>
      </c>
      <c r="O177" s="143"/>
      <c r="P177" s="143"/>
      <c r="Q177" s="143">
        <v>-21.622068733153601</v>
      </c>
      <c r="R177" s="143">
        <v>-21.970746757780901</v>
      </c>
    </row>
    <row r="178" spans="1:18" x14ac:dyDescent="0.25">
      <c r="A178" s="139" t="s">
        <v>318</v>
      </c>
      <c r="B178" s="142">
        <v>43929</v>
      </c>
      <c r="C178" s="143">
        <v>5.4939</v>
      </c>
      <c r="D178" s="143">
        <v>5.4939</v>
      </c>
      <c r="E178" s="139">
        <v>142151</v>
      </c>
      <c r="F178" s="143">
        <v>654.64786644679498</v>
      </c>
      <c r="G178" s="143">
        <v>305.81642328845197</v>
      </c>
      <c r="H178" s="143">
        <v>205.07945516458599</v>
      </c>
      <c r="I178" s="143">
        <v>194.00357045074799</v>
      </c>
      <c r="J178" s="143">
        <v>-315.908421045995</v>
      </c>
      <c r="K178" s="143">
        <v>-121.369382876695</v>
      </c>
      <c r="L178" s="143">
        <v>-52.947431520955902</v>
      </c>
      <c r="M178" s="143">
        <v>-42.566860788604899</v>
      </c>
      <c r="N178" s="143">
        <v>-37.588122593966197</v>
      </c>
      <c r="O178" s="143"/>
      <c r="P178" s="143"/>
      <c r="Q178" s="143">
        <v>-22.166125336927202</v>
      </c>
      <c r="R178" s="143">
        <v>-22.50678219225</v>
      </c>
    </row>
    <row r="179" spans="1:18" x14ac:dyDescent="0.25">
      <c r="A179" s="139" t="s">
        <v>319</v>
      </c>
      <c r="B179" s="142">
        <v>43929</v>
      </c>
      <c r="C179" s="143">
        <v>11.219900000000001</v>
      </c>
      <c r="D179" s="143">
        <v>11.219900000000001</v>
      </c>
      <c r="E179" s="139">
        <v>135684</v>
      </c>
      <c r="F179" s="143">
        <v>250.90413073326499</v>
      </c>
      <c r="G179" s="143">
        <v>548.94108402330698</v>
      </c>
      <c r="H179" s="143">
        <v>316.72987420619199</v>
      </c>
      <c r="I179" s="143">
        <v>191.11632083000799</v>
      </c>
      <c r="J179" s="143">
        <v>-232.635256515664</v>
      </c>
      <c r="K179" s="143">
        <v>-103.50400350202</v>
      </c>
      <c r="L179" s="143">
        <v>-37.318993951337603</v>
      </c>
      <c r="M179" s="143">
        <v>-29.887857003396999</v>
      </c>
      <c r="N179" s="143">
        <v>-23.421558103346101</v>
      </c>
      <c r="O179" s="143">
        <v>-4.2779118435423902</v>
      </c>
      <c r="P179" s="143"/>
      <c r="Q179" s="143">
        <v>3.0105713319810699</v>
      </c>
      <c r="R179" s="143">
        <v>-10.6779055460284</v>
      </c>
    </row>
    <row r="180" spans="1:18" x14ac:dyDescent="0.25">
      <c r="A180" s="139" t="s">
        <v>320</v>
      </c>
      <c r="B180" s="142">
        <v>43929</v>
      </c>
      <c r="C180" s="143">
        <v>10.212899999999999</v>
      </c>
      <c r="D180" s="143">
        <v>10.212899999999999</v>
      </c>
      <c r="E180" s="139">
        <v>133322</v>
      </c>
      <c r="F180" s="143">
        <v>231.258498709175</v>
      </c>
      <c r="G180" s="143">
        <v>543.59659551188201</v>
      </c>
      <c r="H180" s="143">
        <v>316.70986858407002</v>
      </c>
      <c r="I180" s="143">
        <v>187.96629410626699</v>
      </c>
      <c r="J180" s="143">
        <v>-233.647946007288</v>
      </c>
      <c r="K180" s="143">
        <v>-105.872603692486</v>
      </c>
      <c r="L180" s="143">
        <v>-39.493147151525399</v>
      </c>
      <c r="M180" s="143">
        <v>-31.085872976488101</v>
      </c>
      <c r="N180" s="143">
        <v>-25.025501218018601</v>
      </c>
      <c r="O180" s="143">
        <v>-4.8765539383969898</v>
      </c>
      <c r="P180" s="143">
        <v>-0.50824591907264105</v>
      </c>
      <c r="Q180" s="143">
        <v>0.42232880434782699</v>
      </c>
      <c r="R180" s="143">
        <v>-11.345363966349799</v>
      </c>
    </row>
    <row r="181" spans="1:18" x14ac:dyDescent="0.25">
      <c r="A181" s="139" t="s">
        <v>217</v>
      </c>
      <c r="B181" s="142">
        <v>43929</v>
      </c>
      <c r="C181" s="143">
        <v>6.5594000000000001</v>
      </c>
      <c r="D181" s="143">
        <v>6.5594000000000001</v>
      </c>
      <c r="E181" s="139">
        <v>143079</v>
      </c>
      <c r="F181" s="143">
        <v>653.07025030648799</v>
      </c>
      <c r="G181" s="143">
        <v>310.11744886445001</v>
      </c>
      <c r="H181" s="143">
        <v>222.20367809514701</v>
      </c>
      <c r="I181" s="143">
        <v>210.017932449732</v>
      </c>
      <c r="J181" s="143">
        <v>-302.768430789734</v>
      </c>
      <c r="K181" s="143">
        <v>-115.95783184832599</v>
      </c>
      <c r="L181" s="143">
        <v>-49.0003249190448</v>
      </c>
      <c r="M181" s="143">
        <v>-40.607868995641603</v>
      </c>
      <c r="N181" s="143">
        <v>-35.6210337905435</v>
      </c>
      <c r="O181" s="143"/>
      <c r="P181" s="143"/>
      <c r="Q181" s="143">
        <v>-19.350061633281999</v>
      </c>
      <c r="R181" s="143"/>
    </row>
    <row r="182" spans="1:18" x14ac:dyDescent="0.25">
      <c r="A182" s="139" t="s">
        <v>321</v>
      </c>
      <c r="B182" s="142">
        <v>43929</v>
      </c>
      <c r="C182" s="143">
        <v>6.5114999999999998</v>
      </c>
      <c r="D182" s="143">
        <v>6.5114999999999998</v>
      </c>
      <c r="E182" s="139">
        <v>143077</v>
      </c>
      <c r="F182" s="143">
        <v>652.73326976285603</v>
      </c>
      <c r="G182" s="143">
        <v>309.93708275299002</v>
      </c>
      <c r="H182" s="143">
        <v>221.90581405721301</v>
      </c>
      <c r="I182" s="143">
        <v>209.72387162839601</v>
      </c>
      <c r="J182" s="143">
        <v>-302.97032546698</v>
      </c>
      <c r="K182" s="143">
        <v>-116.159397007095</v>
      </c>
      <c r="L182" s="143">
        <v>-49.2178800469514</v>
      </c>
      <c r="M182" s="143">
        <v>-40.807887431798598</v>
      </c>
      <c r="N182" s="143">
        <v>-35.805396511723799</v>
      </c>
      <c r="O182" s="143"/>
      <c r="P182" s="143"/>
      <c r="Q182" s="143">
        <v>-19.6194530046225</v>
      </c>
      <c r="R182" s="143"/>
    </row>
    <row r="183" spans="1:18" x14ac:dyDescent="0.25">
      <c r="A183" s="139" t="s">
        <v>218</v>
      </c>
      <c r="B183" s="142">
        <v>43929</v>
      </c>
      <c r="C183" s="143">
        <v>15.0421</v>
      </c>
      <c r="D183" s="143">
        <v>15.0421</v>
      </c>
      <c r="E183" s="139">
        <v>132756</v>
      </c>
      <c r="F183" s="143">
        <v>-91.734084880636402</v>
      </c>
      <c r="G183" s="143">
        <v>557.29935886427302</v>
      </c>
      <c r="H183" s="143">
        <v>243.91560533774501</v>
      </c>
      <c r="I183" s="143">
        <v>117.255954324459</v>
      </c>
      <c r="J183" s="143">
        <v>-236.600116997182</v>
      </c>
      <c r="K183" s="143">
        <v>-104.124098837651</v>
      </c>
      <c r="L183" s="143">
        <v>-39.327749339484598</v>
      </c>
      <c r="M183" s="143">
        <v>-30.504275763968099</v>
      </c>
      <c r="N183" s="143">
        <v>-21.1018788635328</v>
      </c>
      <c r="O183" s="143">
        <v>-0.97939403487138998</v>
      </c>
      <c r="P183" s="143">
        <v>4.3299067122955597</v>
      </c>
      <c r="Q183" s="143">
        <v>9.1834655688622799</v>
      </c>
      <c r="R183" s="143">
        <v>-8.8147728489373893</v>
      </c>
    </row>
    <row r="184" spans="1:18" x14ac:dyDescent="0.25">
      <c r="A184" s="139" t="s">
        <v>322</v>
      </c>
      <c r="B184" s="142">
        <v>43929</v>
      </c>
      <c r="C184" s="143">
        <v>14.007099999999999</v>
      </c>
      <c r="D184" s="143">
        <v>14.007099999999999</v>
      </c>
      <c r="E184" s="139">
        <v>132757</v>
      </c>
      <c r="F184" s="143">
        <v>-93.050580720508606</v>
      </c>
      <c r="G184" s="143">
        <v>555.67557600854195</v>
      </c>
      <c r="H184" s="143">
        <v>242.34644324670501</v>
      </c>
      <c r="I184" s="143">
        <v>115.315410781647</v>
      </c>
      <c r="J184" s="143">
        <v>-238.063793101107</v>
      </c>
      <c r="K184" s="143">
        <v>-105.369772217161</v>
      </c>
      <c r="L184" s="143">
        <v>-40.6129898867271</v>
      </c>
      <c r="M184" s="143">
        <v>-31.706032959503801</v>
      </c>
      <c r="N184" s="143">
        <v>-22.297675057362401</v>
      </c>
      <c r="O184" s="143">
        <v>-2.27969729779432</v>
      </c>
      <c r="P184" s="143">
        <v>2.8900492419396899</v>
      </c>
      <c r="Q184" s="143">
        <v>7.2983607784431097</v>
      </c>
      <c r="R184" s="143">
        <v>-9.9586741406460906</v>
      </c>
    </row>
    <row r="185" spans="1:18" x14ac:dyDescent="0.25">
      <c r="A185" s="139" t="s">
        <v>219</v>
      </c>
      <c r="B185" s="142">
        <v>43929</v>
      </c>
      <c r="C185" s="143">
        <v>65.56</v>
      </c>
      <c r="D185" s="143">
        <v>65.56</v>
      </c>
      <c r="E185" s="139">
        <v>118866</v>
      </c>
      <c r="F185" s="143">
        <v>139.71826672791701</v>
      </c>
      <c r="G185" s="143">
        <v>559.87846937099698</v>
      </c>
      <c r="H185" s="143">
        <v>298.51176077591299</v>
      </c>
      <c r="I185" s="143">
        <v>180.27210884353801</v>
      </c>
      <c r="J185" s="143">
        <v>-207.61762088735199</v>
      </c>
      <c r="K185" s="143">
        <v>-89.9399381827497</v>
      </c>
      <c r="L185" s="143">
        <v>-32.910167053877601</v>
      </c>
      <c r="M185" s="143">
        <v>-25.286847983477202</v>
      </c>
      <c r="N185" s="143">
        <v>-20.563591167641601</v>
      </c>
      <c r="O185" s="143">
        <v>0.33836503252320899</v>
      </c>
      <c r="P185" s="143">
        <v>2.9881333641604999</v>
      </c>
      <c r="Q185" s="143">
        <v>9.5512647339011298</v>
      </c>
      <c r="R185" s="143">
        <v>-8.8601401891141691</v>
      </c>
    </row>
    <row r="186" spans="1:18" x14ac:dyDescent="0.25">
      <c r="A186" s="139" t="s">
        <v>323</v>
      </c>
      <c r="B186" s="142">
        <v>43929</v>
      </c>
      <c r="C186" s="143">
        <v>62.34</v>
      </c>
      <c r="D186" s="143">
        <v>94.669751168989094</v>
      </c>
      <c r="E186" s="139">
        <v>100480</v>
      </c>
      <c r="F186" s="143">
        <v>135.163419739174</v>
      </c>
      <c r="G186" s="143">
        <v>558.43550336729504</v>
      </c>
      <c r="H186" s="143">
        <v>297.04984740590203</v>
      </c>
      <c r="I186" s="143">
        <v>178.75508105196101</v>
      </c>
      <c r="J186" s="143">
        <v>-208.834604995955</v>
      </c>
      <c r="K186" s="143">
        <v>-90.599640022215098</v>
      </c>
      <c r="L186" s="143">
        <v>-33.506764315481902</v>
      </c>
      <c r="M186" s="143">
        <v>-25.8114156163</v>
      </c>
      <c r="N186" s="143">
        <v>-21.100657161358999</v>
      </c>
      <c r="O186" s="143">
        <v>-0.27524231620033801</v>
      </c>
      <c r="P186" s="143">
        <v>1.97175528086034</v>
      </c>
      <c r="Q186" s="143">
        <v>35.222770887486902</v>
      </c>
      <c r="R186" s="143">
        <v>-9.4018307842653801</v>
      </c>
    </row>
    <row r="187" spans="1:18" x14ac:dyDescent="0.25">
      <c r="A187" s="139" t="s">
        <v>324</v>
      </c>
      <c r="B187" s="142">
        <v>43929</v>
      </c>
      <c r="C187" s="143">
        <v>19.77</v>
      </c>
      <c r="D187" s="143">
        <v>19.77</v>
      </c>
      <c r="E187" s="139">
        <v>116051</v>
      </c>
      <c r="F187" s="143">
        <v>111.11111111110699</v>
      </c>
      <c r="G187" s="143">
        <v>590.70530344450503</v>
      </c>
      <c r="H187" s="143">
        <v>307.21554824393502</v>
      </c>
      <c r="I187" s="143">
        <v>161.02117538744801</v>
      </c>
      <c r="J187" s="143">
        <v>-212.44318955802399</v>
      </c>
      <c r="K187" s="143">
        <v>-89.763004957351299</v>
      </c>
      <c r="L187" s="143">
        <v>-34.416124400174503</v>
      </c>
      <c r="M187" s="143">
        <v>-24.027265195450799</v>
      </c>
      <c r="N187" s="143">
        <v>-18.2557693176173</v>
      </c>
      <c r="O187" s="143">
        <v>-2.5630124428987702</v>
      </c>
      <c r="P187" s="143">
        <v>-1.6246136535202</v>
      </c>
      <c r="Q187" s="143">
        <v>11.7730274017828</v>
      </c>
      <c r="R187" s="143">
        <v>-8.1341555437136499</v>
      </c>
    </row>
    <row r="188" spans="1:18" x14ac:dyDescent="0.25">
      <c r="A188" s="139" t="s">
        <v>220</v>
      </c>
      <c r="B188" s="142">
        <v>43929</v>
      </c>
      <c r="C188" s="143">
        <v>20.6</v>
      </c>
      <c r="D188" s="143">
        <v>20.6</v>
      </c>
      <c r="E188" s="139">
        <v>119307</v>
      </c>
      <c r="F188" s="143">
        <v>106.621226874398</v>
      </c>
      <c r="G188" s="143">
        <v>589.82161594963395</v>
      </c>
      <c r="H188" s="143">
        <v>308.29966948218902</v>
      </c>
      <c r="I188" s="143">
        <v>161.26656848306399</v>
      </c>
      <c r="J188" s="143">
        <v>-212.18659723955901</v>
      </c>
      <c r="K188" s="143">
        <v>-89.653844082792403</v>
      </c>
      <c r="L188" s="143">
        <v>-34.058626597437097</v>
      </c>
      <c r="M188" s="143">
        <v>-23.708858924169899</v>
      </c>
      <c r="N188" s="143">
        <v>-17.9770113442884</v>
      </c>
      <c r="O188" s="143">
        <v>-2.0463762217520101</v>
      </c>
      <c r="P188" s="143">
        <v>-0.96013079632175702</v>
      </c>
      <c r="Q188" s="143">
        <v>7.8243419379906802</v>
      </c>
      <c r="R188" s="143">
        <v>-7.7377786056168896</v>
      </c>
    </row>
    <row r="189" spans="1:18" x14ac:dyDescent="0.25">
      <c r="A189" s="139" t="s">
        <v>325</v>
      </c>
      <c r="B189" s="142">
        <v>43929</v>
      </c>
      <c r="C189" s="143">
        <v>9.3175000000000008</v>
      </c>
      <c r="D189" s="143">
        <v>9.3175000000000008</v>
      </c>
      <c r="E189" s="139">
        <v>135964</v>
      </c>
      <c r="F189" s="143">
        <v>18.420883085652299</v>
      </c>
      <c r="G189" s="143">
        <v>530.01220242206705</v>
      </c>
      <c r="H189" s="143">
        <v>227.60446502577901</v>
      </c>
      <c r="I189" s="143">
        <v>146.74599575687901</v>
      </c>
      <c r="J189" s="143">
        <v>-275.61050235468798</v>
      </c>
      <c r="K189" s="143">
        <v>-120.318821837206</v>
      </c>
      <c r="L189" s="143">
        <v>-50.229944167679598</v>
      </c>
      <c r="M189" s="143">
        <v>-39.257009127462901</v>
      </c>
      <c r="N189" s="143">
        <v>-32.165974786213901</v>
      </c>
      <c r="O189" s="143">
        <v>-8.6736920594009206</v>
      </c>
      <c r="P189" s="143"/>
      <c r="Q189" s="143">
        <v>-1.69464285714286</v>
      </c>
      <c r="R189" s="143">
        <v>-17.9818480174876</v>
      </c>
    </row>
    <row r="190" spans="1:18" x14ac:dyDescent="0.25">
      <c r="A190" s="139" t="s">
        <v>221</v>
      </c>
      <c r="B190" s="142">
        <v>43929</v>
      </c>
      <c r="C190" s="143">
        <v>9.8073999999999995</v>
      </c>
      <c r="D190" s="143">
        <v>9.8073999999999995</v>
      </c>
      <c r="E190" s="139">
        <v>135962</v>
      </c>
      <c r="F190" s="143">
        <v>18.990441018943201</v>
      </c>
      <c r="G190" s="143">
        <v>530.21666138046396</v>
      </c>
      <c r="H190" s="143">
        <v>227.84200092432599</v>
      </c>
      <c r="I190" s="143">
        <v>146.92242119484001</v>
      </c>
      <c r="J190" s="143">
        <v>-275.49042537098001</v>
      </c>
      <c r="K190" s="143">
        <v>-120.211958669762</v>
      </c>
      <c r="L190" s="143">
        <v>-50.113541295650499</v>
      </c>
      <c r="M190" s="143">
        <v>-39.147780373068301</v>
      </c>
      <c r="N190" s="143">
        <v>-32.073709447764998</v>
      </c>
      <c r="O190" s="143">
        <v>-7.9815466146862297</v>
      </c>
      <c r="P190" s="143"/>
      <c r="Q190" s="143">
        <v>-0.47822448979592003</v>
      </c>
      <c r="R190" s="143">
        <v>-17.609253965940599</v>
      </c>
    </row>
    <row r="191" spans="1:18" x14ac:dyDescent="0.25">
      <c r="A191" s="139" t="s">
        <v>326</v>
      </c>
      <c r="B191" s="142">
        <v>43929</v>
      </c>
      <c r="C191" s="143">
        <v>6.9301000000000004</v>
      </c>
      <c r="D191" s="143">
        <v>6.9301000000000004</v>
      </c>
      <c r="E191" s="139">
        <v>140045</v>
      </c>
      <c r="F191" s="143">
        <v>106.172214182342</v>
      </c>
      <c r="G191" s="143">
        <v>509.70854302386601</v>
      </c>
      <c r="H191" s="143">
        <v>212.03858835441801</v>
      </c>
      <c r="I191" s="143">
        <v>137.42440057549999</v>
      </c>
      <c r="J191" s="143">
        <v>-285.14764342037802</v>
      </c>
      <c r="K191" s="143">
        <v>-127.97582380870701</v>
      </c>
      <c r="L191" s="143">
        <v>-53.365986972022498</v>
      </c>
      <c r="M191" s="143">
        <v>-43.294771732885501</v>
      </c>
      <c r="N191" s="143">
        <v>-34.038156890345697</v>
      </c>
      <c r="O191" s="143">
        <v>-11.260783587972499</v>
      </c>
      <c r="P191" s="143"/>
      <c r="Q191" s="143">
        <v>-9.5852309666381501</v>
      </c>
      <c r="R191" s="143">
        <v>-19.572571840982</v>
      </c>
    </row>
    <row r="192" spans="1:18" x14ac:dyDescent="0.25">
      <c r="A192" s="139" t="s">
        <v>222</v>
      </c>
      <c r="B192" s="142">
        <v>43929</v>
      </c>
      <c r="C192" s="143">
        <v>7.2549999999999999</v>
      </c>
      <c r="D192" s="143">
        <v>7.2549999999999999</v>
      </c>
      <c r="E192" s="139">
        <v>140046</v>
      </c>
      <c r="F192" s="143">
        <v>106.464009731955</v>
      </c>
      <c r="G192" s="143">
        <v>510.163542788043</v>
      </c>
      <c r="H192" s="143">
        <v>212.431092075332</v>
      </c>
      <c r="I192" s="143">
        <v>137.83536402065701</v>
      </c>
      <c r="J192" s="143">
        <v>-284.87416170340498</v>
      </c>
      <c r="K192" s="143">
        <v>-127.728567464401</v>
      </c>
      <c r="L192" s="143">
        <v>-53.101452201122598</v>
      </c>
      <c r="M192" s="143">
        <v>-43.049188627664499</v>
      </c>
      <c r="N192" s="143">
        <v>-33.803807849749298</v>
      </c>
      <c r="O192" s="143">
        <v>-10.3352340979008</v>
      </c>
      <c r="P192" s="143"/>
      <c r="Q192" s="143">
        <v>-8.5707869974337001</v>
      </c>
      <c r="R192" s="143">
        <v>-19.002464443438299</v>
      </c>
    </row>
    <row r="193" spans="1:18" x14ac:dyDescent="0.25">
      <c r="A193" s="139" t="s">
        <v>327</v>
      </c>
      <c r="B193" s="142">
        <v>43929</v>
      </c>
      <c r="C193" s="143">
        <v>6.5978000000000003</v>
      </c>
      <c r="D193" s="143">
        <v>6.5978000000000003</v>
      </c>
      <c r="E193" s="139">
        <v>140455</v>
      </c>
      <c r="F193" s="143">
        <v>8.3001076360991206</v>
      </c>
      <c r="G193" s="143">
        <v>442.40290637860198</v>
      </c>
      <c r="H193" s="143">
        <v>199.21771383612401</v>
      </c>
      <c r="I193" s="143">
        <v>137.87934744943601</v>
      </c>
      <c r="J193" s="143">
        <v>-260.171875587253</v>
      </c>
      <c r="K193" s="143">
        <v>-117.8707738599</v>
      </c>
      <c r="L193" s="143">
        <v>-49.136626699306902</v>
      </c>
      <c r="M193" s="143">
        <v>-40.321819409697198</v>
      </c>
      <c r="N193" s="143">
        <v>-31.876575141190401</v>
      </c>
      <c r="O193" s="143">
        <v>-11.387615367875201</v>
      </c>
      <c r="P193" s="143"/>
      <c r="Q193" s="143">
        <v>-11.227875226039799</v>
      </c>
      <c r="R193" s="143">
        <v>-17.756135418996202</v>
      </c>
    </row>
    <row r="194" spans="1:18" x14ac:dyDescent="0.25">
      <c r="A194" s="139" t="s">
        <v>223</v>
      </c>
      <c r="B194" s="142">
        <v>43929</v>
      </c>
      <c r="C194" s="143">
        <v>6.9112</v>
      </c>
      <c r="D194" s="143">
        <v>6.9112</v>
      </c>
      <c r="E194" s="139">
        <v>140454</v>
      </c>
      <c r="F194" s="143">
        <v>8.9803893190503192</v>
      </c>
      <c r="G194" s="143">
        <v>442.75015346838501</v>
      </c>
      <c r="H194" s="143">
        <v>199.51604768700801</v>
      </c>
      <c r="I194" s="143">
        <v>138.154658517581</v>
      </c>
      <c r="J194" s="143">
        <v>-259.947809491226</v>
      </c>
      <c r="K194" s="143">
        <v>-117.66437196638699</v>
      </c>
      <c r="L194" s="143">
        <v>-48.917161051994498</v>
      </c>
      <c r="M194" s="143">
        <v>-40.104846030914103</v>
      </c>
      <c r="N194" s="143">
        <v>-31.549466324746099</v>
      </c>
      <c r="O194" s="143">
        <v>-10.3619978913026</v>
      </c>
      <c r="P194" s="143"/>
      <c r="Q194" s="143">
        <v>-10.193598553345399</v>
      </c>
      <c r="R194" s="143">
        <v>-17.008963780878901</v>
      </c>
    </row>
    <row r="195" spans="1:18" x14ac:dyDescent="0.25">
      <c r="A195" s="139" t="s">
        <v>328</v>
      </c>
      <c r="B195" s="142">
        <v>43929</v>
      </c>
      <c r="C195" s="143">
        <v>6.1125999999999996</v>
      </c>
      <c r="D195" s="143">
        <v>6.1125999999999996</v>
      </c>
      <c r="E195" s="139">
        <v>141893</v>
      </c>
      <c r="F195" s="143">
        <v>643.50641783341496</v>
      </c>
      <c r="G195" s="143">
        <v>633.36059453116695</v>
      </c>
      <c r="H195" s="143">
        <v>367.354980098618</v>
      </c>
      <c r="I195" s="143">
        <v>268.22186365885898</v>
      </c>
      <c r="J195" s="143">
        <v>-241.68252193489701</v>
      </c>
      <c r="K195" s="143">
        <v>-96.589537271397802</v>
      </c>
      <c r="L195" s="143">
        <v>-37.681279457011499</v>
      </c>
      <c r="M195" s="143">
        <v>-35.184894936743497</v>
      </c>
      <c r="N195" s="143">
        <v>-31.285053353032399</v>
      </c>
      <c r="O195" s="143"/>
      <c r="P195" s="143"/>
      <c r="Q195" s="143">
        <v>-17.495696670776798</v>
      </c>
      <c r="R195" s="143">
        <v>-19.538385556690201</v>
      </c>
    </row>
    <row r="196" spans="1:18" x14ac:dyDescent="0.25">
      <c r="A196" s="139" t="s">
        <v>224</v>
      </c>
      <c r="B196" s="142">
        <v>43929</v>
      </c>
      <c r="C196" s="143">
        <v>6.3169000000000004</v>
      </c>
      <c r="D196" s="143">
        <v>6.3169000000000004</v>
      </c>
      <c r="E196" s="139">
        <v>141892</v>
      </c>
      <c r="F196" s="143">
        <v>644.46699853398502</v>
      </c>
      <c r="G196" s="143">
        <v>634.02900844789303</v>
      </c>
      <c r="H196" s="143">
        <v>367.87905346187603</v>
      </c>
      <c r="I196" s="143">
        <v>268.69501009057802</v>
      </c>
      <c r="J196" s="143">
        <v>-241.32704304862</v>
      </c>
      <c r="K196" s="143">
        <v>-96.252347166753907</v>
      </c>
      <c r="L196" s="143">
        <v>-37.317627510564201</v>
      </c>
      <c r="M196" s="143">
        <v>-34.789590607504799</v>
      </c>
      <c r="N196" s="143">
        <v>-30.8353276181663</v>
      </c>
      <c r="O196" s="143"/>
      <c r="P196" s="143"/>
      <c r="Q196" s="143">
        <v>-16.5762207151665</v>
      </c>
      <c r="R196" s="143">
        <v>-18.6728294720434</v>
      </c>
    </row>
    <row r="197" spans="1:18" x14ac:dyDescent="0.25">
      <c r="A197" s="139" t="s">
        <v>329</v>
      </c>
      <c r="B197" s="142">
        <v>43929</v>
      </c>
      <c r="C197" s="143">
        <v>6.431</v>
      </c>
      <c r="D197" s="143">
        <v>6.431</v>
      </c>
      <c r="E197" s="139">
        <v>142169</v>
      </c>
      <c r="F197" s="143">
        <v>626.37406089363503</v>
      </c>
      <c r="G197" s="143">
        <v>618.48128594801506</v>
      </c>
      <c r="H197" s="143">
        <v>358.95445134575601</v>
      </c>
      <c r="I197" s="143">
        <v>266.10245839433202</v>
      </c>
      <c r="J197" s="143">
        <v>-238.51712475463901</v>
      </c>
      <c r="K197" s="143">
        <v>-95.232036055912801</v>
      </c>
      <c r="L197" s="143">
        <v>-35.692356098155997</v>
      </c>
      <c r="M197" s="143">
        <v>-33.215860338132302</v>
      </c>
      <c r="N197" s="143">
        <v>-29.653036153078101</v>
      </c>
      <c r="O197" s="143"/>
      <c r="P197" s="143"/>
      <c r="Q197" s="143">
        <v>-17.532772543741601</v>
      </c>
      <c r="R197" s="143">
        <v>-17.829822155595501</v>
      </c>
    </row>
    <row r="198" spans="1:18" x14ac:dyDescent="0.25">
      <c r="A198" s="139" t="s">
        <v>225</v>
      </c>
      <c r="B198" s="142">
        <v>43929</v>
      </c>
      <c r="C198" s="143">
        <v>6.6228999999999996</v>
      </c>
      <c r="D198" s="143">
        <v>6.6228999999999996</v>
      </c>
      <c r="E198" s="139">
        <v>142172</v>
      </c>
      <c r="F198" s="143">
        <v>626.15954048409105</v>
      </c>
      <c r="G198" s="143">
        <v>618.75552789333904</v>
      </c>
      <c r="H198" s="143">
        <v>359.26058286452098</v>
      </c>
      <c r="I198" s="143">
        <v>266.498101562258</v>
      </c>
      <c r="J198" s="143">
        <v>-238.233478009571</v>
      </c>
      <c r="K198" s="143">
        <v>-94.958912152246398</v>
      </c>
      <c r="L198" s="143">
        <v>-35.397650478231803</v>
      </c>
      <c r="M198" s="143">
        <v>-32.932817990886903</v>
      </c>
      <c r="N198" s="143">
        <v>-29.272520363418899</v>
      </c>
      <c r="O198" s="143"/>
      <c r="P198" s="143"/>
      <c r="Q198" s="143">
        <v>-16.590060565275898</v>
      </c>
      <c r="R198" s="143">
        <v>-16.8973207219925</v>
      </c>
    </row>
    <row r="199" spans="1:18" x14ac:dyDescent="0.25">
      <c r="A199" s="139" t="s">
        <v>226</v>
      </c>
      <c r="B199" s="142">
        <v>43929</v>
      </c>
      <c r="C199" s="143">
        <v>73.831400000000002</v>
      </c>
      <c r="D199" s="143">
        <v>73.831400000000002</v>
      </c>
      <c r="E199" s="139">
        <v>120715</v>
      </c>
      <c r="F199" s="143">
        <v>196.87602556264</v>
      </c>
      <c r="G199" s="143">
        <v>523.14360279965604</v>
      </c>
      <c r="H199" s="143">
        <v>278.49499404829902</v>
      </c>
      <c r="I199" s="143">
        <v>150.658328318863</v>
      </c>
      <c r="J199" s="143">
        <v>-233.848385452689</v>
      </c>
      <c r="K199" s="143">
        <v>-95.790502746459694</v>
      </c>
      <c r="L199" s="143">
        <v>-31.2580630478563</v>
      </c>
      <c r="M199" s="143">
        <v>-23.1082054862697</v>
      </c>
      <c r="N199" s="143">
        <v>-19.668762874479601</v>
      </c>
      <c r="O199" s="143">
        <v>-2.2686629545391002</v>
      </c>
      <c r="P199" s="143">
        <v>1.3423889234261099</v>
      </c>
      <c r="Q199" s="143">
        <v>10.1537869221001</v>
      </c>
      <c r="R199" s="143">
        <v>-8.7495932543308097</v>
      </c>
    </row>
    <row r="200" spans="1:18" x14ac:dyDescent="0.25">
      <c r="A200" s="139" t="s">
        <v>330</v>
      </c>
      <c r="B200" s="142">
        <v>43929</v>
      </c>
      <c r="C200" s="143">
        <v>69.486800000000002</v>
      </c>
      <c r="D200" s="143">
        <v>69.486800000000002</v>
      </c>
      <c r="E200" s="139">
        <v>100821</v>
      </c>
      <c r="F200" s="143">
        <v>196.50884688785601</v>
      </c>
      <c r="G200" s="143">
        <v>522.24230349311404</v>
      </c>
      <c r="H200" s="143">
        <v>277.63577859676298</v>
      </c>
      <c r="I200" s="143">
        <v>149.690780323159</v>
      </c>
      <c r="J200" s="143">
        <v>-234.623020781451</v>
      </c>
      <c r="K200" s="143">
        <v>-96.533557906507596</v>
      </c>
      <c r="L200" s="143">
        <v>-32.036757552075002</v>
      </c>
      <c r="M200" s="143">
        <v>-23.8946335970866</v>
      </c>
      <c r="N200" s="143">
        <v>-20.405528651732901</v>
      </c>
      <c r="O200" s="143">
        <v>-3.0892316756748399</v>
      </c>
      <c r="P200" s="143">
        <v>0.37300868508176599</v>
      </c>
      <c r="Q200" s="143">
        <v>15.3732145930133</v>
      </c>
      <c r="R200" s="143">
        <v>-9.4865047519863595</v>
      </c>
    </row>
    <row r="201" spans="1:18" x14ac:dyDescent="0.25">
      <c r="A201" s="139" t="s">
        <v>331</v>
      </c>
      <c r="B201" s="142">
        <v>43929</v>
      </c>
      <c r="C201" s="143">
        <v>80.587199999999996</v>
      </c>
      <c r="D201" s="143">
        <v>115.79563178639999</v>
      </c>
      <c r="E201" s="139">
        <v>101834</v>
      </c>
      <c r="F201" s="143">
        <v>-35.248825080520803</v>
      </c>
      <c r="G201" s="143">
        <v>591.63357730033601</v>
      </c>
      <c r="H201" s="143">
        <v>301.93438745584501</v>
      </c>
      <c r="I201" s="143">
        <v>148.955553981403</v>
      </c>
      <c r="J201" s="143">
        <v>-241.655160696997</v>
      </c>
      <c r="K201" s="143">
        <v>-107.23260959309199</v>
      </c>
      <c r="L201" s="143">
        <v>-41.112110406372899</v>
      </c>
      <c r="M201" s="143">
        <v>-32.123304360210099</v>
      </c>
      <c r="N201" s="143">
        <v>-25.378932373913699</v>
      </c>
      <c r="O201" s="143">
        <v>-3.8413030494372999</v>
      </c>
      <c r="P201" s="143">
        <v>0.75894016000289199</v>
      </c>
      <c r="Q201" s="143">
        <v>62.072666134119899</v>
      </c>
      <c r="R201" s="143">
        <v>-10.270793090855801</v>
      </c>
    </row>
    <row r="202" spans="1:18" x14ac:dyDescent="0.25">
      <c r="A202" s="141" t="s">
        <v>388</v>
      </c>
      <c r="B202" s="141"/>
      <c r="C202" s="141"/>
      <c r="D202" s="141"/>
      <c r="E202" s="141"/>
      <c r="F202" s="141"/>
      <c r="G202" s="141"/>
      <c r="H202" s="141"/>
      <c r="I202" s="141"/>
      <c r="J202" s="141"/>
      <c r="K202" s="141"/>
      <c r="L202" s="141"/>
      <c r="M202" s="141"/>
      <c r="N202" s="141"/>
      <c r="O202" s="141"/>
      <c r="P202" s="141"/>
      <c r="Q202" s="141"/>
      <c r="R202" s="141"/>
    </row>
    <row r="203" spans="1:18" x14ac:dyDescent="0.25">
      <c r="A203" s="139" t="s">
        <v>227</v>
      </c>
      <c r="B203" s="142">
        <v>43929</v>
      </c>
      <c r="C203" s="143">
        <v>318.09750000000003</v>
      </c>
      <c r="D203" s="143">
        <v>318.09750000000003</v>
      </c>
      <c r="E203" s="139">
        <v>100047</v>
      </c>
      <c r="F203" s="143">
        <v>2.52455784869132</v>
      </c>
      <c r="G203" s="143">
        <v>2.7430164470931802</v>
      </c>
      <c r="H203" s="143">
        <v>5.0881501280426598</v>
      </c>
      <c r="I203" s="143">
        <v>14.6403967142985</v>
      </c>
      <c r="J203" s="143">
        <v>6.1867252315179497</v>
      </c>
      <c r="K203" s="143">
        <v>5.5809286804703602</v>
      </c>
      <c r="L203" s="143">
        <v>5.4642823200798398</v>
      </c>
      <c r="M203" s="143">
        <v>5.7800823184395096</v>
      </c>
      <c r="N203" s="143">
        <v>6.1967586173904001</v>
      </c>
      <c r="O203" s="143">
        <v>7.2993700268491502</v>
      </c>
      <c r="P203" s="143">
        <v>8.2940439366007404</v>
      </c>
      <c r="Q203" s="143">
        <v>13.5984378098787</v>
      </c>
      <c r="R203" s="143">
        <v>7.0604393747878396</v>
      </c>
    </row>
    <row r="204" spans="1:18" x14ac:dyDescent="0.25">
      <c r="A204" s="139" t="s">
        <v>118</v>
      </c>
      <c r="B204" s="142">
        <v>43929</v>
      </c>
      <c r="C204" s="143">
        <v>319.91969999999998</v>
      </c>
      <c r="D204" s="143">
        <v>319.91969999999998</v>
      </c>
      <c r="E204" s="139">
        <v>119568</v>
      </c>
      <c r="F204" s="143">
        <v>2.6242846518817999</v>
      </c>
      <c r="G204" s="143">
        <v>2.83772780428197</v>
      </c>
      <c r="H204" s="143">
        <v>5.1799884803225904</v>
      </c>
      <c r="I204" s="143">
        <v>14.731255114273999</v>
      </c>
      <c r="J204" s="143">
        <v>6.2773873971415304</v>
      </c>
      <c r="K204" s="143">
        <v>5.6782543266305598</v>
      </c>
      <c r="L204" s="143">
        <v>5.5594908744242701</v>
      </c>
      <c r="M204" s="143">
        <v>5.8760010123664799</v>
      </c>
      <c r="N204" s="143">
        <v>6.2941182931923398</v>
      </c>
      <c r="O204" s="143">
        <v>7.40693881124679</v>
      </c>
      <c r="P204" s="143">
        <v>8.4158042557944892</v>
      </c>
      <c r="Q204" s="143">
        <v>10.1591107681678</v>
      </c>
      <c r="R204" s="143">
        <v>7.16407562002943</v>
      </c>
    </row>
    <row r="205" spans="1:18" x14ac:dyDescent="0.25">
      <c r="A205" s="139" t="s">
        <v>119</v>
      </c>
      <c r="B205" s="142">
        <v>43929</v>
      </c>
      <c r="C205" s="143">
        <v>2206.8253</v>
      </c>
      <c r="D205" s="143">
        <v>2206.8253</v>
      </c>
      <c r="E205" s="139">
        <v>120389</v>
      </c>
      <c r="F205" s="143">
        <v>4.1403306028632301</v>
      </c>
      <c r="G205" s="143">
        <v>3.7324776641300601</v>
      </c>
      <c r="H205" s="143">
        <v>5.2625347616456501</v>
      </c>
      <c r="I205" s="143">
        <v>15.084287338488901</v>
      </c>
      <c r="J205" s="143">
        <v>6.6913183208036804</v>
      </c>
      <c r="K205" s="143">
        <v>5.83013011699133</v>
      </c>
      <c r="L205" s="143">
        <v>5.6482366345691402</v>
      </c>
      <c r="M205" s="143">
        <v>5.8618481724517704</v>
      </c>
      <c r="N205" s="143">
        <v>6.2384358531011301</v>
      </c>
      <c r="O205" s="143">
        <v>7.3933942951828504</v>
      </c>
      <c r="P205" s="143">
        <v>8.39041257466784</v>
      </c>
      <c r="Q205" s="143">
        <v>10.0853947718777</v>
      </c>
      <c r="R205" s="143">
        <v>7.14402039483228</v>
      </c>
    </row>
    <row r="206" spans="1:18" x14ac:dyDescent="0.25">
      <c r="A206" s="139" t="s">
        <v>228</v>
      </c>
      <c r="B206" s="142">
        <v>43929</v>
      </c>
      <c r="C206" s="143">
        <v>2196.6475999999998</v>
      </c>
      <c r="D206" s="143">
        <v>2196.6475999999998</v>
      </c>
      <c r="E206" s="139">
        <v>112210</v>
      </c>
      <c r="F206" s="143">
        <v>4.08638820485141</v>
      </c>
      <c r="G206" s="143">
        <v>3.6788374315099501</v>
      </c>
      <c r="H206" s="143">
        <v>5.2084509186311401</v>
      </c>
      <c r="I206" s="143">
        <v>15.029115077286599</v>
      </c>
      <c r="J206" s="143">
        <v>6.6372247791629304</v>
      </c>
      <c r="K206" s="143">
        <v>5.7755997125123297</v>
      </c>
      <c r="L206" s="143">
        <v>5.5927822075045404</v>
      </c>
      <c r="M206" s="143">
        <v>5.8055840278174697</v>
      </c>
      <c r="N206" s="143">
        <v>6.1812784085724504</v>
      </c>
      <c r="O206" s="143">
        <v>7.32380426012499</v>
      </c>
      <c r="P206" s="143">
        <v>8.3012160601058405</v>
      </c>
      <c r="Q206" s="143">
        <v>11.392185028690699</v>
      </c>
      <c r="R206" s="143">
        <v>7.0824467935863096</v>
      </c>
    </row>
    <row r="207" spans="1:18" x14ac:dyDescent="0.25">
      <c r="A207" s="139" t="s">
        <v>229</v>
      </c>
      <c r="B207" s="142">
        <v>43929</v>
      </c>
      <c r="C207" s="143">
        <v>2275.7660999999998</v>
      </c>
      <c r="D207" s="143">
        <v>2275.7660999999998</v>
      </c>
      <c r="E207" s="139">
        <v>111704</v>
      </c>
      <c r="F207" s="143">
        <v>2.8101711955262898</v>
      </c>
      <c r="G207" s="143">
        <v>1.4880252635657301</v>
      </c>
      <c r="H207" s="143">
        <v>4.54860359749593</v>
      </c>
      <c r="I207" s="143">
        <v>17.876070760951201</v>
      </c>
      <c r="J207" s="143">
        <v>7.4348391342910798</v>
      </c>
      <c r="K207" s="143">
        <v>5.9670990641075798</v>
      </c>
      <c r="L207" s="143">
        <v>5.69113256755241</v>
      </c>
      <c r="M207" s="143">
        <v>5.8604453727138299</v>
      </c>
      <c r="N207" s="143">
        <v>6.2128229883877699</v>
      </c>
      <c r="O207" s="143">
        <v>7.3281701520777798</v>
      </c>
      <c r="P207" s="143">
        <v>8.3416889193480408</v>
      </c>
      <c r="Q207" s="143">
        <v>11.413103590686299</v>
      </c>
      <c r="R207" s="143">
        <v>7.1031502115472902</v>
      </c>
    </row>
    <row r="208" spans="1:18" x14ac:dyDescent="0.25">
      <c r="A208" s="139" t="s">
        <v>120</v>
      </c>
      <c r="B208" s="142">
        <v>43929</v>
      </c>
      <c r="C208" s="143">
        <v>2291.5731000000001</v>
      </c>
      <c r="D208" s="143">
        <v>2291.5731000000001</v>
      </c>
      <c r="E208" s="139">
        <v>119415</v>
      </c>
      <c r="F208" s="143">
        <v>2.9102635674811399</v>
      </c>
      <c r="G208" s="143">
        <v>1.58822122539711</v>
      </c>
      <c r="H208" s="143">
        <v>4.6484952258484098</v>
      </c>
      <c r="I208" s="143">
        <v>17.976597403974001</v>
      </c>
      <c r="J208" s="143">
        <v>7.5352226773554003</v>
      </c>
      <c r="K208" s="143">
        <v>6.0683486439590197</v>
      </c>
      <c r="L208" s="143">
        <v>5.7937452944310301</v>
      </c>
      <c r="M208" s="143">
        <v>5.9646203047559396</v>
      </c>
      <c r="N208" s="143">
        <v>6.3163007640844304</v>
      </c>
      <c r="O208" s="143">
        <v>7.4495311136404503</v>
      </c>
      <c r="P208" s="143">
        <v>8.4862023146962393</v>
      </c>
      <c r="Q208" s="143">
        <v>10.1881326625172</v>
      </c>
      <c r="R208" s="143">
        <v>7.21630164187345</v>
      </c>
    </row>
    <row r="209" spans="1:18" x14ac:dyDescent="0.25">
      <c r="A209" s="139" t="s">
        <v>230</v>
      </c>
      <c r="B209" s="142">
        <v>43929</v>
      </c>
      <c r="C209" s="143">
        <v>3038.9272999999998</v>
      </c>
      <c r="D209" s="143">
        <v>3038.9272999999998</v>
      </c>
      <c r="E209" s="139">
        <v>130472</v>
      </c>
      <c r="F209" s="143">
        <v>2.9657116951105098</v>
      </c>
      <c r="G209" s="143">
        <v>3.1409784823989799</v>
      </c>
      <c r="H209" s="143">
        <v>4.5065515539460304</v>
      </c>
      <c r="I209" s="143">
        <v>16.510417385138101</v>
      </c>
      <c r="J209" s="143">
        <v>6.5284654950826999</v>
      </c>
      <c r="K209" s="143">
        <v>5.7630787527239997</v>
      </c>
      <c r="L209" s="143">
        <v>5.6139568832428202</v>
      </c>
      <c r="M209" s="143">
        <v>5.8446179149918702</v>
      </c>
      <c r="N209" s="143">
        <v>6.22392082830447</v>
      </c>
      <c r="O209" s="143">
        <v>7.2685006367562703</v>
      </c>
      <c r="P209" s="143">
        <v>8.2127479240152503</v>
      </c>
      <c r="Q209" s="143">
        <v>13.0631642004564</v>
      </c>
      <c r="R209" s="143">
        <v>7.0843882612556701</v>
      </c>
    </row>
    <row r="210" spans="1:18" x14ac:dyDescent="0.25">
      <c r="A210" s="139" t="s">
        <v>121</v>
      </c>
      <c r="B210" s="142">
        <v>43929</v>
      </c>
      <c r="C210" s="143">
        <v>3060.6588000000002</v>
      </c>
      <c r="D210" s="143">
        <v>3060.6588000000002</v>
      </c>
      <c r="E210" s="139">
        <v>130479</v>
      </c>
      <c r="F210" s="143">
        <v>3.06512040347351</v>
      </c>
      <c r="G210" s="143">
        <v>3.2404136265383499</v>
      </c>
      <c r="H210" s="143">
        <v>4.6071595288724598</v>
      </c>
      <c r="I210" s="143">
        <v>16.6113040378312</v>
      </c>
      <c r="J210" s="143">
        <v>6.6299840954897498</v>
      </c>
      <c r="K210" s="143">
        <v>5.86926548424145</v>
      </c>
      <c r="L210" s="143">
        <v>5.7326127073462896</v>
      </c>
      <c r="M210" s="143">
        <v>5.9689149908145804</v>
      </c>
      <c r="N210" s="143">
        <v>6.3523453470130402</v>
      </c>
      <c r="O210" s="143">
        <v>7.4302282630209699</v>
      </c>
      <c r="P210" s="143">
        <v>8.3558257596521592</v>
      </c>
      <c r="Q210" s="143">
        <v>10.060115448700399</v>
      </c>
      <c r="R210" s="143">
        <v>7.2306120313371203</v>
      </c>
    </row>
    <row r="211" spans="1:18" x14ac:dyDescent="0.25">
      <c r="A211" s="139" t="s">
        <v>122</v>
      </c>
      <c r="B211" s="142">
        <v>43929</v>
      </c>
      <c r="C211" s="143">
        <v>2287.0482000000002</v>
      </c>
      <c r="D211" s="143">
        <v>2287.0482000000002</v>
      </c>
      <c r="E211" s="139">
        <v>119369</v>
      </c>
      <c r="F211" s="143">
        <v>4.8395426687364296</v>
      </c>
      <c r="G211" s="143">
        <v>2.8728447359381102</v>
      </c>
      <c r="H211" s="143">
        <v>5.17279200777919</v>
      </c>
      <c r="I211" s="143">
        <v>14.639600897086</v>
      </c>
      <c r="J211" s="143">
        <v>6.1561708146399301</v>
      </c>
      <c r="K211" s="143">
        <v>5.3894743705877302</v>
      </c>
      <c r="L211" s="143">
        <v>5.3162565660449097</v>
      </c>
      <c r="M211" s="143">
        <v>5.5583291580619099</v>
      </c>
      <c r="N211" s="143">
        <v>5.9727378075833899</v>
      </c>
      <c r="O211" s="143">
        <v>7.2871911767821196</v>
      </c>
      <c r="P211" s="143">
        <v>8.3115075500080593</v>
      </c>
      <c r="Q211" s="143">
        <v>10.033939076971</v>
      </c>
      <c r="R211" s="143">
        <v>6.9852189478022098</v>
      </c>
    </row>
    <row r="212" spans="1:18" x14ac:dyDescent="0.25">
      <c r="A212" s="139" t="s">
        <v>231</v>
      </c>
      <c r="B212" s="142">
        <v>43929</v>
      </c>
      <c r="C212" s="143">
        <v>2271.2532000000001</v>
      </c>
      <c r="D212" s="143">
        <v>2271.2532000000001</v>
      </c>
      <c r="E212" s="139">
        <v>109254</v>
      </c>
      <c r="F212" s="143">
        <v>4.7542503439328403</v>
      </c>
      <c r="G212" s="143">
        <v>2.7888575348384501</v>
      </c>
      <c r="H212" s="143">
        <v>5.0894149973344298</v>
      </c>
      <c r="I212" s="143">
        <v>14.5560210387527</v>
      </c>
      <c r="J212" s="143">
        <v>6.07270610633174</v>
      </c>
      <c r="K212" s="143">
        <v>5.30546395514087</v>
      </c>
      <c r="L212" s="143">
        <v>5.2311523989304103</v>
      </c>
      <c r="M212" s="143">
        <v>5.4720147550841398</v>
      </c>
      <c r="N212" s="143">
        <v>5.8844910867051299</v>
      </c>
      <c r="O212" s="143">
        <v>7.1797480923852799</v>
      </c>
      <c r="P212" s="143">
        <v>8.1790911615865198</v>
      </c>
      <c r="Q212" s="143">
        <v>10.8311722222222</v>
      </c>
      <c r="R212" s="143">
        <v>6.8873673100405499</v>
      </c>
    </row>
    <row r="213" spans="1:18" x14ac:dyDescent="0.25">
      <c r="A213" s="139" t="s">
        <v>123</v>
      </c>
      <c r="B213" s="142">
        <v>43929</v>
      </c>
      <c r="C213" s="143">
        <v>2391.8595999999998</v>
      </c>
      <c r="D213" s="143">
        <v>2391.8595999999998</v>
      </c>
      <c r="E213" s="139">
        <v>118305</v>
      </c>
      <c r="F213" s="143">
        <v>3.5712111460877201</v>
      </c>
      <c r="G213" s="143">
        <v>3.72918340128144</v>
      </c>
      <c r="H213" s="143">
        <v>3.6935950457246398</v>
      </c>
      <c r="I213" s="143">
        <v>3.85417573170644</v>
      </c>
      <c r="J213" s="143">
        <v>4.3157602466688196</v>
      </c>
      <c r="K213" s="143">
        <v>4.8620753949049904</v>
      </c>
      <c r="L213" s="143">
        <v>5.0179937828452799</v>
      </c>
      <c r="M213" s="143">
        <v>5.28414538119788</v>
      </c>
      <c r="N213" s="143">
        <v>5.7072421326217198</v>
      </c>
      <c r="O213" s="143">
        <v>7.07199948434722</v>
      </c>
      <c r="P213" s="143">
        <v>8.0630418745721499</v>
      </c>
      <c r="Q213" s="143">
        <v>9.7923196583992702</v>
      </c>
      <c r="R213" s="143">
        <v>6.80674794075495</v>
      </c>
    </row>
    <row r="214" spans="1:18" x14ac:dyDescent="0.25">
      <c r="A214" s="139" t="s">
        <v>232</v>
      </c>
      <c r="B214" s="142">
        <v>43929</v>
      </c>
      <c r="C214" s="143">
        <v>2385.0074</v>
      </c>
      <c r="D214" s="143">
        <v>2385.0074</v>
      </c>
      <c r="E214" s="139">
        <v>109353</v>
      </c>
      <c r="F214" s="143">
        <v>3.5508585001302602</v>
      </c>
      <c r="G214" s="143">
        <v>3.7123367940143202</v>
      </c>
      <c r="H214" s="143">
        <v>3.6807880946641802</v>
      </c>
      <c r="I214" s="143">
        <v>3.8426800411895301</v>
      </c>
      <c r="J214" s="143">
        <v>4.3023455056913296</v>
      </c>
      <c r="K214" s="143">
        <v>4.8440330700277903</v>
      </c>
      <c r="L214" s="143">
        <v>4.9982964078082697</v>
      </c>
      <c r="M214" s="143">
        <v>5.2622683391507596</v>
      </c>
      <c r="N214" s="143">
        <v>5.6831695214524203</v>
      </c>
      <c r="O214" s="143">
        <v>7.0305644652329002</v>
      </c>
      <c r="P214" s="143">
        <v>8.0164588670372705</v>
      </c>
      <c r="Q214" s="143">
        <v>11.7096220937173</v>
      </c>
      <c r="R214" s="143">
        <v>6.7686100225828696</v>
      </c>
    </row>
    <row r="215" spans="1:18" x14ac:dyDescent="0.25">
      <c r="A215" s="139" t="s">
        <v>124</v>
      </c>
      <c r="B215" s="142">
        <v>43929</v>
      </c>
      <c r="C215" s="143">
        <v>2843.8132999999998</v>
      </c>
      <c r="D215" s="143">
        <v>2843.8132999999998</v>
      </c>
      <c r="E215" s="139">
        <v>119125</v>
      </c>
      <c r="F215" s="143">
        <v>3.6082411867836002</v>
      </c>
      <c r="G215" s="143">
        <v>2.8709841148525701</v>
      </c>
      <c r="H215" s="143">
        <v>5.0238234688949799</v>
      </c>
      <c r="I215" s="143">
        <v>15.571962093417699</v>
      </c>
      <c r="J215" s="143">
        <v>7.1354116376663601</v>
      </c>
      <c r="K215" s="143">
        <v>5.9352742233207403</v>
      </c>
      <c r="L215" s="143">
        <v>5.6154669889611597</v>
      </c>
      <c r="M215" s="143">
        <v>5.8184497954746099</v>
      </c>
      <c r="N215" s="143">
        <v>6.1806634125773003</v>
      </c>
      <c r="O215" s="143">
        <v>7.3588416270775499</v>
      </c>
      <c r="P215" s="143">
        <v>8.3493947225616996</v>
      </c>
      <c r="Q215" s="143">
        <v>10.0383342803843</v>
      </c>
      <c r="R215" s="143">
        <v>7.1129472407404997</v>
      </c>
    </row>
    <row r="216" spans="1:18" x14ac:dyDescent="0.25">
      <c r="A216" s="139" t="s">
        <v>233</v>
      </c>
      <c r="B216" s="142">
        <v>43929</v>
      </c>
      <c r="C216" s="143">
        <v>2825.1840999999999</v>
      </c>
      <c r="D216" s="143">
        <v>2825.1840999999999</v>
      </c>
      <c r="E216" s="139">
        <v>103347</v>
      </c>
      <c r="F216" s="143">
        <v>3.5273676399971698</v>
      </c>
      <c r="G216" s="143">
        <v>2.7908239707937801</v>
      </c>
      <c r="H216" s="143">
        <v>4.9436274678640002</v>
      </c>
      <c r="I216" s="143">
        <v>15.4877363776883</v>
      </c>
      <c r="J216" s="143">
        <v>7.0423714501782699</v>
      </c>
      <c r="K216" s="143">
        <v>5.8365870440228402</v>
      </c>
      <c r="L216" s="143">
        <v>5.5142093871655202</v>
      </c>
      <c r="M216" s="143">
        <v>5.7152299474772601</v>
      </c>
      <c r="N216" s="143">
        <v>6.07545346085465</v>
      </c>
      <c r="O216" s="143">
        <v>7.2274106595832999</v>
      </c>
      <c r="P216" s="143">
        <v>8.1985422712631593</v>
      </c>
      <c r="Q216" s="143">
        <v>12.6869586078842</v>
      </c>
      <c r="R216" s="143">
        <v>7.00007184481397</v>
      </c>
    </row>
    <row r="217" spans="1:18" x14ac:dyDescent="0.25">
      <c r="A217" s="139" t="s">
        <v>125</v>
      </c>
      <c r="B217" s="142">
        <v>43929</v>
      </c>
      <c r="C217" s="143">
        <v>2560.7950999999998</v>
      </c>
      <c r="D217" s="143">
        <v>2560.7950999999998</v>
      </c>
      <c r="E217" s="139">
        <v>140196</v>
      </c>
      <c r="F217" s="143">
        <v>3.7632817660329101</v>
      </c>
      <c r="G217" s="143">
        <v>3.3780398038711201</v>
      </c>
      <c r="H217" s="143">
        <v>5.3558092434748801</v>
      </c>
      <c r="I217" s="143">
        <v>15.2550569182179</v>
      </c>
      <c r="J217" s="143">
        <v>6.7114282587288798</v>
      </c>
      <c r="K217" s="143">
        <v>5.82649056472974</v>
      </c>
      <c r="L217" s="143">
        <v>5.7147427192263898</v>
      </c>
      <c r="M217" s="143">
        <v>5.9791022641526199</v>
      </c>
      <c r="N217" s="143">
        <v>6.3505512188933801</v>
      </c>
      <c r="O217" s="143">
        <v>7.4354031395032303</v>
      </c>
      <c r="P217" s="143">
        <v>8.1361737968815806</v>
      </c>
      <c r="Q217" s="143">
        <v>9.8951983086146402</v>
      </c>
      <c r="R217" s="143">
        <v>7.2115034212765403</v>
      </c>
    </row>
    <row r="218" spans="1:18" x14ac:dyDescent="0.25">
      <c r="A218" s="139" t="s">
        <v>234</v>
      </c>
      <c r="B218" s="142">
        <v>43929</v>
      </c>
      <c r="C218" s="143">
        <v>2537.86</v>
      </c>
      <c r="D218" s="143">
        <v>2537.86</v>
      </c>
      <c r="E218" s="139">
        <v>140182</v>
      </c>
      <c r="F218" s="143">
        <v>3.4851388371133201</v>
      </c>
      <c r="G218" s="143">
        <v>3.10015298279006</v>
      </c>
      <c r="H218" s="143">
        <v>5.0779518287072598</v>
      </c>
      <c r="I218" s="143">
        <v>14.9758306336225</v>
      </c>
      <c r="J218" s="143">
        <v>6.4344464148341096</v>
      </c>
      <c r="K218" s="143">
        <v>5.5542137549666704</v>
      </c>
      <c r="L218" s="143">
        <v>5.4435807093536699</v>
      </c>
      <c r="M218" s="143">
        <v>5.7052737666687996</v>
      </c>
      <c r="N218" s="143">
        <v>6.1060307601832102</v>
      </c>
      <c r="O218" s="143">
        <v>7.2516466194557996</v>
      </c>
      <c r="P218" s="143">
        <v>7.9653014573943901</v>
      </c>
      <c r="Q218" s="143">
        <v>11.603330683934299</v>
      </c>
      <c r="R218" s="143">
        <v>7.0203502300843104</v>
      </c>
    </row>
    <row r="219" spans="1:18" x14ac:dyDescent="0.25">
      <c r="A219" s="139" t="s">
        <v>126</v>
      </c>
      <c r="B219" s="142">
        <v>43929</v>
      </c>
      <c r="C219" s="143">
        <v>2181.1916999999999</v>
      </c>
      <c r="D219" s="143">
        <v>2181.1916999999999</v>
      </c>
      <c r="E219" s="139">
        <v>119164</v>
      </c>
      <c r="F219" s="143">
        <v>5.0292513445851004</v>
      </c>
      <c r="G219" s="143">
        <v>3.2746331242676101</v>
      </c>
      <c r="H219" s="143">
        <v>4.4113617102000102</v>
      </c>
      <c r="I219" s="143">
        <v>11.908491885018099</v>
      </c>
      <c r="J219" s="143">
        <v>5.4371367129014203</v>
      </c>
      <c r="K219" s="143">
        <v>5.0982291545815297</v>
      </c>
      <c r="L219" s="143">
        <v>4.9651574076166103</v>
      </c>
      <c r="M219" s="143">
        <v>5.2100172569538401</v>
      </c>
      <c r="N219" s="143">
        <v>5.6310830942113403</v>
      </c>
      <c r="O219" s="143">
        <v>7.2093169661541499</v>
      </c>
      <c r="P219" s="143">
        <v>8.3213110481177299</v>
      </c>
      <c r="Q219" s="143">
        <v>10.119169743813</v>
      </c>
      <c r="R219" s="143">
        <v>6.8595936640439898</v>
      </c>
    </row>
    <row r="220" spans="1:18" x14ac:dyDescent="0.25">
      <c r="A220" s="139" t="s">
        <v>235</v>
      </c>
      <c r="B220" s="142">
        <v>43929</v>
      </c>
      <c r="C220" s="143">
        <v>2167.2125000000001</v>
      </c>
      <c r="D220" s="143">
        <v>2167.2125000000001</v>
      </c>
      <c r="E220" s="139">
        <v>112636</v>
      </c>
      <c r="F220" s="143">
        <v>4.9791480236258696</v>
      </c>
      <c r="G220" s="143">
        <v>3.2212573524291099</v>
      </c>
      <c r="H220" s="143">
        <v>4.3590578436842602</v>
      </c>
      <c r="I220" s="143">
        <v>11.8569723676032</v>
      </c>
      <c r="J220" s="143">
        <v>5.3851350069766202</v>
      </c>
      <c r="K220" s="143">
        <v>5.0467314236977803</v>
      </c>
      <c r="L220" s="143">
        <v>4.9099191160120998</v>
      </c>
      <c r="M220" s="143">
        <v>5.1334568945674199</v>
      </c>
      <c r="N220" s="143">
        <v>5.54285721125202</v>
      </c>
      <c r="O220" s="143">
        <v>7.0866125778015396</v>
      </c>
      <c r="P220" s="143">
        <v>8.1760261556096907</v>
      </c>
      <c r="Q220" s="143">
        <v>11.5112824236693</v>
      </c>
      <c r="R220" s="143">
        <v>6.7495772758673596</v>
      </c>
    </row>
    <row r="221" spans="1:18" x14ac:dyDescent="0.25">
      <c r="A221" s="139" t="s">
        <v>127</v>
      </c>
      <c r="B221" s="142">
        <v>43929</v>
      </c>
      <c r="C221" s="143">
        <v>2987.0605</v>
      </c>
      <c r="D221" s="143">
        <v>2987.0605</v>
      </c>
      <c r="E221" s="139">
        <v>118577</v>
      </c>
      <c r="F221" s="143">
        <v>2.6249096161892198</v>
      </c>
      <c r="G221" s="143">
        <v>2.85470737093633</v>
      </c>
      <c r="H221" s="143">
        <v>5.7333416979236898</v>
      </c>
      <c r="I221" s="143">
        <v>16.771099899261898</v>
      </c>
      <c r="J221" s="143">
        <v>7.4872122549653399</v>
      </c>
      <c r="K221" s="143">
        <v>6.2284227306119702</v>
      </c>
      <c r="L221" s="143">
        <v>6.0138052448412003</v>
      </c>
      <c r="M221" s="143">
        <v>6.2061371622765398</v>
      </c>
      <c r="N221" s="143">
        <v>6.5382511644629098</v>
      </c>
      <c r="O221" s="143">
        <v>7.5364877039747302</v>
      </c>
      <c r="P221" s="143">
        <v>8.5219119869573507</v>
      </c>
      <c r="Q221" s="143">
        <v>10.2737700164469</v>
      </c>
      <c r="R221" s="143">
        <v>7.3621979808332902</v>
      </c>
    </row>
    <row r="222" spans="1:18" x14ac:dyDescent="0.25">
      <c r="A222" s="139" t="s">
        <v>236</v>
      </c>
      <c r="B222" s="142">
        <v>43929</v>
      </c>
      <c r="C222" s="143">
        <v>3887.7058999999999</v>
      </c>
      <c r="D222" s="143">
        <v>3887.7058999999999</v>
      </c>
      <c r="E222" s="139">
        <v>100868</v>
      </c>
      <c r="F222" s="143">
        <v>3.8976116733999699</v>
      </c>
      <c r="G222" s="143">
        <v>2.60025071038987</v>
      </c>
      <c r="H222" s="143">
        <v>4.8387951315309801</v>
      </c>
      <c r="I222" s="143">
        <v>15.032446792453401</v>
      </c>
      <c r="J222" s="143">
        <v>6.17491430199133</v>
      </c>
      <c r="K222" s="143">
        <v>5.5068180305530703</v>
      </c>
      <c r="L222" s="143">
        <v>5.36256317692854</v>
      </c>
      <c r="M222" s="143">
        <v>5.6098747021972599</v>
      </c>
      <c r="N222" s="143">
        <v>6.0244023987649404</v>
      </c>
      <c r="O222" s="143">
        <v>7.1040226390976198</v>
      </c>
      <c r="P222" s="143">
        <v>8.1279074597292205</v>
      </c>
      <c r="Q222" s="143">
        <v>14.8181168775481</v>
      </c>
      <c r="R222" s="143">
        <v>6.8962827361127896</v>
      </c>
    </row>
    <row r="223" spans="1:18" x14ac:dyDescent="0.25">
      <c r="A223" s="139" t="s">
        <v>128</v>
      </c>
      <c r="B223" s="142">
        <v>43929</v>
      </c>
      <c r="C223" s="143">
        <v>3910.8121999999998</v>
      </c>
      <c r="D223" s="143">
        <v>3910.8121999999998</v>
      </c>
      <c r="E223" s="139">
        <v>119091</v>
      </c>
      <c r="F223" s="143">
        <v>3.9978044099486798</v>
      </c>
      <c r="G223" s="143">
        <v>2.7003538294138401</v>
      </c>
      <c r="H223" s="143">
        <v>4.9394845157240903</v>
      </c>
      <c r="I223" s="143">
        <v>15.1381474046152</v>
      </c>
      <c r="J223" s="143">
        <v>6.2773442380696798</v>
      </c>
      <c r="K223" s="143">
        <v>5.6085898718283103</v>
      </c>
      <c r="L223" s="143">
        <v>5.4653839152423203</v>
      </c>
      <c r="M223" s="143">
        <v>5.7141863181102002</v>
      </c>
      <c r="N223" s="143">
        <v>6.1304997701194903</v>
      </c>
      <c r="O223" s="143">
        <v>7.2257840726501303</v>
      </c>
      <c r="P223" s="143">
        <v>8.2572509376389096</v>
      </c>
      <c r="Q223" s="143">
        <v>9.9864792642171203</v>
      </c>
      <c r="R223" s="143">
        <v>7.0104256507634402</v>
      </c>
    </row>
    <row r="224" spans="1:18" x14ac:dyDescent="0.25">
      <c r="A224" s="139" t="s">
        <v>237</v>
      </c>
      <c r="B224" s="142">
        <v>43929</v>
      </c>
      <c r="C224" s="143">
        <v>1971.7706000000001</v>
      </c>
      <c r="D224" s="143">
        <v>1971.7706000000001</v>
      </c>
      <c r="E224" s="139">
        <v>118902</v>
      </c>
      <c r="F224" s="143">
        <v>4.2599429228069603</v>
      </c>
      <c r="G224" s="143">
        <v>4.3868464737208104</v>
      </c>
      <c r="H224" s="143">
        <v>5.4615731712150701</v>
      </c>
      <c r="I224" s="143">
        <v>14.908200886278999</v>
      </c>
      <c r="J224" s="143">
        <v>4.7429288223561503</v>
      </c>
      <c r="K224" s="143">
        <v>5.0480338734371903</v>
      </c>
      <c r="L224" s="143">
        <v>5.2447800049901296</v>
      </c>
      <c r="M224" s="143">
        <v>5.58022759407962</v>
      </c>
      <c r="N224" s="143">
        <v>6.0290175428995996</v>
      </c>
      <c r="O224" s="143">
        <v>7.2499334643167499</v>
      </c>
      <c r="P224" s="143">
        <v>8.2144047238663198</v>
      </c>
      <c r="Q224" s="143">
        <v>6.12601500863558</v>
      </c>
      <c r="R224" s="143">
        <v>7.0031115418143601</v>
      </c>
    </row>
    <row r="225" spans="1:18" x14ac:dyDescent="0.25">
      <c r="A225" s="139" t="s">
        <v>129</v>
      </c>
      <c r="B225" s="142">
        <v>43929</v>
      </c>
      <c r="C225" s="143">
        <v>1979.8998999999999</v>
      </c>
      <c r="D225" s="143">
        <v>1979.8998999999999</v>
      </c>
      <c r="E225" s="139">
        <v>120038</v>
      </c>
      <c r="F225" s="143">
        <v>4.3586195330644903</v>
      </c>
      <c r="G225" s="143">
        <v>4.4862142962807603</v>
      </c>
      <c r="H225" s="143">
        <v>5.5606260269964203</v>
      </c>
      <c r="I225" s="143">
        <v>15.0120661509334</v>
      </c>
      <c r="J225" s="143">
        <v>4.8495179968234803</v>
      </c>
      <c r="K225" s="143">
        <v>5.1546538696949202</v>
      </c>
      <c r="L225" s="143">
        <v>5.3495729173046502</v>
      </c>
      <c r="M225" s="143">
        <v>5.6853846019663603</v>
      </c>
      <c r="N225" s="143">
        <v>6.1263679661874297</v>
      </c>
      <c r="O225" s="143">
        <v>7.3360023514161998</v>
      </c>
      <c r="P225" s="143">
        <v>8.3058875272331303</v>
      </c>
      <c r="Q225" s="143">
        <v>10.01441261279</v>
      </c>
      <c r="R225" s="143">
        <v>7.0897247655679703</v>
      </c>
    </row>
    <row r="226" spans="1:18" x14ac:dyDescent="0.25">
      <c r="A226" s="139" t="s">
        <v>238</v>
      </c>
      <c r="B226" s="142">
        <v>43929</v>
      </c>
      <c r="C226" s="143">
        <v>292.8295</v>
      </c>
      <c r="D226" s="143">
        <v>292.8295</v>
      </c>
      <c r="E226" s="139">
        <v>103340</v>
      </c>
      <c r="F226" s="143">
        <v>3.4156175792466898</v>
      </c>
      <c r="G226" s="143">
        <v>2.6389107113979899</v>
      </c>
      <c r="H226" s="143">
        <v>5.2029209236697103</v>
      </c>
      <c r="I226" s="143">
        <v>15.450065828125901</v>
      </c>
      <c r="J226" s="143">
        <v>6.5772309349914</v>
      </c>
      <c r="K226" s="143">
        <v>5.6684713000167202</v>
      </c>
      <c r="L226" s="143">
        <v>5.5015235123597899</v>
      </c>
      <c r="M226" s="143">
        <v>5.7379247366308199</v>
      </c>
      <c r="N226" s="143">
        <v>6.1395180160016398</v>
      </c>
      <c r="O226" s="143">
        <v>7.2456673988889602</v>
      </c>
      <c r="P226" s="143">
        <v>8.2444702456753696</v>
      </c>
      <c r="Q226" s="143">
        <v>13.3909375</v>
      </c>
      <c r="R226" s="143">
        <v>7.0104377311868902</v>
      </c>
    </row>
    <row r="227" spans="1:18" x14ac:dyDescent="0.25">
      <c r="A227" s="139" t="s">
        <v>130</v>
      </c>
      <c r="B227" s="142">
        <v>43929</v>
      </c>
      <c r="C227" s="143">
        <v>294.12009999999998</v>
      </c>
      <c r="D227" s="143">
        <v>294.12009999999998</v>
      </c>
      <c r="E227" s="139">
        <v>120197</v>
      </c>
      <c r="F227" s="143">
        <v>3.5371632511678199</v>
      </c>
      <c r="G227" s="143">
        <v>2.7597595085324298</v>
      </c>
      <c r="H227" s="143">
        <v>5.3239574633781999</v>
      </c>
      <c r="I227" s="143">
        <v>15.5630595679633</v>
      </c>
      <c r="J227" s="143">
        <v>6.6915205249210299</v>
      </c>
      <c r="K227" s="143">
        <v>5.7659923579063097</v>
      </c>
      <c r="L227" s="143">
        <v>5.5868112040509201</v>
      </c>
      <c r="M227" s="143">
        <v>5.8199518296194697</v>
      </c>
      <c r="N227" s="143">
        <v>6.2206828272700498</v>
      </c>
      <c r="O227" s="143">
        <v>7.3291167191668203</v>
      </c>
      <c r="P227" s="143">
        <v>8.3353375291107206</v>
      </c>
      <c r="Q227" s="143">
        <v>10.0562540891327</v>
      </c>
      <c r="R227" s="143">
        <v>7.0940842966979103</v>
      </c>
    </row>
    <row r="228" spans="1:18" x14ac:dyDescent="0.25">
      <c r="A228" s="139" t="s">
        <v>239</v>
      </c>
      <c r="B228" s="142">
        <v>43929</v>
      </c>
      <c r="C228" s="143">
        <v>2117.7640000000001</v>
      </c>
      <c r="D228" s="143">
        <v>2117.7640000000001</v>
      </c>
      <c r="E228" s="139">
        <v>113096</v>
      </c>
      <c r="F228" s="143">
        <v>3.6145708282506699</v>
      </c>
      <c r="G228" s="143">
        <v>2.4312176970020198</v>
      </c>
      <c r="H228" s="143">
        <v>5.04838308945902</v>
      </c>
      <c r="I228" s="143">
        <v>16.264709699060798</v>
      </c>
      <c r="J228" s="143">
        <v>7.0574833110893396</v>
      </c>
      <c r="K228" s="143">
        <v>5.9461142546967203</v>
      </c>
      <c r="L228" s="143">
        <v>5.7508398926986501</v>
      </c>
      <c r="M228" s="143">
        <v>5.9082532272363304</v>
      </c>
      <c r="N228" s="143">
        <v>6.2330429530086597</v>
      </c>
      <c r="O228" s="143">
        <v>7.3150791857265496</v>
      </c>
      <c r="P228" s="143">
        <v>8.2335145850550102</v>
      </c>
      <c r="Q228" s="143">
        <v>11.45700252738</v>
      </c>
      <c r="R228" s="143">
        <v>7.1220509577646398</v>
      </c>
    </row>
    <row r="229" spans="1:18" x14ac:dyDescent="0.25">
      <c r="A229" s="139" t="s">
        <v>131</v>
      </c>
      <c r="B229" s="142">
        <v>43929</v>
      </c>
      <c r="C229" s="143">
        <v>2133.3334</v>
      </c>
      <c r="D229" s="143">
        <v>2133.3334</v>
      </c>
      <c r="E229" s="139">
        <v>118345</v>
      </c>
      <c r="F229" s="143">
        <v>3.6549283354838602</v>
      </c>
      <c r="G229" s="143">
        <v>2.47109545959926</v>
      </c>
      <c r="H229" s="143">
        <v>5.0886451832897404</v>
      </c>
      <c r="I229" s="143">
        <v>16.305014955168101</v>
      </c>
      <c r="J229" s="143">
        <v>7.0980537765521801</v>
      </c>
      <c r="K229" s="143">
        <v>5.9867734825775702</v>
      </c>
      <c r="L229" s="143">
        <v>5.7962015440450898</v>
      </c>
      <c r="M229" s="143">
        <v>5.9787517844947402</v>
      </c>
      <c r="N229" s="143">
        <v>6.3161272004419304</v>
      </c>
      <c r="O229" s="143">
        <v>7.44419602924249</v>
      </c>
      <c r="P229" s="143">
        <v>8.3801012800346406</v>
      </c>
      <c r="Q229" s="143">
        <v>10.0444289408934</v>
      </c>
      <c r="R229" s="143">
        <v>7.2323834575150103</v>
      </c>
    </row>
    <row r="230" spans="1:18" x14ac:dyDescent="0.25">
      <c r="A230" s="139" t="s">
        <v>132</v>
      </c>
      <c r="B230" s="142">
        <v>43929</v>
      </c>
      <c r="C230" s="143">
        <v>2404.4023999999999</v>
      </c>
      <c r="D230" s="143">
        <v>2404.4023999999999</v>
      </c>
      <c r="E230" s="139">
        <v>118364</v>
      </c>
      <c r="F230" s="143">
        <v>3.66493758113329</v>
      </c>
      <c r="G230" s="143">
        <v>2.5275700946885902</v>
      </c>
      <c r="H230" s="143">
        <v>4.8996562382187001</v>
      </c>
      <c r="I230" s="143">
        <v>15.268298588072</v>
      </c>
      <c r="J230" s="143">
        <v>5.6679291387064596</v>
      </c>
      <c r="K230" s="143">
        <v>5.3705337513556097</v>
      </c>
      <c r="L230" s="143">
        <v>5.2608675504115601</v>
      </c>
      <c r="M230" s="143">
        <v>5.5007500457416203</v>
      </c>
      <c r="N230" s="143">
        <v>5.9001338813240398</v>
      </c>
      <c r="O230" s="143">
        <v>7.1685028530336403</v>
      </c>
      <c r="P230" s="143">
        <v>8.2114381902964393</v>
      </c>
      <c r="Q230" s="143">
        <v>9.9220012091224596</v>
      </c>
      <c r="R230" s="143">
        <v>6.87236587731371</v>
      </c>
    </row>
    <row r="231" spans="1:18" x14ac:dyDescent="0.25">
      <c r="A231" s="139" t="s">
        <v>240</v>
      </c>
      <c r="B231" s="142">
        <v>43929</v>
      </c>
      <c r="C231" s="143">
        <v>2393.4852000000001</v>
      </c>
      <c r="D231" s="143">
        <v>2393.4852000000001</v>
      </c>
      <c r="E231" s="139">
        <v>108690</v>
      </c>
      <c r="F231" s="143">
        <v>3.6130183399701901</v>
      </c>
      <c r="G231" s="143">
        <v>2.4755345626431602</v>
      </c>
      <c r="H231" s="143">
        <v>4.84694372550452</v>
      </c>
      <c r="I231" s="143">
        <v>15.215359383121999</v>
      </c>
      <c r="J231" s="143">
        <v>5.6152850384252897</v>
      </c>
      <c r="K231" s="143">
        <v>5.3173016263992299</v>
      </c>
      <c r="L231" s="143">
        <v>5.2069160058355397</v>
      </c>
      <c r="M231" s="143">
        <v>5.4459882922079901</v>
      </c>
      <c r="N231" s="143">
        <v>5.8444382686363099</v>
      </c>
      <c r="O231" s="143">
        <v>7.0834790154473799</v>
      </c>
      <c r="P231" s="143">
        <v>8.1099867801027496</v>
      </c>
      <c r="Q231" s="143">
        <v>8.6924537075137494</v>
      </c>
      <c r="R231" s="143">
        <v>6.7978542715318504</v>
      </c>
    </row>
    <row r="232" spans="1:18" x14ac:dyDescent="0.25">
      <c r="A232" s="139" t="s">
        <v>133</v>
      </c>
      <c r="B232" s="142">
        <v>43929</v>
      </c>
      <c r="C232" s="143">
        <v>1544.6068</v>
      </c>
      <c r="D232" s="143">
        <v>1544.6068</v>
      </c>
      <c r="E232" s="139">
        <v>125345</v>
      </c>
      <c r="F232" s="143">
        <v>2.1126987627353402</v>
      </c>
      <c r="G232" s="143">
        <v>2.35862403139138</v>
      </c>
      <c r="H232" s="143">
        <v>3.0036542720589301</v>
      </c>
      <c r="I232" s="143">
        <v>6.4980315642876896</v>
      </c>
      <c r="J232" s="143">
        <v>3.8727181566428399</v>
      </c>
      <c r="K232" s="143">
        <v>4.5172456804434296</v>
      </c>
      <c r="L232" s="143">
        <v>4.64718930282221</v>
      </c>
      <c r="M232" s="143">
        <v>4.9989605456346302</v>
      </c>
      <c r="N232" s="143">
        <v>5.3693644383149204</v>
      </c>
      <c r="O232" s="143">
        <v>6.6084874133481799</v>
      </c>
      <c r="P232" s="143">
        <v>7.5825743030151598</v>
      </c>
      <c r="Q232" s="143">
        <v>8.4965992141236502</v>
      </c>
      <c r="R232" s="143">
        <v>6.3071482780438899</v>
      </c>
    </row>
    <row r="233" spans="1:18" x14ac:dyDescent="0.25">
      <c r="A233" s="139" t="s">
        <v>241</v>
      </c>
      <c r="B233" s="142">
        <v>43929</v>
      </c>
      <c r="C233" s="143">
        <v>1539.6603</v>
      </c>
      <c r="D233" s="143">
        <v>1539.6603</v>
      </c>
      <c r="E233" s="139">
        <v>125259</v>
      </c>
      <c r="F233" s="143">
        <v>2.0649554045261098</v>
      </c>
      <c r="G233" s="143">
        <v>2.3087975462157599</v>
      </c>
      <c r="H233" s="143">
        <v>2.95366997555421</v>
      </c>
      <c r="I233" s="143">
        <v>6.4476565695911097</v>
      </c>
      <c r="J233" s="143">
        <v>3.8225442573639699</v>
      </c>
      <c r="K233" s="143">
        <v>4.4667103712819696</v>
      </c>
      <c r="L233" s="143">
        <v>4.5960925703568396</v>
      </c>
      <c r="M233" s="143">
        <v>4.94718936182724</v>
      </c>
      <c r="N233" s="143">
        <v>5.3167934978362004</v>
      </c>
      <c r="O233" s="143">
        <v>6.5486519271463104</v>
      </c>
      <c r="P233" s="143">
        <v>7.5137082188282003</v>
      </c>
      <c r="Q233" s="143">
        <v>8.4194278452729598</v>
      </c>
      <c r="R233" s="143">
        <v>6.2509138021181796</v>
      </c>
    </row>
    <row r="234" spans="1:18" x14ac:dyDescent="0.25">
      <c r="A234" s="139" t="s">
        <v>242</v>
      </c>
      <c r="B234" s="142">
        <v>43929</v>
      </c>
      <c r="C234" s="143">
        <v>1927.3489</v>
      </c>
      <c r="D234" s="143">
        <v>1927.3489</v>
      </c>
      <c r="E234" s="139">
        <v>115991</v>
      </c>
      <c r="F234" s="143">
        <v>1.70449336100764</v>
      </c>
      <c r="G234" s="143">
        <v>2.7080954753347899</v>
      </c>
      <c r="H234" s="143">
        <v>3.8762273150379598</v>
      </c>
      <c r="I234" s="143">
        <v>8.1294871634158294</v>
      </c>
      <c r="J234" s="143">
        <v>5.7537106403042202</v>
      </c>
      <c r="K234" s="143">
        <v>5.4114299757995203</v>
      </c>
      <c r="L234" s="143">
        <v>5.3765555993005298</v>
      </c>
      <c r="M234" s="143">
        <v>5.6330901663514901</v>
      </c>
      <c r="N234" s="143">
        <v>6.0424683676636501</v>
      </c>
      <c r="O234" s="143">
        <v>7.2010294694025303</v>
      </c>
      <c r="P234" s="143">
        <v>8.3023133266133602</v>
      </c>
      <c r="Q234" s="143">
        <v>10.9612159488342</v>
      </c>
      <c r="R234" s="143">
        <v>6.9347379038155603</v>
      </c>
    </row>
    <row r="235" spans="1:18" x14ac:dyDescent="0.25">
      <c r="A235" s="139" t="s">
        <v>134</v>
      </c>
      <c r="B235" s="142">
        <v>43929</v>
      </c>
      <c r="C235" s="143">
        <v>1941.0724</v>
      </c>
      <c r="D235" s="143">
        <v>1941.0724</v>
      </c>
      <c r="E235" s="139">
        <v>119135</v>
      </c>
      <c r="F235" s="143">
        <v>1.80151579364884</v>
      </c>
      <c r="G235" s="143">
        <v>2.80558253855849</v>
      </c>
      <c r="H235" s="143">
        <v>3.9757852059499701</v>
      </c>
      <c r="I235" s="143">
        <v>8.2292896047955697</v>
      </c>
      <c r="J235" s="143">
        <v>5.8531705499620497</v>
      </c>
      <c r="K235" s="143">
        <v>5.5117888101212804</v>
      </c>
      <c r="L235" s="143">
        <v>5.4790233088104499</v>
      </c>
      <c r="M235" s="143">
        <v>5.7371049310409798</v>
      </c>
      <c r="N235" s="143">
        <v>6.1482573112194903</v>
      </c>
      <c r="O235" s="143">
        <v>7.3228939551927503</v>
      </c>
      <c r="P235" s="143">
        <v>8.4472475124039796</v>
      </c>
      <c r="Q235" s="143">
        <v>10.1397521135359</v>
      </c>
      <c r="R235" s="143">
        <v>7.0487427651665202</v>
      </c>
    </row>
    <row r="236" spans="1:18" x14ac:dyDescent="0.25">
      <c r="A236" s="139" t="s">
        <v>135</v>
      </c>
      <c r="B236" s="142">
        <v>43929</v>
      </c>
      <c r="C236" s="143">
        <v>1940.5263</v>
      </c>
      <c r="D236" s="143">
        <v>1940.5263</v>
      </c>
      <c r="E236" s="139">
        <v>147938</v>
      </c>
      <c r="F236" s="143">
        <v>1.4145164492909099</v>
      </c>
      <c r="G236" s="143">
        <v>2.3572657047629502</v>
      </c>
      <c r="H236" s="143">
        <v>4.2460335511348397</v>
      </c>
      <c r="I236" s="143">
        <v>8.1064216506329707</v>
      </c>
      <c r="J236" s="143">
        <v>5.6381788680077198</v>
      </c>
      <c r="K236" s="143"/>
      <c r="L236" s="143"/>
      <c r="M236" s="143"/>
      <c r="N236" s="143"/>
      <c r="O236" s="143"/>
      <c r="P236" s="143"/>
      <c r="Q236" s="143">
        <v>5.4281682936451903</v>
      </c>
      <c r="R236" s="143"/>
    </row>
    <row r="237" spans="1:18" x14ac:dyDescent="0.25">
      <c r="A237" s="139" t="s">
        <v>136</v>
      </c>
      <c r="B237" s="142">
        <v>43929</v>
      </c>
      <c r="C237" s="143">
        <v>1941.5881999999999</v>
      </c>
      <c r="D237" s="143">
        <v>1941.5881999999999</v>
      </c>
      <c r="E237" s="139">
        <v>147940</v>
      </c>
      <c r="F237" s="143">
        <v>1.77283585593691</v>
      </c>
      <c r="G237" s="143">
        <v>2.7421449899105799</v>
      </c>
      <c r="H237" s="143">
        <v>3.9247007522397199</v>
      </c>
      <c r="I237" s="143">
        <v>8.1762895036882099</v>
      </c>
      <c r="J237" s="143">
        <v>5.8524040787246996</v>
      </c>
      <c r="K237" s="143"/>
      <c r="L237" s="143"/>
      <c r="M237" s="143"/>
      <c r="N237" s="143"/>
      <c r="O237" s="143"/>
      <c r="P237" s="143"/>
      <c r="Q237" s="143">
        <v>5.6069731672207901</v>
      </c>
      <c r="R237" s="143"/>
    </row>
    <row r="238" spans="1:18" x14ac:dyDescent="0.25">
      <c r="A238" s="139" t="s">
        <v>137</v>
      </c>
      <c r="B238" s="142">
        <v>43929</v>
      </c>
      <c r="C238" s="143">
        <v>1941.4282000000001</v>
      </c>
      <c r="D238" s="143">
        <v>1941.4282000000001</v>
      </c>
      <c r="E238" s="139">
        <v>147937</v>
      </c>
      <c r="F238" s="143">
        <v>1.7259759823188301</v>
      </c>
      <c r="G238" s="143">
        <v>2.78437809550906</v>
      </c>
      <c r="H238" s="143">
        <v>3.9653724140860902</v>
      </c>
      <c r="I238" s="143">
        <v>8.2289929373722508</v>
      </c>
      <c r="J238" s="143">
        <v>5.8508674971122501</v>
      </c>
      <c r="K238" s="143"/>
      <c r="L238" s="143"/>
      <c r="M238" s="143"/>
      <c r="N238" s="143"/>
      <c r="O238" s="143"/>
      <c r="P238" s="143"/>
      <c r="Q238" s="143">
        <v>5.5770173731066697</v>
      </c>
      <c r="R238" s="143"/>
    </row>
    <row r="239" spans="1:18" x14ac:dyDescent="0.25">
      <c r="A239" s="139" t="s">
        <v>138</v>
      </c>
      <c r="B239" s="142">
        <v>43929</v>
      </c>
      <c r="C239" s="143">
        <v>1941.5807</v>
      </c>
      <c r="D239" s="143">
        <v>1941.5807</v>
      </c>
      <c r="E239" s="139">
        <v>147939</v>
      </c>
      <c r="F239" s="143">
        <v>1.5641534434115401</v>
      </c>
      <c r="G239" s="143">
        <v>2.7114365977516699</v>
      </c>
      <c r="H239" s="143">
        <v>3.91288156897394</v>
      </c>
      <c r="I239" s="143">
        <v>8.1694299340185399</v>
      </c>
      <c r="J239" s="143">
        <v>5.76950463400446</v>
      </c>
      <c r="K239" s="143"/>
      <c r="L239" s="143"/>
      <c r="M239" s="143"/>
      <c r="N239" s="143"/>
      <c r="O239" s="143"/>
      <c r="P239" s="143"/>
      <c r="Q239" s="143">
        <v>5.5983900166847702</v>
      </c>
      <c r="R239" s="143"/>
    </row>
    <row r="240" spans="1:18" x14ac:dyDescent="0.25">
      <c r="A240" s="139" t="s">
        <v>243</v>
      </c>
      <c r="B240" s="142">
        <v>43929</v>
      </c>
      <c r="C240" s="143">
        <v>2717.7957000000001</v>
      </c>
      <c r="D240" s="143">
        <v>2717.7957000000001</v>
      </c>
      <c r="E240" s="139">
        <v>104486</v>
      </c>
      <c r="F240" s="143">
        <v>3.6049683843093501</v>
      </c>
      <c r="G240" s="143">
        <v>2.3780226138698799</v>
      </c>
      <c r="H240" s="143">
        <v>4.9888339367717096</v>
      </c>
      <c r="I240" s="143">
        <v>14.036321942319701</v>
      </c>
      <c r="J240" s="143">
        <v>5.5123625817847897</v>
      </c>
      <c r="K240" s="143">
        <v>5.2894568386261298</v>
      </c>
      <c r="L240" s="143">
        <v>5.2582421812623297</v>
      </c>
      <c r="M240" s="143">
        <v>5.48827138696939</v>
      </c>
      <c r="N240" s="143">
        <v>5.9115499729898797</v>
      </c>
      <c r="O240" s="143">
        <v>7.1831763646517501</v>
      </c>
      <c r="P240" s="143">
        <v>8.2125679332218304</v>
      </c>
      <c r="Q240" s="143">
        <v>12.8193708955224</v>
      </c>
      <c r="R240" s="143">
        <v>6.9100508415484896</v>
      </c>
    </row>
    <row r="241" spans="1:18" x14ac:dyDescent="0.25">
      <c r="A241" s="139" t="s">
        <v>139</v>
      </c>
      <c r="B241" s="142">
        <v>43929</v>
      </c>
      <c r="C241" s="143">
        <v>2731.2224000000001</v>
      </c>
      <c r="D241" s="143">
        <v>2731.2224000000001</v>
      </c>
      <c r="E241" s="139">
        <v>120537</v>
      </c>
      <c r="F241" s="143">
        <v>3.6727910854074102</v>
      </c>
      <c r="G241" s="143">
        <v>2.4474368608964698</v>
      </c>
      <c r="H241" s="143">
        <v>5.0587783480761699</v>
      </c>
      <c r="I241" s="143">
        <v>14.1066637719311</v>
      </c>
      <c r="J241" s="143">
        <v>5.58265644093325</v>
      </c>
      <c r="K241" s="143">
        <v>5.3604512691558899</v>
      </c>
      <c r="L241" s="143">
        <v>5.3299200125837496</v>
      </c>
      <c r="M241" s="143">
        <v>5.56099911752281</v>
      </c>
      <c r="N241" s="143">
        <v>5.98553097623825</v>
      </c>
      <c r="O241" s="143">
        <v>7.2684211292214096</v>
      </c>
      <c r="P241" s="143">
        <v>8.3115034605056906</v>
      </c>
      <c r="Q241" s="143">
        <v>10.0301843540287</v>
      </c>
      <c r="R241" s="143">
        <v>6.9897736293614798</v>
      </c>
    </row>
    <row r="242" spans="1:18" x14ac:dyDescent="0.25">
      <c r="A242" s="139" t="s">
        <v>140</v>
      </c>
      <c r="B242" s="142">
        <v>43929</v>
      </c>
      <c r="C242" s="143">
        <v>1049.6025</v>
      </c>
      <c r="D242" s="143">
        <v>1049.6025</v>
      </c>
      <c r="E242" s="139">
        <v>147157</v>
      </c>
      <c r="F242" s="143">
        <v>1.8466496193486599</v>
      </c>
      <c r="G242" s="143">
        <v>2.44749798152769</v>
      </c>
      <c r="H242" s="143">
        <v>1.96056045539556</v>
      </c>
      <c r="I242" s="143">
        <v>1.3474848463356599</v>
      </c>
      <c r="J242" s="143">
        <v>3.0990784521660002</v>
      </c>
      <c r="K242" s="143">
        <v>4.2816675686735701</v>
      </c>
      <c r="L242" s="143">
        <v>4.48043614395527</v>
      </c>
      <c r="M242" s="143">
        <v>4.8106037794069403</v>
      </c>
      <c r="N242" s="143"/>
      <c r="O242" s="143"/>
      <c r="P242" s="143"/>
      <c r="Q242" s="143">
        <v>5.1632881898412597</v>
      </c>
      <c r="R242" s="143"/>
    </row>
    <row r="243" spans="1:18" x14ac:dyDescent="0.25">
      <c r="A243" s="139" t="s">
        <v>244</v>
      </c>
      <c r="B243" s="142">
        <v>43929</v>
      </c>
      <c r="C243" s="143">
        <v>1048.4963</v>
      </c>
      <c r="D243" s="143">
        <v>1048.4963</v>
      </c>
      <c r="E243" s="139">
        <v>147153</v>
      </c>
      <c r="F243" s="143">
        <v>1.7337079192870599</v>
      </c>
      <c r="G243" s="143">
        <v>2.3351567066697601</v>
      </c>
      <c r="H243" s="143">
        <v>1.85015524602209</v>
      </c>
      <c r="I243" s="143">
        <v>1.2373990632457501</v>
      </c>
      <c r="J243" s="143">
        <v>2.9899304172868999</v>
      </c>
      <c r="K243" s="143">
        <v>4.17118509156826</v>
      </c>
      <c r="L243" s="143">
        <v>4.3685340879570198</v>
      </c>
      <c r="M243" s="143">
        <v>4.6970854587789397</v>
      </c>
      <c r="N243" s="143"/>
      <c r="O243" s="143"/>
      <c r="P243" s="143"/>
      <c r="Q243" s="143">
        <v>5.0482653646277198</v>
      </c>
      <c r="R243" s="143"/>
    </row>
    <row r="244" spans="1:18" x14ac:dyDescent="0.25">
      <c r="A244" s="139" t="s">
        <v>245</v>
      </c>
      <c r="B244" s="142">
        <v>43929</v>
      </c>
      <c r="C244" s="143">
        <v>54.081699999999998</v>
      </c>
      <c r="D244" s="143">
        <v>54.081699999999998</v>
      </c>
      <c r="E244" s="139">
        <v>100234</v>
      </c>
      <c r="F244" s="143">
        <v>3.1723283466133001</v>
      </c>
      <c r="G244" s="143">
        <v>2.70021842177785</v>
      </c>
      <c r="H244" s="143">
        <v>4.7672542957765396</v>
      </c>
      <c r="I244" s="143">
        <v>10.1095941339072</v>
      </c>
      <c r="J244" s="143">
        <v>5.3933514176296304</v>
      </c>
      <c r="K244" s="143">
        <v>5.2543246751450603</v>
      </c>
      <c r="L244" s="143">
        <v>5.2075686983334801</v>
      </c>
      <c r="M244" s="143">
        <v>5.51600964910467</v>
      </c>
      <c r="N244" s="143">
        <v>5.9777468643678402</v>
      </c>
      <c r="O244" s="143">
        <v>7.2350689385364202</v>
      </c>
      <c r="P244" s="143">
        <v>8.2819545296126797</v>
      </c>
      <c r="Q244" s="143">
        <v>19.780944799606601</v>
      </c>
      <c r="R244" s="143">
        <v>6.9816516291779802</v>
      </c>
    </row>
    <row r="245" spans="1:18" x14ac:dyDescent="0.25">
      <c r="A245" s="139" t="s">
        <v>141</v>
      </c>
      <c r="B245" s="142">
        <v>43929</v>
      </c>
      <c r="C245" s="143">
        <v>54.394100000000002</v>
      </c>
      <c r="D245" s="143">
        <v>54.394100000000002</v>
      </c>
      <c r="E245" s="139">
        <v>120406</v>
      </c>
      <c r="F245" s="143">
        <v>3.2883366550674502</v>
      </c>
      <c r="G245" s="143">
        <v>2.7965954170781799</v>
      </c>
      <c r="H245" s="143">
        <v>4.8550950369934398</v>
      </c>
      <c r="I245" s="143">
        <v>10.191388278882201</v>
      </c>
      <c r="J245" s="143">
        <v>5.4736482241811597</v>
      </c>
      <c r="K245" s="143">
        <v>5.3350238800712697</v>
      </c>
      <c r="L245" s="143">
        <v>5.2892611688021596</v>
      </c>
      <c r="M245" s="143">
        <v>5.5992724806323801</v>
      </c>
      <c r="N245" s="143">
        <v>6.0625409494514999</v>
      </c>
      <c r="O245" s="143">
        <v>7.3316803774469799</v>
      </c>
      <c r="P245" s="143">
        <v>8.3910299064532303</v>
      </c>
      <c r="Q245" s="143">
        <v>10.1332873464843</v>
      </c>
      <c r="R245" s="143">
        <v>7.0728862378927397</v>
      </c>
    </row>
    <row r="246" spans="1:18" x14ac:dyDescent="0.25">
      <c r="A246" s="139" t="s">
        <v>142</v>
      </c>
      <c r="B246" s="142">
        <v>43929</v>
      </c>
      <c r="C246" s="143">
        <v>4019.0529000000001</v>
      </c>
      <c r="D246" s="143">
        <v>4019.0529000000001</v>
      </c>
      <c r="E246" s="139">
        <v>119766</v>
      </c>
      <c r="F246" s="143">
        <v>3.7329775514494101</v>
      </c>
      <c r="G246" s="143">
        <v>3.0761918274684099</v>
      </c>
      <c r="H246" s="143">
        <v>4.7544731906708497</v>
      </c>
      <c r="I246" s="143">
        <v>16.142226794490799</v>
      </c>
      <c r="J246" s="143">
        <v>5.7261841807763298</v>
      </c>
      <c r="K246" s="143">
        <v>5.4262247433677899</v>
      </c>
      <c r="L246" s="143">
        <v>5.38806900913095</v>
      </c>
      <c r="M246" s="143">
        <v>5.6113416923421902</v>
      </c>
      <c r="N246" s="143">
        <v>6.0148653115412101</v>
      </c>
      <c r="O246" s="143">
        <v>7.2298050246378898</v>
      </c>
      <c r="P246" s="143">
        <v>8.2479256031165509</v>
      </c>
      <c r="Q246" s="143">
        <v>9.9662874760117308</v>
      </c>
      <c r="R246" s="143">
        <v>6.9616828005440103</v>
      </c>
    </row>
    <row r="247" spans="1:18" x14ac:dyDescent="0.25">
      <c r="A247" s="139" t="s">
        <v>246</v>
      </c>
      <c r="B247" s="142">
        <v>43929</v>
      </c>
      <c r="C247" s="143">
        <v>4004.5994000000001</v>
      </c>
      <c r="D247" s="143">
        <v>4004.5994000000001</v>
      </c>
      <c r="E247" s="139">
        <v>100835</v>
      </c>
      <c r="F247" s="143">
        <v>3.6817258298237299</v>
      </c>
      <c r="G247" s="143">
        <v>3.0239914590806101</v>
      </c>
      <c r="H247" s="143">
        <v>4.7022368385922499</v>
      </c>
      <c r="I247" s="143">
        <v>16.089457565686001</v>
      </c>
      <c r="J247" s="143">
        <v>5.6731192267915196</v>
      </c>
      <c r="K247" s="143">
        <v>5.3735038800805199</v>
      </c>
      <c r="L247" s="143">
        <v>5.3350281505092996</v>
      </c>
      <c r="M247" s="143">
        <v>5.5578248340930196</v>
      </c>
      <c r="N247" s="143">
        <v>5.9606380286420499</v>
      </c>
      <c r="O247" s="143">
        <v>7.1684175948859004</v>
      </c>
      <c r="P247" s="143">
        <v>8.1777395796741903</v>
      </c>
      <c r="Q247" s="143">
        <v>13.4391395535824</v>
      </c>
      <c r="R247" s="143">
        <v>6.9039734456732003</v>
      </c>
    </row>
    <row r="248" spans="1:18" x14ac:dyDescent="0.25">
      <c r="A248" s="139" t="s">
        <v>247</v>
      </c>
      <c r="B248" s="142">
        <v>43929</v>
      </c>
      <c r="C248" s="143">
        <v>2713.7383</v>
      </c>
      <c r="D248" s="143">
        <v>2713.7383</v>
      </c>
      <c r="E248" s="139">
        <v>112457</v>
      </c>
      <c r="F248" s="143">
        <v>3.65878876033754</v>
      </c>
      <c r="G248" s="143">
        <v>2.9166766030695301</v>
      </c>
      <c r="H248" s="143">
        <v>5.0708034223256098</v>
      </c>
      <c r="I248" s="143">
        <v>18.665745548417799</v>
      </c>
      <c r="J248" s="143">
        <v>6.57621570795368</v>
      </c>
      <c r="K248" s="143">
        <v>5.7451652162988296</v>
      </c>
      <c r="L248" s="143">
        <v>5.55169054745895</v>
      </c>
      <c r="M248" s="143">
        <v>5.7112361183487197</v>
      </c>
      <c r="N248" s="143">
        <v>6.07876352803122</v>
      </c>
      <c r="O248" s="143">
        <v>7.2637991009598899</v>
      </c>
      <c r="P248" s="143">
        <v>8.2496293835713495</v>
      </c>
      <c r="Q248" s="143">
        <v>12.672497558751999</v>
      </c>
      <c r="R248" s="143">
        <v>7.0087081685322996</v>
      </c>
    </row>
    <row r="249" spans="1:18" x14ac:dyDescent="0.25">
      <c r="A249" s="139" t="s">
        <v>143</v>
      </c>
      <c r="B249" s="142">
        <v>43929</v>
      </c>
      <c r="C249" s="143">
        <v>2724.6882000000001</v>
      </c>
      <c r="D249" s="143">
        <v>2724.6882000000001</v>
      </c>
      <c r="E249" s="139">
        <v>119790</v>
      </c>
      <c r="F249" s="143">
        <v>3.7083973441065501</v>
      </c>
      <c r="G249" s="143">
        <v>2.96660381846795</v>
      </c>
      <c r="H249" s="143">
        <v>5.1207758118268298</v>
      </c>
      <c r="I249" s="143">
        <v>18.7159870615606</v>
      </c>
      <c r="J249" s="143">
        <v>6.6263302420501704</v>
      </c>
      <c r="K249" s="143">
        <v>5.7957387463245098</v>
      </c>
      <c r="L249" s="143">
        <v>5.6029348167285304</v>
      </c>
      <c r="M249" s="143">
        <v>5.7632421421851801</v>
      </c>
      <c r="N249" s="143">
        <v>6.1316238701077301</v>
      </c>
      <c r="O249" s="143">
        <v>7.3306915031742896</v>
      </c>
      <c r="P249" s="143">
        <v>8.3361253783907507</v>
      </c>
      <c r="Q249" s="143">
        <v>10.0261507110819</v>
      </c>
      <c r="R249" s="143">
        <v>7.0684178112462099</v>
      </c>
    </row>
    <row r="250" spans="1:18" x14ac:dyDescent="0.25">
      <c r="A250" s="139" t="s">
        <v>248</v>
      </c>
      <c r="B250" s="142">
        <v>43929</v>
      </c>
      <c r="C250" s="143">
        <v>3580.0347999999999</v>
      </c>
      <c r="D250" s="143">
        <v>3580.0347999999999</v>
      </c>
      <c r="E250" s="139">
        <v>101185</v>
      </c>
      <c r="F250" s="143">
        <v>4.2234364166981999</v>
      </c>
      <c r="G250" s="143">
        <v>2.74454947083421</v>
      </c>
      <c r="H250" s="143">
        <v>5.1803426026289596</v>
      </c>
      <c r="I250" s="143">
        <v>16.707682297457701</v>
      </c>
      <c r="J250" s="143">
        <v>7.2791736722229903</v>
      </c>
      <c r="K250" s="143">
        <v>5.9762485656888904</v>
      </c>
      <c r="L250" s="143">
        <v>5.6584405773611897</v>
      </c>
      <c r="M250" s="143">
        <v>5.8093732970830203</v>
      </c>
      <c r="N250" s="143">
        <v>6.1377873323121399</v>
      </c>
      <c r="O250" s="143">
        <v>7.2146008376212496</v>
      </c>
      <c r="P250" s="143">
        <v>8.2043184260652193</v>
      </c>
      <c r="Q250" s="143">
        <v>14.2662127253446</v>
      </c>
      <c r="R250" s="143">
        <v>6.9867683947563997</v>
      </c>
    </row>
    <row r="251" spans="1:18" x14ac:dyDescent="0.25">
      <c r="A251" s="139" t="s">
        <v>144</v>
      </c>
      <c r="B251" s="142">
        <v>43929</v>
      </c>
      <c r="C251" s="143">
        <v>3608.0070000000001</v>
      </c>
      <c r="D251" s="143">
        <v>3608.0070000000001</v>
      </c>
      <c r="E251" s="139">
        <v>120249</v>
      </c>
      <c r="F251" s="143">
        <v>4.3637199352492004</v>
      </c>
      <c r="G251" s="143">
        <v>2.8845288222503198</v>
      </c>
      <c r="H251" s="143">
        <v>5.3205739364766202</v>
      </c>
      <c r="I251" s="143">
        <v>16.848420396460099</v>
      </c>
      <c r="J251" s="143">
        <v>7.4197779600191902</v>
      </c>
      <c r="K251" s="143">
        <v>6.1180503714821297</v>
      </c>
      <c r="L251" s="143">
        <v>5.79111377264109</v>
      </c>
      <c r="M251" s="143">
        <v>5.9478120436474402</v>
      </c>
      <c r="N251" s="143">
        <v>6.2804861942374304</v>
      </c>
      <c r="O251" s="143">
        <v>7.3830366763772997</v>
      </c>
      <c r="P251" s="143">
        <v>8.3904283379402695</v>
      </c>
      <c r="Q251" s="143">
        <v>10.0436891145603</v>
      </c>
      <c r="R251" s="143">
        <v>7.1433821391303498</v>
      </c>
    </row>
    <row r="252" spans="1:18" x14ac:dyDescent="0.25">
      <c r="A252" s="139" t="s">
        <v>145</v>
      </c>
      <c r="B252" s="142">
        <v>43929</v>
      </c>
      <c r="C252" s="143">
        <v>1290.1042</v>
      </c>
      <c r="D252" s="143">
        <v>1290.1042</v>
      </c>
      <c r="E252" s="139">
        <v>139538</v>
      </c>
      <c r="F252" s="143">
        <v>3.16901140952774</v>
      </c>
      <c r="G252" s="143">
        <v>3.0072703050697198</v>
      </c>
      <c r="H252" s="143">
        <v>5.1069047779585599</v>
      </c>
      <c r="I252" s="143">
        <v>15.856069399998599</v>
      </c>
      <c r="J252" s="143">
        <v>6.1967851077771599</v>
      </c>
      <c r="K252" s="143">
        <v>5.6835211587393104</v>
      </c>
      <c r="L252" s="143">
        <v>5.6630831666405896</v>
      </c>
      <c r="M252" s="143">
        <v>5.9267103354875497</v>
      </c>
      <c r="N252" s="143">
        <v>6.3039460149771704</v>
      </c>
      <c r="O252" s="143">
        <v>7.4532546808437496</v>
      </c>
      <c r="P252" s="143"/>
      <c r="Q252" s="143">
        <v>7.7010906412027396</v>
      </c>
      <c r="R252" s="143">
        <v>7.2322669032906797</v>
      </c>
    </row>
    <row r="253" spans="1:18" x14ac:dyDescent="0.25">
      <c r="A253" s="139" t="s">
        <v>249</v>
      </c>
      <c r="B253" s="142">
        <v>43929</v>
      </c>
      <c r="C253" s="143">
        <v>1283.8208999999999</v>
      </c>
      <c r="D253" s="143">
        <v>1283.8208999999999</v>
      </c>
      <c r="E253" s="139">
        <v>139537</v>
      </c>
      <c r="F253" s="143">
        <v>3.0594058657775798</v>
      </c>
      <c r="G253" s="143">
        <v>2.8968360044722101</v>
      </c>
      <c r="H253" s="143">
        <v>4.9968186070019902</v>
      </c>
      <c r="I253" s="143">
        <v>15.755315901984</v>
      </c>
      <c r="J253" s="143">
        <v>6.0907649669482797</v>
      </c>
      <c r="K253" s="143">
        <v>5.5737446498978898</v>
      </c>
      <c r="L253" s="143">
        <v>5.55105037538803</v>
      </c>
      <c r="M253" s="143">
        <v>5.8126467213066197</v>
      </c>
      <c r="N253" s="143">
        <v>6.1877478272873603</v>
      </c>
      <c r="O253" s="143">
        <v>7.29738346569681</v>
      </c>
      <c r="P253" s="143"/>
      <c r="Q253" s="143">
        <v>7.5342027962547702</v>
      </c>
      <c r="R253" s="143">
        <v>7.0969290520467503</v>
      </c>
    </row>
    <row r="254" spans="1:18" x14ac:dyDescent="0.25">
      <c r="A254" s="139" t="s">
        <v>146</v>
      </c>
      <c r="B254" s="142">
        <v>43929</v>
      </c>
      <c r="C254" s="143">
        <v>2096.9056999999998</v>
      </c>
      <c r="D254" s="143">
        <v>2096.9056999999998</v>
      </c>
      <c r="E254" s="139">
        <v>118859</v>
      </c>
      <c r="F254" s="143">
        <v>5.1565634897611199</v>
      </c>
      <c r="G254" s="143">
        <v>3.3672928156436699</v>
      </c>
      <c r="H254" s="143">
        <v>4.97543947677317</v>
      </c>
      <c r="I254" s="143">
        <v>14.516796057770801</v>
      </c>
      <c r="J254" s="143">
        <v>6.2547883500926602</v>
      </c>
      <c r="K254" s="143">
        <v>5.68821434565172</v>
      </c>
      <c r="L254" s="143">
        <v>5.5486030217266897</v>
      </c>
      <c r="M254" s="143">
        <v>5.7759497951216998</v>
      </c>
      <c r="N254" s="143">
        <v>6.1673395446252499</v>
      </c>
      <c r="O254" s="143">
        <v>7.3354874314810097</v>
      </c>
      <c r="P254" s="143">
        <v>8.1999698390220193</v>
      </c>
      <c r="Q254" s="143">
        <v>9.64854810793722</v>
      </c>
      <c r="R254" s="143">
        <v>7.0871078998849901</v>
      </c>
    </row>
    <row r="255" spans="1:18" x14ac:dyDescent="0.25">
      <c r="A255" s="139" t="s">
        <v>250</v>
      </c>
      <c r="B255" s="142">
        <v>43929</v>
      </c>
      <c r="C255" s="143">
        <v>2072.1777000000002</v>
      </c>
      <c r="D255" s="143">
        <v>2072.1777000000002</v>
      </c>
      <c r="E255" s="139">
        <v>111646</v>
      </c>
      <c r="F255" s="143">
        <v>5.0137239223490004</v>
      </c>
      <c r="G255" s="143">
        <v>3.2234340485277801</v>
      </c>
      <c r="H255" s="143">
        <v>4.8318756339125004</v>
      </c>
      <c r="I255" s="143">
        <v>14.374093298521201</v>
      </c>
      <c r="J255" s="143">
        <v>6.1163903016422596</v>
      </c>
      <c r="K255" s="143">
        <v>5.5679934196284302</v>
      </c>
      <c r="L255" s="143">
        <v>5.4410880242140003</v>
      </c>
      <c r="M255" s="143">
        <v>5.6714151194562703</v>
      </c>
      <c r="N255" s="143">
        <v>6.0619880839789504</v>
      </c>
      <c r="O255" s="143">
        <v>7.2299001196714601</v>
      </c>
      <c r="P255" s="143">
        <v>7.98567340887565</v>
      </c>
      <c r="Q255" s="143">
        <v>9.5356934819688099</v>
      </c>
      <c r="R255" s="143">
        <v>6.9958433133025899</v>
      </c>
    </row>
    <row r="256" spans="1:18" x14ac:dyDescent="0.25">
      <c r="A256" s="139" t="s">
        <v>147</v>
      </c>
      <c r="B256" s="142">
        <v>43929</v>
      </c>
      <c r="C256" s="143">
        <v>10.71</v>
      </c>
      <c r="D256" s="143">
        <v>10.71</v>
      </c>
      <c r="E256" s="139">
        <v>145834</v>
      </c>
      <c r="F256" s="143">
        <v>3.7492179402247601</v>
      </c>
      <c r="G256" s="143">
        <v>3.81899032173818</v>
      </c>
      <c r="H256" s="143">
        <v>3.8372582001681401</v>
      </c>
      <c r="I256" s="143">
        <v>2.9000476720169401</v>
      </c>
      <c r="J256" s="143">
        <v>3.66123956434941</v>
      </c>
      <c r="K256" s="143">
        <v>4.3038555962878897</v>
      </c>
      <c r="L256" s="143">
        <v>4.5817449959380099</v>
      </c>
      <c r="M256" s="143">
        <v>4.8758530564832396</v>
      </c>
      <c r="N256" s="143">
        <v>5.1333485802526901</v>
      </c>
      <c r="O256" s="143"/>
      <c r="P256" s="143"/>
      <c r="Q256" s="143">
        <v>5.4443277310924501</v>
      </c>
      <c r="R256" s="143"/>
    </row>
    <row r="257" spans="1:18" x14ac:dyDescent="0.25">
      <c r="A257" s="139" t="s">
        <v>251</v>
      </c>
      <c r="B257" s="142">
        <v>43929</v>
      </c>
      <c r="C257" s="143">
        <v>10.6891</v>
      </c>
      <c r="D257" s="143">
        <v>10.6891</v>
      </c>
      <c r="E257" s="139">
        <v>145946</v>
      </c>
      <c r="F257" s="143">
        <v>3.7565494011957399</v>
      </c>
      <c r="G257" s="143">
        <v>3.6213706733558801</v>
      </c>
      <c r="H257" s="143">
        <v>3.6737512288744099</v>
      </c>
      <c r="I257" s="143">
        <v>2.7590621931216202</v>
      </c>
      <c r="J257" s="143">
        <v>3.5132665387924402</v>
      </c>
      <c r="K257" s="143">
        <v>4.1514168466038104</v>
      </c>
      <c r="L257" s="143">
        <v>4.4270029070390198</v>
      </c>
      <c r="M257" s="143">
        <v>4.7217522496298603</v>
      </c>
      <c r="N257" s="143">
        <v>4.9760047721555001</v>
      </c>
      <c r="O257" s="143"/>
      <c r="P257" s="143"/>
      <c r="Q257" s="143">
        <v>5.2840651260504199</v>
      </c>
      <c r="R257" s="143"/>
    </row>
    <row r="258" spans="1:18" x14ac:dyDescent="0.25">
      <c r="A258" s="139" t="s">
        <v>252</v>
      </c>
      <c r="B258" s="142">
        <v>43929</v>
      </c>
      <c r="C258" s="143">
        <v>4828.3764000000001</v>
      </c>
      <c r="D258" s="143">
        <v>4828.3764000000001</v>
      </c>
      <c r="E258" s="139">
        <v>100851</v>
      </c>
      <c r="F258" s="143">
        <v>4.5748128126909</v>
      </c>
      <c r="G258" s="143">
        <v>2.9380700812036502</v>
      </c>
      <c r="H258" s="143">
        <v>5.6092198747993898</v>
      </c>
      <c r="I258" s="143">
        <v>15.664730239577301</v>
      </c>
      <c r="J258" s="143">
        <v>6.0230759153042701</v>
      </c>
      <c r="K258" s="143">
        <v>5.5272421824052298</v>
      </c>
      <c r="L258" s="143">
        <v>5.4464741980627398</v>
      </c>
      <c r="M258" s="143">
        <v>5.7261811386876298</v>
      </c>
      <c r="N258" s="143">
        <v>6.1769522128566097</v>
      </c>
      <c r="O258" s="143">
        <v>7.3046692144427201</v>
      </c>
      <c r="P258" s="143">
        <v>8.2879389315618095</v>
      </c>
      <c r="Q258" s="143">
        <v>13.313082381293301</v>
      </c>
      <c r="R258" s="143">
        <v>7.07827111688146</v>
      </c>
    </row>
    <row r="259" spans="1:18" x14ac:dyDescent="0.25">
      <c r="A259" s="139" t="s">
        <v>148</v>
      </c>
      <c r="B259" s="142">
        <v>43929</v>
      </c>
      <c r="C259" s="143">
        <v>4856.7721000000001</v>
      </c>
      <c r="D259" s="143">
        <v>4856.7721000000001</v>
      </c>
      <c r="E259" s="139">
        <v>118701</v>
      </c>
      <c r="F259" s="143">
        <v>4.7314817320265297</v>
      </c>
      <c r="G259" s="143">
        <v>3.09658207408925</v>
      </c>
      <c r="H259" s="143">
        <v>5.7769469557579898</v>
      </c>
      <c r="I259" s="143">
        <v>15.8442443884024</v>
      </c>
      <c r="J259" s="143">
        <v>6.1797887206385997</v>
      </c>
      <c r="K259" s="143">
        <v>5.6342852386108797</v>
      </c>
      <c r="L259" s="143">
        <v>5.5416209950483797</v>
      </c>
      <c r="M259" s="143">
        <v>5.8183713968093302</v>
      </c>
      <c r="N259" s="143">
        <v>6.26834402219946</v>
      </c>
      <c r="O259" s="143">
        <v>7.4050208603643801</v>
      </c>
      <c r="P259" s="143">
        <v>8.4066070511855298</v>
      </c>
      <c r="Q259" s="143">
        <v>10.1189386366199</v>
      </c>
      <c r="R259" s="143">
        <v>7.1731816167567102</v>
      </c>
    </row>
    <row r="260" spans="1:18" x14ac:dyDescent="0.25">
      <c r="A260" s="139" t="s">
        <v>149</v>
      </c>
      <c r="B260" s="142">
        <v>43929</v>
      </c>
      <c r="C260" s="143">
        <v>1117.9426000000001</v>
      </c>
      <c r="D260" s="143">
        <v>1117.9426000000001</v>
      </c>
      <c r="E260" s="139">
        <v>143269</v>
      </c>
      <c r="F260" s="143">
        <v>4.4114483039406904</v>
      </c>
      <c r="G260" s="143">
        <v>3.6729300066476802</v>
      </c>
      <c r="H260" s="143">
        <v>3.8084477652938098</v>
      </c>
      <c r="I260" s="143">
        <v>5.6648017560467796</v>
      </c>
      <c r="J260" s="143">
        <v>4.8376676489202799</v>
      </c>
      <c r="K260" s="143">
        <v>4.8962331328454098</v>
      </c>
      <c r="L260" s="143">
        <v>4.9402207706539096</v>
      </c>
      <c r="M260" s="143">
        <v>5.2921692023873099</v>
      </c>
      <c r="N260" s="143">
        <v>5.5352098448430596</v>
      </c>
      <c r="O260" s="143"/>
      <c r="P260" s="143"/>
      <c r="Q260" s="143">
        <v>6.1674855300859699</v>
      </c>
      <c r="R260" s="143"/>
    </row>
    <row r="261" spans="1:18" x14ac:dyDescent="0.25">
      <c r="A261" s="139" t="s">
        <v>253</v>
      </c>
      <c r="B261" s="142">
        <v>43929</v>
      </c>
      <c r="C261" s="143">
        <v>1115.6817000000001</v>
      </c>
      <c r="D261" s="143">
        <v>1115.6817000000001</v>
      </c>
      <c r="E261" s="139">
        <v>143260</v>
      </c>
      <c r="F261" s="143">
        <v>4.3124023407706797</v>
      </c>
      <c r="G261" s="143">
        <v>3.5736185673531198</v>
      </c>
      <c r="H261" s="143">
        <v>3.7084425331887201</v>
      </c>
      <c r="I261" s="143">
        <v>5.5657671784203897</v>
      </c>
      <c r="J261" s="143">
        <v>4.7393080547885402</v>
      </c>
      <c r="K261" s="143">
        <v>4.7967929712802801</v>
      </c>
      <c r="L261" s="143">
        <v>4.8387696448875799</v>
      </c>
      <c r="M261" s="143">
        <v>5.1889849795476</v>
      </c>
      <c r="N261" s="143">
        <v>5.4299936922075798</v>
      </c>
      <c r="O261" s="143"/>
      <c r="P261" s="143"/>
      <c r="Q261" s="143">
        <v>6.0492579512894</v>
      </c>
      <c r="R261" s="143"/>
    </row>
    <row r="262" spans="1:18" x14ac:dyDescent="0.25">
      <c r="A262" s="139" t="s">
        <v>254</v>
      </c>
      <c r="B262" s="142">
        <v>43929</v>
      </c>
      <c r="C262" s="143">
        <v>257.2937</v>
      </c>
      <c r="D262" s="143">
        <v>257.2937</v>
      </c>
      <c r="E262" s="139">
        <v>138288</v>
      </c>
      <c r="F262" s="143">
        <v>3.4901198783717802</v>
      </c>
      <c r="G262" s="143">
        <v>3.96867978332667</v>
      </c>
      <c r="H262" s="143">
        <v>5.4166134713408898</v>
      </c>
      <c r="I262" s="143">
        <v>13.0155712609474</v>
      </c>
      <c r="J262" s="143">
        <v>5.5060480005546104</v>
      </c>
      <c r="K262" s="143">
        <v>5.3256664641963196</v>
      </c>
      <c r="L262" s="143">
        <v>5.3760938603194903</v>
      </c>
      <c r="M262" s="143">
        <v>5.6591930368969097</v>
      </c>
      <c r="N262" s="143">
        <v>6.11874493664296</v>
      </c>
      <c r="O262" s="143">
        <v>7.30064340617899</v>
      </c>
      <c r="P262" s="143">
        <v>8.3117936895822293</v>
      </c>
      <c r="Q262" s="143">
        <v>12.480913152173899</v>
      </c>
      <c r="R262" s="143">
        <v>7.0754000434597897</v>
      </c>
    </row>
    <row r="263" spans="1:18" x14ac:dyDescent="0.25">
      <c r="A263" s="139" t="s">
        <v>150</v>
      </c>
      <c r="B263" s="142">
        <v>43929</v>
      </c>
      <c r="C263" s="143">
        <v>258.63819999999998</v>
      </c>
      <c r="D263" s="143">
        <v>258.63819999999998</v>
      </c>
      <c r="E263" s="139">
        <v>138299</v>
      </c>
      <c r="F263" s="143">
        <v>3.6837023480309501</v>
      </c>
      <c r="G263" s="143">
        <v>4.1645764818139703</v>
      </c>
      <c r="H263" s="143">
        <v>5.6147015238979296</v>
      </c>
      <c r="I263" s="143">
        <v>13.2153535324821</v>
      </c>
      <c r="J263" s="143">
        <v>5.7066189460664098</v>
      </c>
      <c r="K263" s="143">
        <v>5.5277970175223503</v>
      </c>
      <c r="L263" s="143">
        <v>5.56162224466211</v>
      </c>
      <c r="M263" s="143">
        <v>5.7989793618826999</v>
      </c>
      <c r="N263" s="143">
        <v>6.2409282855071604</v>
      </c>
      <c r="O263" s="143">
        <v>7.3910725652208704</v>
      </c>
      <c r="P263" s="143">
        <v>8.4032512658662597</v>
      </c>
      <c r="Q263" s="143">
        <v>10.073696001125301</v>
      </c>
      <c r="R263" s="143">
        <v>7.1709403650397396</v>
      </c>
    </row>
    <row r="264" spans="1:18" x14ac:dyDescent="0.25">
      <c r="A264" s="139" t="s">
        <v>255</v>
      </c>
      <c r="B264" s="142">
        <v>43929</v>
      </c>
      <c r="C264" s="143">
        <v>1750.7898</v>
      </c>
      <c r="D264" s="143">
        <v>2801.26368</v>
      </c>
      <c r="E264" s="139">
        <v>100898</v>
      </c>
      <c r="F264" s="143">
        <v>5.1855680509269604</v>
      </c>
      <c r="G264" s="143">
        <v>4.1042180679529103</v>
      </c>
      <c r="H264" s="143">
        <v>3.9542376499070699</v>
      </c>
      <c r="I264" s="143">
        <v>6.8934635629583196</v>
      </c>
      <c r="J264" s="143">
        <v>4.3038518129897696</v>
      </c>
      <c r="K264" s="143">
        <v>4.9141829939183097</v>
      </c>
      <c r="L264" s="143">
        <v>4.9998657566962503</v>
      </c>
      <c r="M264" s="143">
        <v>5.2807040447196902</v>
      </c>
      <c r="N264" s="143">
        <v>5.6178597409081501</v>
      </c>
      <c r="O264" s="143">
        <v>3.5814227743353699</v>
      </c>
      <c r="P264" s="143">
        <v>5.7184695546573199</v>
      </c>
      <c r="Q264" s="143">
        <v>11.5344077754386</v>
      </c>
      <c r="R264" s="143">
        <v>1.82224372696282</v>
      </c>
    </row>
    <row r="265" spans="1:18" x14ac:dyDescent="0.25">
      <c r="A265" s="139" t="s">
        <v>151</v>
      </c>
      <c r="B265" s="142">
        <v>43929</v>
      </c>
      <c r="C265" s="143">
        <v>1759.8018999999999</v>
      </c>
      <c r="D265" s="143">
        <v>2815.6830399999999</v>
      </c>
      <c r="E265" s="139">
        <v>119468</v>
      </c>
      <c r="F265" s="143">
        <v>5.2876393753626996</v>
      </c>
      <c r="G265" s="143">
        <v>4.2042643771325103</v>
      </c>
      <c r="H265" s="143">
        <v>4.0544543750121402</v>
      </c>
      <c r="I265" s="143">
        <v>6.9740904685579599</v>
      </c>
      <c r="J265" s="143">
        <v>4.38963867815065</v>
      </c>
      <c r="K265" s="143">
        <v>4.9787493706312</v>
      </c>
      <c r="L265" s="143">
        <v>5.05469988954993</v>
      </c>
      <c r="M265" s="143">
        <v>5.2893614062706504</v>
      </c>
      <c r="N265" s="143">
        <v>5.6428429668123696</v>
      </c>
      <c r="O265" s="143">
        <v>3.6438083336806599</v>
      </c>
      <c r="P265" s="143">
        <v>5.7979818543233703</v>
      </c>
      <c r="Q265" s="143">
        <v>7.9153794630978496</v>
      </c>
      <c r="R265" s="143">
        <v>1.8740507807541</v>
      </c>
    </row>
    <row r="266" spans="1:18" x14ac:dyDescent="0.25">
      <c r="A266" s="139" t="s">
        <v>256</v>
      </c>
      <c r="B266" s="142">
        <v>43929</v>
      </c>
      <c r="C266" s="143">
        <v>31.083600000000001</v>
      </c>
      <c r="D266" s="143">
        <v>31.083600000000001</v>
      </c>
      <c r="E266" s="139">
        <v>103225</v>
      </c>
      <c r="F266" s="143">
        <v>4.5801600401567102</v>
      </c>
      <c r="G266" s="143">
        <v>4.8881620459197501</v>
      </c>
      <c r="H266" s="143">
        <v>5.3344010590298403</v>
      </c>
      <c r="I266" s="143">
        <v>6.8706618442281</v>
      </c>
      <c r="J266" s="143">
        <v>5.4073425762352301</v>
      </c>
      <c r="K266" s="143">
        <v>5.8309381931527096</v>
      </c>
      <c r="L266" s="143">
        <v>6.0282216112804603</v>
      </c>
      <c r="M266" s="143">
        <v>6.3747719924070596</v>
      </c>
      <c r="N266" s="143">
        <v>6.6198951856451398</v>
      </c>
      <c r="O266" s="143">
        <v>7.3647195072401503</v>
      </c>
      <c r="P266" s="143">
        <v>8.5469953957115994</v>
      </c>
      <c r="Q266" s="143">
        <v>14.5061526861451</v>
      </c>
      <c r="R266" s="143">
        <v>7.2764311066492002</v>
      </c>
    </row>
    <row r="267" spans="1:18" x14ac:dyDescent="0.25">
      <c r="A267" s="139" t="s">
        <v>152</v>
      </c>
      <c r="B267" s="142">
        <v>43929</v>
      </c>
      <c r="C267" s="143">
        <v>31.4314</v>
      </c>
      <c r="D267" s="143">
        <v>31.4314</v>
      </c>
      <c r="E267" s="139">
        <v>120837</v>
      </c>
      <c r="F267" s="143">
        <v>4.9940974509297096</v>
      </c>
      <c r="G267" s="143">
        <v>5.2526680420775804</v>
      </c>
      <c r="H267" s="143">
        <v>5.6827231518553898</v>
      </c>
      <c r="I267" s="143">
        <v>7.2280851277169296</v>
      </c>
      <c r="J267" s="143">
        <v>5.7594110085656798</v>
      </c>
      <c r="K267" s="143">
        <v>6.1847866839774603</v>
      </c>
      <c r="L267" s="143">
        <v>6.38712931663372</v>
      </c>
      <c r="M267" s="143">
        <v>6.7401053500463801</v>
      </c>
      <c r="N267" s="143">
        <v>6.9693972665486799</v>
      </c>
      <c r="O267" s="143">
        <v>7.6313739846042603</v>
      </c>
      <c r="P267" s="143">
        <v>8.7382173501550398</v>
      </c>
      <c r="Q267" s="143">
        <v>10.656635885939</v>
      </c>
      <c r="R267" s="143">
        <v>7.6085864886143604</v>
      </c>
    </row>
    <row r="268" spans="1:18" x14ac:dyDescent="0.25">
      <c r="A268" s="139" t="s">
        <v>153</v>
      </c>
      <c r="B268" s="142">
        <v>43929</v>
      </c>
      <c r="C268" s="143">
        <v>26.951699999999999</v>
      </c>
      <c r="D268" s="143">
        <v>26.951699999999999</v>
      </c>
      <c r="E268" s="139">
        <v>103734</v>
      </c>
      <c r="F268" s="143">
        <v>4.4696531148433696</v>
      </c>
      <c r="G268" s="143">
        <v>4.1545266153228599</v>
      </c>
      <c r="H268" s="143">
        <v>3.9884849008869101</v>
      </c>
      <c r="I268" s="143">
        <v>6.8181769869552697</v>
      </c>
      <c r="J268" s="143">
        <v>4.6270139511544199</v>
      </c>
      <c r="K268" s="143">
        <v>4.8698109809554797</v>
      </c>
      <c r="L268" s="143">
        <v>4.9143785259255699</v>
      </c>
      <c r="M268" s="143">
        <v>5.2031547399968403</v>
      </c>
      <c r="N268" s="143">
        <v>5.55682664548101</v>
      </c>
      <c r="O268" s="143">
        <v>6.5141236199399604</v>
      </c>
      <c r="P268" s="143">
        <v>7.37837416385225</v>
      </c>
      <c r="Q268" s="143">
        <v>12.0965210166178</v>
      </c>
      <c r="R268" s="143">
        <v>6.3205006787108999</v>
      </c>
    </row>
    <row r="269" spans="1:18" x14ac:dyDescent="0.25">
      <c r="A269" s="139" t="s">
        <v>257</v>
      </c>
      <c r="B269" s="142">
        <v>43929</v>
      </c>
      <c r="C269" s="143">
        <v>26.9038</v>
      </c>
      <c r="D269" s="143">
        <v>26.9038</v>
      </c>
      <c r="E269" s="139">
        <v>141066</v>
      </c>
      <c r="F269" s="143">
        <v>4.4776119402992798</v>
      </c>
      <c r="G269" s="143">
        <v>4.0714190103677801</v>
      </c>
      <c r="H269" s="143">
        <v>3.89853862590066</v>
      </c>
      <c r="I269" s="143">
        <v>6.7231963850508203</v>
      </c>
      <c r="J269" s="143">
        <v>4.5294315254404696</v>
      </c>
      <c r="K269" s="143">
        <v>4.7793332029988802</v>
      </c>
      <c r="L269" s="143">
        <v>4.8385327099315596</v>
      </c>
      <c r="M269" s="143">
        <v>5.13130408414243</v>
      </c>
      <c r="N269" s="143">
        <v>5.4863433835304303</v>
      </c>
      <c r="O269" s="143">
        <v>6.4437650223071596</v>
      </c>
      <c r="P269" s="143">
        <v>7.3027268867705102</v>
      </c>
      <c r="Q269" s="143">
        <v>11.9571376767773</v>
      </c>
      <c r="R269" s="143">
        <v>6.2505862152294798</v>
      </c>
    </row>
    <row r="270" spans="1:18" x14ac:dyDescent="0.25">
      <c r="A270" s="139" t="s">
        <v>260</v>
      </c>
      <c r="B270" s="142">
        <v>43929</v>
      </c>
      <c r="C270" s="143">
        <v>3097.0120999999999</v>
      </c>
      <c r="D270" s="143">
        <v>3097.0120999999999</v>
      </c>
      <c r="E270" s="139">
        <v>105280</v>
      </c>
      <c r="F270" s="143">
        <v>4.0652899349341602</v>
      </c>
      <c r="G270" s="143">
        <v>3.0398605706022002</v>
      </c>
      <c r="H270" s="143">
        <v>5.0458959376267103</v>
      </c>
      <c r="I270" s="143">
        <v>13.4928788920516</v>
      </c>
      <c r="J270" s="143">
        <v>6.3015597253940996</v>
      </c>
      <c r="K270" s="143">
        <v>5.5729318135657797</v>
      </c>
      <c r="L270" s="143">
        <v>5.4296074374980297</v>
      </c>
      <c r="M270" s="143">
        <v>5.6567009775428998</v>
      </c>
      <c r="N270" s="143">
        <v>6.0130128245599099</v>
      </c>
      <c r="O270" s="143">
        <v>7.1555842924122102</v>
      </c>
      <c r="P270" s="143">
        <v>8.1461965147777704</v>
      </c>
      <c r="Q270" s="143">
        <v>11.430452880953499</v>
      </c>
      <c r="R270" s="143">
        <v>6.9277600185578496</v>
      </c>
    </row>
    <row r="271" spans="1:18" x14ac:dyDescent="0.25">
      <c r="A271" s="139" t="s">
        <v>156</v>
      </c>
      <c r="B271" s="142">
        <v>43929</v>
      </c>
      <c r="C271" s="143">
        <v>3112.4875000000002</v>
      </c>
      <c r="D271" s="143">
        <v>3112.4875000000002</v>
      </c>
      <c r="E271" s="139">
        <v>119800</v>
      </c>
      <c r="F271" s="143">
        <v>4.1342197558890099</v>
      </c>
      <c r="G271" s="143">
        <v>3.1162589381354202</v>
      </c>
      <c r="H271" s="143">
        <v>5.1226707688523296</v>
      </c>
      <c r="I271" s="143">
        <v>13.588959519597401</v>
      </c>
      <c r="J271" s="143">
        <v>6.3886714982750501</v>
      </c>
      <c r="K271" s="143">
        <v>5.6501426205673697</v>
      </c>
      <c r="L271" s="143">
        <v>5.5045683494526001</v>
      </c>
      <c r="M271" s="143">
        <v>5.7317366752416099</v>
      </c>
      <c r="N271" s="143">
        <v>6.0941180131830901</v>
      </c>
      <c r="O271" s="143">
        <v>7.25160879499074</v>
      </c>
      <c r="P271" s="143">
        <v>8.2452656285715502</v>
      </c>
      <c r="Q271" s="143">
        <v>9.9519761383445502</v>
      </c>
      <c r="R271" s="143">
        <v>7.02594922408377</v>
      </c>
    </row>
    <row r="272" spans="1:18" x14ac:dyDescent="0.25">
      <c r="A272" s="139" t="s">
        <v>157</v>
      </c>
      <c r="B272" s="142">
        <v>43929</v>
      </c>
      <c r="C272" s="143">
        <v>41.908099999999997</v>
      </c>
      <c r="D272" s="143">
        <v>41.908099999999997</v>
      </c>
      <c r="E272" s="139">
        <v>119686</v>
      </c>
      <c r="F272" s="143">
        <v>2.87437238692667</v>
      </c>
      <c r="G272" s="143">
        <v>2.2649002513095802</v>
      </c>
      <c r="H272" s="143">
        <v>4.28362978603315</v>
      </c>
      <c r="I272" s="143">
        <v>11.484742875083899</v>
      </c>
      <c r="J272" s="143">
        <v>5.8360769817118499</v>
      </c>
      <c r="K272" s="143">
        <v>5.5237598671370503</v>
      </c>
      <c r="L272" s="143">
        <v>5.4838271572535602</v>
      </c>
      <c r="M272" s="143">
        <v>5.7467163085688702</v>
      </c>
      <c r="N272" s="143">
        <v>6.1476119289575797</v>
      </c>
      <c r="O272" s="143">
        <v>7.3336238766573203</v>
      </c>
      <c r="P272" s="143">
        <v>8.3314727040342405</v>
      </c>
      <c r="Q272" s="143">
        <v>10.040972675271099</v>
      </c>
      <c r="R272" s="143">
        <v>7.0990062388973101</v>
      </c>
    </row>
    <row r="273" spans="1:18" x14ac:dyDescent="0.25">
      <c r="A273" s="139" t="s">
        <v>261</v>
      </c>
      <c r="B273" s="142">
        <v>43929</v>
      </c>
      <c r="C273" s="143">
        <v>41.679099999999998</v>
      </c>
      <c r="D273" s="143">
        <v>41.679099999999998</v>
      </c>
      <c r="E273" s="139">
        <v>103397</v>
      </c>
      <c r="F273" s="143">
        <v>2.71499184182733</v>
      </c>
      <c r="G273" s="143">
        <v>2.1897407346964699</v>
      </c>
      <c r="H273" s="143">
        <v>4.1944064061642603</v>
      </c>
      <c r="I273" s="143">
        <v>11.396672930926201</v>
      </c>
      <c r="J273" s="143">
        <v>5.7598909036210797</v>
      </c>
      <c r="K273" s="143">
        <v>5.45860103004516</v>
      </c>
      <c r="L273" s="143">
        <v>5.4097263140572798</v>
      </c>
      <c r="M273" s="143">
        <v>5.6687823195795</v>
      </c>
      <c r="N273" s="143">
        <v>6.0670301253206498</v>
      </c>
      <c r="O273" s="143">
        <v>7.2342044148208204</v>
      </c>
      <c r="P273" s="143">
        <v>8.2130019823336404</v>
      </c>
      <c r="Q273" s="143">
        <v>13.094213712741301</v>
      </c>
      <c r="R273" s="143">
        <v>7.0134977231014002</v>
      </c>
    </row>
    <row r="274" spans="1:18" x14ac:dyDescent="0.25">
      <c r="A274" s="139" t="s">
        <v>158</v>
      </c>
      <c r="B274" s="142">
        <v>43929</v>
      </c>
      <c r="C274" s="143">
        <v>3135.7709</v>
      </c>
      <c r="D274" s="143">
        <v>3135.7709</v>
      </c>
      <c r="E274" s="139">
        <v>119861</v>
      </c>
      <c r="F274" s="143">
        <v>3.8590284985252601</v>
      </c>
      <c r="G274" s="143">
        <v>3.9627297433417401</v>
      </c>
      <c r="H274" s="143">
        <v>5.4869878274512196</v>
      </c>
      <c r="I274" s="143">
        <v>18.432955802616899</v>
      </c>
      <c r="J274" s="143">
        <v>7.2186217407278797</v>
      </c>
      <c r="K274" s="143">
        <v>6.0106140120569398</v>
      </c>
      <c r="L274" s="143">
        <v>5.73310233032052</v>
      </c>
      <c r="M274" s="143">
        <v>5.89948119933499</v>
      </c>
      <c r="N274" s="143">
        <v>6.3063443710888896</v>
      </c>
      <c r="O274" s="143">
        <v>7.3834511466236501</v>
      </c>
      <c r="P274" s="143">
        <v>8.3742687294397697</v>
      </c>
      <c r="Q274" s="143">
        <v>10.1300275764678</v>
      </c>
      <c r="R274" s="143">
        <v>7.1553633503359597</v>
      </c>
    </row>
    <row r="275" spans="1:18" x14ac:dyDescent="0.25">
      <c r="A275" s="139" t="s">
        <v>262</v>
      </c>
      <c r="B275" s="142">
        <v>43929</v>
      </c>
      <c r="C275" s="143">
        <v>3117.2116999999998</v>
      </c>
      <c r="D275" s="143">
        <v>3117.2116999999998</v>
      </c>
      <c r="E275" s="139">
        <v>102672</v>
      </c>
      <c r="F275" s="143">
        <v>3.7344402733393598</v>
      </c>
      <c r="G275" s="143">
        <v>3.8351851332454698</v>
      </c>
      <c r="H275" s="143">
        <v>5.3602810358441504</v>
      </c>
      <c r="I275" s="143">
        <v>18.297919420445901</v>
      </c>
      <c r="J275" s="143">
        <v>7.0875975883720503</v>
      </c>
      <c r="K275" s="143">
        <v>5.8814789357921198</v>
      </c>
      <c r="L275" s="143">
        <v>5.60364782019637</v>
      </c>
      <c r="M275" s="143">
        <v>5.7680008196399202</v>
      </c>
      <c r="N275" s="143">
        <v>6.1804257845554904</v>
      </c>
      <c r="O275" s="143">
        <v>7.2895902068426404</v>
      </c>
      <c r="P275" s="143">
        <v>8.2731086405158898</v>
      </c>
      <c r="Q275" s="143">
        <v>13.562342409617401</v>
      </c>
      <c r="R275" s="143">
        <v>7.0560510014007303</v>
      </c>
    </row>
    <row r="276" spans="1:18" x14ac:dyDescent="0.25">
      <c r="A276" s="139" t="s">
        <v>159</v>
      </c>
      <c r="B276" s="142">
        <v>43929</v>
      </c>
      <c r="C276" s="143">
        <v>1961.088</v>
      </c>
      <c r="D276" s="143">
        <v>1961.088</v>
      </c>
      <c r="E276" s="139">
        <v>118893</v>
      </c>
      <c r="F276" s="143">
        <v>1.55790071444351</v>
      </c>
      <c r="G276" s="143">
        <v>1.2446183322263999</v>
      </c>
      <c r="H276" s="143">
        <v>1.0001942953184699</v>
      </c>
      <c r="I276" s="143">
        <v>0.87320066389467199</v>
      </c>
      <c r="J276" s="143">
        <v>2.51312535517099</v>
      </c>
      <c r="K276" s="143">
        <v>3.8728513118288199</v>
      </c>
      <c r="L276" s="143">
        <v>4.1070478483058803</v>
      </c>
      <c r="M276" s="143">
        <v>4.4066761741861402</v>
      </c>
      <c r="N276" s="143">
        <v>4.6945698430765699</v>
      </c>
      <c r="O276" s="143">
        <v>6.57807810449646</v>
      </c>
      <c r="P276" s="143">
        <v>5.8391071395400802</v>
      </c>
      <c r="Q276" s="143">
        <v>8.0131228713655602</v>
      </c>
      <c r="R276" s="143">
        <v>5.4491194770937597</v>
      </c>
    </row>
    <row r="277" spans="1:18" x14ac:dyDescent="0.25">
      <c r="A277" s="139" t="s">
        <v>263</v>
      </c>
      <c r="B277" s="142">
        <v>43929</v>
      </c>
      <c r="C277" s="143">
        <v>1899.9748999999999</v>
      </c>
      <c r="D277" s="143">
        <v>1899.9748999999999</v>
      </c>
      <c r="E277" s="139">
        <v>115398</v>
      </c>
      <c r="F277" s="143">
        <v>2.5571339676846399</v>
      </c>
      <c r="G277" s="143">
        <v>3.7645562737289202</v>
      </c>
      <c r="H277" s="143">
        <v>5.0908823631878404</v>
      </c>
      <c r="I277" s="143">
        <v>19.292250124214501</v>
      </c>
      <c r="J277" s="143">
        <v>7.3108170536102399</v>
      </c>
      <c r="K277" s="143">
        <v>5.9133448224166596</v>
      </c>
      <c r="L277" s="143">
        <v>5.5665860951121902</v>
      </c>
      <c r="M277" s="143">
        <v>5.7213254529186797</v>
      </c>
      <c r="N277" s="143">
        <v>6.0930761900088397</v>
      </c>
      <c r="O277" s="143">
        <v>5.7271534424462898</v>
      </c>
      <c r="P277" s="143">
        <v>7.0875950904141796</v>
      </c>
      <c r="Q277" s="143">
        <v>10.1977028762152</v>
      </c>
      <c r="R277" s="143">
        <v>4.9476365484830396</v>
      </c>
    </row>
    <row r="278" spans="1:18" x14ac:dyDescent="0.25">
      <c r="A278" s="139" t="s">
        <v>160</v>
      </c>
      <c r="B278" s="142">
        <v>43929</v>
      </c>
      <c r="C278" s="143">
        <v>1913.5622000000001</v>
      </c>
      <c r="D278" s="143">
        <v>1913.5622000000001</v>
      </c>
      <c r="E278" s="139">
        <v>119303</v>
      </c>
      <c r="F278" s="143">
        <v>2.6572536578283201</v>
      </c>
      <c r="G278" s="143">
        <v>3.8650596934389401</v>
      </c>
      <c r="H278" s="143">
        <v>5.19121274841799</v>
      </c>
      <c r="I278" s="143">
        <v>19.392908088497801</v>
      </c>
      <c r="J278" s="143">
        <v>7.4112818432703902</v>
      </c>
      <c r="K278" s="143">
        <v>6.0145952393025004</v>
      </c>
      <c r="L278" s="143">
        <v>5.6691124417638497</v>
      </c>
      <c r="M278" s="143">
        <v>5.8253870106488002</v>
      </c>
      <c r="N278" s="143">
        <v>6.1989471338335598</v>
      </c>
      <c r="O278" s="143">
        <v>5.8494645713754601</v>
      </c>
      <c r="P278" s="143">
        <v>7.2387403996466197</v>
      </c>
      <c r="Q278" s="143">
        <v>9.1143155673512393</v>
      </c>
      <c r="R278" s="143">
        <v>5.0576544488214203</v>
      </c>
    </row>
    <row r="279" spans="1:18" x14ac:dyDescent="0.25">
      <c r="A279" s="139" t="s">
        <v>161</v>
      </c>
      <c r="B279" s="142">
        <v>43929</v>
      </c>
      <c r="C279" s="143">
        <v>3255.0383000000002</v>
      </c>
      <c r="D279" s="143">
        <v>3255.0383000000002</v>
      </c>
      <c r="E279" s="139">
        <v>120304</v>
      </c>
      <c r="F279" s="143">
        <v>3.8712713035872199</v>
      </c>
      <c r="G279" s="143">
        <v>2.7419168171176298</v>
      </c>
      <c r="H279" s="143">
        <v>5.0570105690145901</v>
      </c>
      <c r="I279" s="143">
        <v>16.669516646699599</v>
      </c>
      <c r="J279" s="143">
        <v>6.1546578942321597</v>
      </c>
      <c r="K279" s="143">
        <v>5.57340650716983</v>
      </c>
      <c r="L279" s="143">
        <v>5.4729980567408303</v>
      </c>
      <c r="M279" s="143">
        <v>5.7323613262654201</v>
      </c>
      <c r="N279" s="143">
        <v>6.1491804230787803</v>
      </c>
      <c r="O279" s="143">
        <v>7.34050129206733</v>
      </c>
      <c r="P279" s="143">
        <v>8.3221354388799504</v>
      </c>
      <c r="Q279" s="143">
        <v>10.005043320886299</v>
      </c>
      <c r="R279" s="143">
        <v>7.0997882133150201</v>
      </c>
    </row>
    <row r="280" spans="1:18" x14ac:dyDescent="0.25">
      <c r="A280" s="139" t="s">
        <v>264</v>
      </c>
      <c r="B280" s="142">
        <v>43929</v>
      </c>
      <c r="C280" s="143">
        <v>3240.9</v>
      </c>
      <c r="D280" s="143">
        <v>3240.9</v>
      </c>
      <c r="E280" s="139">
        <v>102012</v>
      </c>
      <c r="F280" s="143">
        <v>3.7315826694298599</v>
      </c>
      <c r="G280" s="143">
        <v>2.6017729957229099</v>
      </c>
      <c r="H280" s="143">
        <v>4.9169272440129701</v>
      </c>
      <c r="I280" s="143">
        <v>16.528587703858701</v>
      </c>
      <c r="J280" s="143">
        <v>6.0139327129289804</v>
      </c>
      <c r="K280" s="143">
        <v>5.4323711833469197</v>
      </c>
      <c r="L280" s="143">
        <v>5.3705513127271196</v>
      </c>
      <c r="M280" s="143">
        <v>5.6422122527461598</v>
      </c>
      <c r="N280" s="143">
        <v>6.0644184429362298</v>
      </c>
      <c r="O280" s="143">
        <v>7.2647588324918502</v>
      </c>
      <c r="P280" s="143">
        <v>8.2464585875872807</v>
      </c>
      <c r="Q280" s="143">
        <v>13.2798699473838</v>
      </c>
      <c r="R280" s="143">
        <v>7.0191917389658096</v>
      </c>
    </row>
    <row r="281" spans="1:18" x14ac:dyDescent="0.25">
      <c r="A281" s="139" t="s">
        <v>162</v>
      </c>
      <c r="B281" s="142">
        <v>43929</v>
      </c>
      <c r="C281" s="143">
        <v>1078.5936999999999</v>
      </c>
      <c r="D281" s="143">
        <v>1078.5936999999999</v>
      </c>
      <c r="E281" s="139">
        <v>145971</v>
      </c>
      <c r="F281" s="143">
        <v>4.7619599556008003</v>
      </c>
      <c r="G281" s="143">
        <v>2.8762098405924501</v>
      </c>
      <c r="H281" s="143">
        <v>2.5106435479383999</v>
      </c>
      <c r="I281" s="143">
        <v>2.6880011448907002</v>
      </c>
      <c r="J281" s="143">
        <v>3.8916902039665402</v>
      </c>
      <c r="K281" s="143">
        <v>4.8051705937225702</v>
      </c>
      <c r="L281" s="143">
        <v>5.1250598771211502</v>
      </c>
      <c r="M281" s="143">
        <v>5.5779544559588503</v>
      </c>
      <c r="N281" s="143">
        <v>6.0492345513916499</v>
      </c>
      <c r="O281" s="143"/>
      <c r="P281" s="143"/>
      <c r="Q281" s="143">
        <v>6.3854450255674902</v>
      </c>
      <c r="R281" s="143"/>
    </row>
    <row r="282" spans="1:18" x14ac:dyDescent="0.25">
      <c r="A282" s="139" t="s">
        <v>265</v>
      </c>
      <c r="B282" s="142">
        <v>43929</v>
      </c>
      <c r="C282" s="143">
        <v>1077.5533</v>
      </c>
      <c r="D282" s="143">
        <v>1077.5533</v>
      </c>
      <c r="E282" s="139">
        <v>145968</v>
      </c>
      <c r="F282" s="143">
        <v>4.6818538184602003</v>
      </c>
      <c r="G282" s="143">
        <v>2.7962735044743301</v>
      </c>
      <c r="H282" s="143">
        <v>2.4308378200331</v>
      </c>
      <c r="I282" s="143">
        <v>2.60792634913187</v>
      </c>
      <c r="J282" s="143">
        <v>3.8140716201028502</v>
      </c>
      <c r="K282" s="143">
        <v>4.7252923901294599</v>
      </c>
      <c r="L282" s="143">
        <v>5.04674168549034</v>
      </c>
      <c r="M282" s="143">
        <v>5.4972008150038798</v>
      </c>
      <c r="N282" s="143">
        <v>5.9664530269938796</v>
      </c>
      <c r="O282" s="143"/>
      <c r="P282" s="143"/>
      <c r="Q282" s="143">
        <v>6.3009085524389903</v>
      </c>
      <c r="R282" s="143"/>
    </row>
    <row r="283" spans="1:18" x14ac:dyDescent="0.25">
      <c r="A283" s="141" t="s">
        <v>389</v>
      </c>
      <c r="B283" s="141"/>
      <c r="C283" s="141"/>
      <c r="D283" s="141"/>
      <c r="E283" s="141"/>
      <c r="F283" s="141"/>
      <c r="G283" s="141"/>
      <c r="H283" s="141"/>
      <c r="I283" s="141"/>
      <c r="J283" s="141"/>
      <c r="K283" s="141"/>
      <c r="L283" s="141"/>
      <c r="M283" s="141"/>
      <c r="N283" s="141"/>
      <c r="O283" s="141"/>
      <c r="P283" s="141"/>
      <c r="Q283" s="141"/>
      <c r="R283" s="141"/>
    </row>
    <row r="284" spans="1:18" x14ac:dyDescent="0.25">
      <c r="A284" s="139" t="s">
        <v>379</v>
      </c>
      <c r="B284" s="142">
        <v>43929</v>
      </c>
      <c r="C284" s="143">
        <v>9.2100000000000009</v>
      </c>
      <c r="D284" s="143">
        <v>9.2100000000000009</v>
      </c>
      <c r="E284" s="139">
        <v>147928</v>
      </c>
      <c r="F284" s="143">
        <v>199.23580786026599</v>
      </c>
      <c r="G284" s="143">
        <v>490.61413673233</v>
      </c>
      <c r="H284" s="143">
        <v>255.36934591604401</v>
      </c>
      <c r="I284" s="143">
        <v>137.06122448979599</v>
      </c>
      <c r="J284" s="143">
        <v>-91.437281178316795</v>
      </c>
      <c r="K284" s="143"/>
      <c r="L284" s="143"/>
      <c r="M284" s="143"/>
      <c r="N284" s="143"/>
      <c r="O284" s="143"/>
      <c r="P284" s="143"/>
      <c r="Q284" s="143">
        <v>-51.491071428571402</v>
      </c>
      <c r="R284" s="143"/>
    </row>
    <row r="285" spans="1:18" x14ac:dyDescent="0.25">
      <c r="A285" s="139" t="s">
        <v>381</v>
      </c>
      <c r="B285" s="142">
        <v>43929</v>
      </c>
      <c r="C285" s="143">
        <v>9.19</v>
      </c>
      <c r="D285" s="143">
        <v>9.19</v>
      </c>
      <c r="E285" s="139">
        <v>147929</v>
      </c>
      <c r="F285" s="143">
        <v>199.67177242888101</v>
      </c>
      <c r="G285" s="143">
        <v>491.75377468060498</v>
      </c>
      <c r="H285" s="143">
        <v>255.95238095238099</v>
      </c>
      <c r="I285" s="143">
        <v>134.23504413206899</v>
      </c>
      <c r="J285" s="143">
        <v>-92.631197317139495</v>
      </c>
      <c r="K285" s="143"/>
      <c r="L285" s="143"/>
      <c r="M285" s="143"/>
      <c r="N285" s="143"/>
      <c r="O285" s="143"/>
      <c r="P285" s="143"/>
      <c r="Q285" s="143">
        <v>-52.794642857142897</v>
      </c>
      <c r="R285" s="143"/>
    </row>
    <row r="286" spans="1:18" x14ac:dyDescent="0.25">
      <c r="A286" s="139" t="s">
        <v>49</v>
      </c>
      <c r="B286" s="142">
        <v>43929</v>
      </c>
      <c r="C286" s="143">
        <v>8.14</v>
      </c>
      <c r="D286" s="143">
        <v>8.14</v>
      </c>
      <c r="E286" s="139">
        <v>147372</v>
      </c>
      <c r="F286" s="143">
        <v>135.01849568434801</v>
      </c>
      <c r="G286" s="143">
        <v>518.68421052631697</v>
      </c>
      <c r="H286" s="143">
        <v>241.27800220345199</v>
      </c>
      <c r="I286" s="143">
        <v>141.83937823834199</v>
      </c>
      <c r="J286" s="143">
        <v>-204.826038159371</v>
      </c>
      <c r="K286" s="143">
        <v>-91.918498168498203</v>
      </c>
      <c r="L286" s="143">
        <v>-35.922054063511503</v>
      </c>
      <c r="M286" s="143"/>
      <c r="N286" s="143"/>
      <c r="O286" s="143"/>
      <c r="P286" s="143"/>
      <c r="Q286" s="143">
        <v>-25.0516605166052</v>
      </c>
      <c r="R286" s="143"/>
    </row>
    <row r="287" spans="1:18" x14ac:dyDescent="0.25">
      <c r="A287" s="139" t="s">
        <v>51</v>
      </c>
      <c r="B287" s="142">
        <v>43929</v>
      </c>
      <c r="C287" s="143">
        <v>8.11</v>
      </c>
      <c r="D287" s="143">
        <v>8.11</v>
      </c>
      <c r="E287" s="139">
        <v>147371</v>
      </c>
      <c r="F287" s="143">
        <v>135.51980198019399</v>
      </c>
      <c r="G287" s="143">
        <v>520.73976221928501</v>
      </c>
      <c r="H287" s="143">
        <v>242.21198156681999</v>
      </c>
      <c r="I287" s="143">
        <v>142.39271781534401</v>
      </c>
      <c r="J287" s="143">
        <v>-205.442984057442</v>
      </c>
      <c r="K287" s="143">
        <v>-92.180374231656302</v>
      </c>
      <c r="L287" s="143">
        <v>-36.357765226148302</v>
      </c>
      <c r="M287" s="143"/>
      <c r="N287" s="143"/>
      <c r="O287" s="143"/>
      <c r="P287" s="143"/>
      <c r="Q287" s="143">
        <v>-25.4557195571956</v>
      </c>
      <c r="R287" s="143"/>
    </row>
    <row r="288" spans="1:18" x14ac:dyDescent="0.25">
      <c r="A288" s="139" t="s">
        <v>50</v>
      </c>
      <c r="B288" s="142">
        <v>43929</v>
      </c>
      <c r="C288" s="143">
        <v>86.112499999999997</v>
      </c>
      <c r="D288" s="143">
        <v>86.112499999999997</v>
      </c>
      <c r="E288" s="139">
        <v>119709</v>
      </c>
      <c r="F288" s="143">
        <v>-95.9641878861935</v>
      </c>
      <c r="G288" s="143">
        <v>519.96586500005606</v>
      </c>
      <c r="H288" s="143">
        <v>216.808590895527</v>
      </c>
      <c r="I288" s="143">
        <v>55.322387128165502</v>
      </c>
      <c r="J288" s="143">
        <v>-249.13431013630799</v>
      </c>
      <c r="K288" s="143">
        <v>-110.081533217662</v>
      </c>
      <c r="L288" s="143">
        <v>-43.369999083151598</v>
      </c>
      <c r="M288" s="143">
        <v>-29.940691236832699</v>
      </c>
      <c r="N288" s="143">
        <v>-21.232492801608299</v>
      </c>
      <c r="O288" s="143">
        <v>-0.98400193862053897</v>
      </c>
      <c r="P288" s="143">
        <v>1.96599247179349</v>
      </c>
      <c r="Q288" s="143">
        <v>10.802227411013</v>
      </c>
      <c r="R288" s="143">
        <v>-6.38577731437484</v>
      </c>
    </row>
    <row r="289" spans="1:18" x14ac:dyDescent="0.25">
      <c r="A289" s="139" t="s">
        <v>52</v>
      </c>
      <c r="B289" s="142">
        <v>43929</v>
      </c>
      <c r="C289" s="143">
        <v>81.480900000000005</v>
      </c>
      <c r="D289" s="143">
        <v>359.563105416952</v>
      </c>
      <c r="E289" s="139">
        <v>104523</v>
      </c>
      <c r="F289" s="143">
        <v>-96.859519913079694</v>
      </c>
      <c r="G289" s="143">
        <v>519.04734987906397</v>
      </c>
      <c r="H289" s="143">
        <v>215.905704776655</v>
      </c>
      <c r="I289" s="143">
        <v>54.649775532709597</v>
      </c>
      <c r="J289" s="143">
        <v>-249.73721215023599</v>
      </c>
      <c r="K289" s="143">
        <v>-110.655605785098</v>
      </c>
      <c r="L289" s="143">
        <v>-43.997016603671597</v>
      </c>
      <c r="M289" s="143">
        <v>-30.5580234758364</v>
      </c>
      <c r="N289" s="143">
        <v>-21.802790768327601</v>
      </c>
      <c r="O289" s="143">
        <v>-1.8227416418642599</v>
      </c>
      <c r="P289" s="143">
        <v>1.06185018300638</v>
      </c>
      <c r="Q289" s="143">
        <v>119.355035993627</v>
      </c>
      <c r="R289" s="143">
        <v>-7.1528066019343202</v>
      </c>
    </row>
    <row r="290" spans="1:18" x14ac:dyDescent="0.25">
      <c r="A290" s="141" t="s">
        <v>390</v>
      </c>
      <c r="B290" s="141"/>
      <c r="C290" s="141"/>
      <c r="D290" s="141"/>
      <c r="E290" s="141"/>
      <c r="F290" s="141"/>
      <c r="G290" s="141"/>
      <c r="H290" s="141"/>
      <c r="I290" s="141"/>
      <c r="J290" s="141"/>
      <c r="K290" s="141"/>
      <c r="L290" s="141"/>
      <c r="M290" s="141"/>
      <c r="N290" s="141"/>
      <c r="O290" s="141"/>
      <c r="P290" s="141"/>
      <c r="Q290" s="141"/>
      <c r="R290" s="141"/>
    </row>
    <row r="291" spans="1:18" x14ac:dyDescent="0.25">
      <c r="A291" s="139" t="s">
        <v>30</v>
      </c>
      <c r="B291" s="142">
        <v>43929</v>
      </c>
      <c r="C291" s="143">
        <v>33.8992</v>
      </c>
      <c r="D291" s="143">
        <v>33.8992</v>
      </c>
      <c r="E291" s="139">
        <v>108167</v>
      </c>
      <c r="F291" s="143">
        <v>593.51016884113596</v>
      </c>
      <c r="G291" s="143">
        <v>551.64305544538797</v>
      </c>
      <c r="H291" s="143">
        <v>366.84889736893098</v>
      </c>
      <c r="I291" s="143">
        <v>268.45483089036702</v>
      </c>
      <c r="J291" s="143">
        <v>-208.163433841265</v>
      </c>
      <c r="K291" s="143">
        <v>-107.87262235178</v>
      </c>
      <c r="L291" s="143">
        <v>-44.753600807922197</v>
      </c>
      <c r="M291" s="143">
        <v>-40.549422305726097</v>
      </c>
      <c r="N291" s="143">
        <v>-34.084717225894899</v>
      </c>
      <c r="O291" s="143">
        <v>-11.5832157450076</v>
      </c>
      <c r="P291" s="143">
        <v>-2.6575207897984701</v>
      </c>
      <c r="Q291" s="143">
        <v>19.8480273037543</v>
      </c>
      <c r="R291" s="143">
        <v>-23.197411819014398</v>
      </c>
    </row>
    <row r="292" spans="1:18" x14ac:dyDescent="0.25">
      <c r="A292" s="139" t="s">
        <v>11</v>
      </c>
      <c r="B292" s="142">
        <v>43929</v>
      </c>
      <c r="C292" s="143">
        <v>36.363599999999998</v>
      </c>
      <c r="D292" s="143">
        <v>36.363599999999998</v>
      </c>
      <c r="E292" s="139">
        <v>119659</v>
      </c>
      <c r="F292" s="143">
        <v>594.51437642534404</v>
      </c>
      <c r="G292" s="143">
        <v>552.72437367064902</v>
      </c>
      <c r="H292" s="143">
        <v>367.91931472782397</v>
      </c>
      <c r="I292" s="143">
        <v>269.40001560427601</v>
      </c>
      <c r="J292" s="143">
        <v>-207.55500207554999</v>
      </c>
      <c r="K292" s="143">
        <v>-107.230971818692</v>
      </c>
      <c r="L292" s="143">
        <v>-43.961249506506299</v>
      </c>
      <c r="M292" s="143">
        <v>-39.7977884224577</v>
      </c>
      <c r="N292" s="143">
        <v>-33.3437583874572</v>
      </c>
      <c r="O292" s="143">
        <v>-10.7980215320621</v>
      </c>
      <c r="P292" s="143">
        <v>-1.6902980744373599</v>
      </c>
      <c r="Q292" s="143">
        <v>13.370923154222901</v>
      </c>
      <c r="R292" s="143">
        <v>-22.5761557872321</v>
      </c>
    </row>
    <row r="293" spans="1:18" x14ac:dyDescent="0.25">
      <c r="A293" s="139" t="s">
        <v>31</v>
      </c>
      <c r="B293" s="142">
        <v>43929</v>
      </c>
      <c r="C293" s="143">
        <v>200.99100000000001</v>
      </c>
      <c r="D293" s="143">
        <v>200.99100000000001</v>
      </c>
      <c r="E293" s="139">
        <v>101764</v>
      </c>
      <c r="F293" s="143">
        <v>29.988646888354602</v>
      </c>
      <c r="G293" s="143">
        <v>533.60544580886301</v>
      </c>
      <c r="H293" s="143">
        <v>296.75978232780602</v>
      </c>
      <c r="I293" s="143">
        <v>266.78698550767803</v>
      </c>
      <c r="J293" s="143">
        <v>-237.73353942599201</v>
      </c>
      <c r="K293" s="143">
        <v>-115.263617467198</v>
      </c>
      <c r="L293" s="143">
        <v>-48.496817198909497</v>
      </c>
      <c r="M293" s="143">
        <v>-38.6879280005666</v>
      </c>
      <c r="N293" s="143">
        <v>-32.686679276051102</v>
      </c>
      <c r="O293" s="143">
        <v>-6.5672711179505896</v>
      </c>
      <c r="P293" s="143">
        <v>-0.35729055141245403</v>
      </c>
      <c r="Q293" s="143">
        <v>72.897328244274803</v>
      </c>
      <c r="R293" s="143">
        <v>-15.5060956298726</v>
      </c>
    </row>
    <row r="294" spans="1:18" x14ac:dyDescent="0.25">
      <c r="A294" s="139" t="s">
        <v>12</v>
      </c>
      <c r="B294" s="142">
        <v>43929</v>
      </c>
      <c r="C294" s="143">
        <v>214.18100000000001</v>
      </c>
      <c r="D294" s="143">
        <v>214.18100000000001</v>
      </c>
      <c r="E294" s="139">
        <v>118935</v>
      </c>
      <c r="F294" s="143">
        <v>31.042201131779802</v>
      </c>
      <c r="G294" s="143">
        <v>534.882415726678</v>
      </c>
      <c r="H294" s="143">
        <v>298.16728859404998</v>
      </c>
      <c r="I294" s="143">
        <v>268.18650932598098</v>
      </c>
      <c r="J294" s="143">
        <v>-236.87906761412</v>
      </c>
      <c r="K294" s="143">
        <v>-114.613635127661</v>
      </c>
      <c r="L294" s="143">
        <v>-47.850587473294901</v>
      </c>
      <c r="M294" s="143">
        <v>-38.076623303114403</v>
      </c>
      <c r="N294" s="143">
        <v>-32.077505667144699</v>
      </c>
      <c r="O294" s="143">
        <v>-5.6622847008286703</v>
      </c>
      <c r="P294" s="143">
        <v>0.72526215033083097</v>
      </c>
      <c r="Q294" s="143">
        <v>11.466299565651999</v>
      </c>
      <c r="R294" s="143">
        <v>-14.709052875426201</v>
      </c>
    </row>
    <row r="295" spans="1:18" x14ac:dyDescent="0.25">
      <c r="A295" s="139" t="s">
        <v>32</v>
      </c>
      <c r="B295" s="142">
        <v>43929</v>
      </c>
      <c r="C295" s="143">
        <v>111.85</v>
      </c>
      <c r="D295" s="143">
        <v>111.85</v>
      </c>
      <c r="E295" s="139">
        <v>102594</v>
      </c>
      <c r="F295" s="143">
        <v>445.92760180995299</v>
      </c>
      <c r="G295" s="143">
        <v>669.01229748194396</v>
      </c>
      <c r="H295" s="143">
        <v>475.089538302883</v>
      </c>
      <c r="I295" s="143">
        <v>278.93125777627</v>
      </c>
      <c r="J295" s="143">
        <v>-154.05692165984601</v>
      </c>
      <c r="K295" s="143">
        <v>-84.292799214061901</v>
      </c>
      <c r="L295" s="143">
        <v>-34.199118531744098</v>
      </c>
      <c r="M295" s="143">
        <v>-28.011568032729102</v>
      </c>
      <c r="N295" s="143">
        <v>-23.258414465159301</v>
      </c>
      <c r="O295" s="143">
        <v>-5.1260178369053504</v>
      </c>
      <c r="P295" s="143">
        <v>-1.1735014825491801</v>
      </c>
      <c r="Q295" s="143">
        <v>65.059940497024797</v>
      </c>
      <c r="R295" s="143">
        <v>-10.431369818990399</v>
      </c>
    </row>
    <row r="296" spans="1:18" x14ac:dyDescent="0.25">
      <c r="A296" s="139" t="s">
        <v>13</v>
      </c>
      <c r="B296" s="142">
        <v>43929</v>
      </c>
      <c r="C296" s="143">
        <v>119.45</v>
      </c>
      <c r="D296" s="143">
        <v>119.45</v>
      </c>
      <c r="E296" s="139">
        <v>120323</v>
      </c>
      <c r="F296" s="143">
        <v>445.385984238623</v>
      </c>
      <c r="G296" s="143">
        <v>669.88392285897203</v>
      </c>
      <c r="H296" s="143">
        <v>475.88812612565602</v>
      </c>
      <c r="I296" s="143">
        <v>279.34536498814902</v>
      </c>
      <c r="J296" s="143">
        <v>-153.646106392646</v>
      </c>
      <c r="K296" s="143">
        <v>-83.868789622613406</v>
      </c>
      <c r="L296" s="143">
        <v>-33.762100366975197</v>
      </c>
      <c r="M296" s="143">
        <v>-27.578892787806399</v>
      </c>
      <c r="N296" s="143">
        <v>-22.8281678097594</v>
      </c>
      <c r="O296" s="143">
        <v>-4.4286144022554703</v>
      </c>
      <c r="P296" s="143">
        <v>-0.23797231289936299</v>
      </c>
      <c r="Q296" s="143">
        <v>14.551361818396201</v>
      </c>
      <c r="R296" s="143">
        <v>-9.8728436776706694</v>
      </c>
    </row>
    <row r="297" spans="1:18" x14ac:dyDescent="0.25">
      <c r="A297" s="139" t="s">
        <v>14</v>
      </c>
      <c r="B297" s="142">
        <v>43929</v>
      </c>
      <c r="C297" s="143">
        <v>8.06</v>
      </c>
      <c r="D297" s="143">
        <v>8.06</v>
      </c>
      <c r="E297" s="139">
        <v>144455</v>
      </c>
      <c r="F297" s="143">
        <v>365.91478696741899</v>
      </c>
      <c r="G297" s="143">
        <v>534.620505992012</v>
      </c>
      <c r="H297" s="143">
        <v>301.08736407948999</v>
      </c>
      <c r="I297" s="143">
        <v>205.918913750239</v>
      </c>
      <c r="J297" s="143">
        <v>-231.19814434829101</v>
      </c>
      <c r="K297" s="143">
        <v>-96.399830141583195</v>
      </c>
      <c r="L297" s="143">
        <v>-38.802829124360002</v>
      </c>
      <c r="M297" s="143">
        <v>-30.061071366253699</v>
      </c>
      <c r="N297" s="143">
        <v>-23.537409680677499</v>
      </c>
      <c r="O297" s="143"/>
      <c r="P297" s="143"/>
      <c r="Q297" s="143">
        <v>-11.8609715242881</v>
      </c>
      <c r="R297" s="143"/>
    </row>
    <row r="298" spans="1:18" x14ac:dyDescent="0.25">
      <c r="A298" s="139" t="s">
        <v>33</v>
      </c>
      <c r="B298" s="142">
        <v>43929</v>
      </c>
      <c r="C298" s="143">
        <v>7.85</v>
      </c>
      <c r="D298" s="143">
        <v>7.85</v>
      </c>
      <c r="E298" s="139">
        <v>144453</v>
      </c>
      <c r="F298" s="143">
        <v>375.80437580437803</v>
      </c>
      <c r="G298" s="143">
        <v>539.26128590971302</v>
      </c>
      <c r="H298" s="143">
        <v>302.17558721601898</v>
      </c>
      <c r="I298" s="143">
        <v>204.13069073783299</v>
      </c>
      <c r="J298" s="143">
        <v>-230.80095307917901</v>
      </c>
      <c r="K298" s="143">
        <v>-96.883792535966506</v>
      </c>
      <c r="L298" s="143">
        <v>-39.4714951197871</v>
      </c>
      <c r="M298" s="143">
        <v>-30.7792207792208</v>
      </c>
      <c r="N298" s="143">
        <v>-24.452238335435101</v>
      </c>
      <c r="O298" s="143"/>
      <c r="P298" s="143"/>
      <c r="Q298" s="143">
        <v>-13.1448911222781</v>
      </c>
      <c r="R298" s="143"/>
    </row>
    <row r="299" spans="1:18" x14ac:dyDescent="0.25">
      <c r="A299" s="139" t="s">
        <v>15</v>
      </c>
      <c r="B299" s="142">
        <v>43929</v>
      </c>
      <c r="C299" s="143">
        <v>32.64</v>
      </c>
      <c r="D299" s="143">
        <v>32.64</v>
      </c>
      <c r="E299" s="139">
        <v>118481</v>
      </c>
      <c r="F299" s="143">
        <v>281.72275393639899</v>
      </c>
      <c r="G299" s="143">
        <v>468.89468536028602</v>
      </c>
      <c r="H299" s="143">
        <v>211.097955280295</v>
      </c>
      <c r="I299" s="143">
        <v>122.954764196342</v>
      </c>
      <c r="J299" s="143">
        <v>-352.211823813411</v>
      </c>
      <c r="K299" s="143">
        <v>-143.992299923172</v>
      </c>
      <c r="L299" s="143">
        <v>-60.783874424878498</v>
      </c>
      <c r="M299" s="143">
        <v>-49.893273074917403</v>
      </c>
      <c r="N299" s="143">
        <v>-40.088044420682898</v>
      </c>
      <c r="O299" s="143">
        <v>-9.9874256630940206</v>
      </c>
      <c r="P299" s="143">
        <v>-3.1353180385390198</v>
      </c>
      <c r="Q299" s="143">
        <v>6.7527762426268199</v>
      </c>
      <c r="R299" s="143">
        <v>-22.391587124065499</v>
      </c>
    </row>
    <row r="300" spans="1:18" x14ac:dyDescent="0.25">
      <c r="A300" s="139" t="s">
        <v>34</v>
      </c>
      <c r="B300" s="142">
        <v>43929</v>
      </c>
      <c r="C300" s="143">
        <v>30.47</v>
      </c>
      <c r="D300" s="143">
        <v>30.47</v>
      </c>
      <c r="E300" s="139">
        <v>108909</v>
      </c>
      <c r="F300" s="143">
        <v>265.45454545454697</v>
      </c>
      <c r="G300" s="143">
        <v>466.445530726257</v>
      </c>
      <c r="H300" s="143">
        <v>208.215504631887</v>
      </c>
      <c r="I300" s="143">
        <v>121.80399469990699</v>
      </c>
      <c r="J300" s="143">
        <v>-353.11899152381699</v>
      </c>
      <c r="K300" s="143">
        <v>-144.722070461529</v>
      </c>
      <c r="L300" s="143">
        <v>-61.527349863669002</v>
      </c>
      <c r="M300" s="143">
        <v>-50.561486461527103</v>
      </c>
      <c r="N300" s="143">
        <v>-40.746285595492701</v>
      </c>
      <c r="O300" s="143">
        <v>-10.761149451600099</v>
      </c>
      <c r="P300" s="143">
        <v>-3.9593674719315199</v>
      </c>
      <c r="Q300" s="143">
        <v>16.923103057757601</v>
      </c>
      <c r="R300" s="143">
        <v>-23.000779098100299</v>
      </c>
    </row>
    <row r="301" spans="1:18" x14ac:dyDescent="0.25">
      <c r="A301" s="139" t="s">
        <v>16</v>
      </c>
      <c r="B301" s="142">
        <v>43929</v>
      </c>
      <c r="C301" s="143">
        <v>9.7186000000000003</v>
      </c>
      <c r="D301" s="143">
        <v>9.7186000000000003</v>
      </c>
      <c r="E301" s="139">
        <v>135341</v>
      </c>
      <c r="F301" s="143">
        <v>98.664933349841704</v>
      </c>
      <c r="G301" s="143">
        <v>465.603826661852</v>
      </c>
      <c r="H301" s="143">
        <v>217.469164631393</v>
      </c>
      <c r="I301" s="143">
        <v>157.05885469915</v>
      </c>
      <c r="J301" s="143">
        <v>-208.60530566147699</v>
      </c>
      <c r="K301" s="143">
        <v>-93.129730234213696</v>
      </c>
      <c r="L301" s="143">
        <v>-35.638539934894503</v>
      </c>
      <c r="M301" s="143">
        <v>-27.6820946913864</v>
      </c>
      <c r="N301" s="143">
        <v>-23.198737802301601</v>
      </c>
      <c r="O301" s="143">
        <v>-9.0233889405574601</v>
      </c>
      <c r="P301" s="143"/>
      <c r="Q301" s="143">
        <v>-0.61319999999999897</v>
      </c>
      <c r="R301" s="143">
        <v>-15.848154407608201</v>
      </c>
    </row>
    <row r="302" spans="1:18" x14ac:dyDescent="0.25">
      <c r="A302" s="139" t="s">
        <v>35</v>
      </c>
      <c r="B302" s="142">
        <v>43929</v>
      </c>
      <c r="C302" s="143">
        <v>8.9222999999999999</v>
      </c>
      <c r="D302" s="143">
        <v>8.9222999999999999</v>
      </c>
      <c r="E302" s="139">
        <v>135343</v>
      </c>
      <c r="F302" s="143">
        <v>97.211920976333403</v>
      </c>
      <c r="G302" s="143">
        <v>463.978257500805</v>
      </c>
      <c r="H302" s="143">
        <v>215.80887686143399</v>
      </c>
      <c r="I302" s="143">
        <v>155.23535828372599</v>
      </c>
      <c r="J302" s="143">
        <v>-210.014431324642</v>
      </c>
      <c r="K302" s="143">
        <v>-94.372976498539003</v>
      </c>
      <c r="L302" s="143">
        <v>-36.862016718104897</v>
      </c>
      <c r="M302" s="143">
        <v>-28.8745545430628</v>
      </c>
      <c r="N302" s="143">
        <v>-24.313626161408902</v>
      </c>
      <c r="O302" s="143">
        <v>-10.164076414489299</v>
      </c>
      <c r="P302" s="143"/>
      <c r="Q302" s="143">
        <v>-2.34842089552239</v>
      </c>
      <c r="R302" s="143">
        <v>-16.787006773401298</v>
      </c>
    </row>
    <row r="303" spans="1:18" x14ac:dyDescent="0.25">
      <c r="A303" s="139" t="s">
        <v>36</v>
      </c>
      <c r="B303" s="142">
        <v>43929</v>
      </c>
      <c r="C303" s="143">
        <v>24.396000000000001</v>
      </c>
      <c r="D303" s="143">
        <v>196.75708253025601</v>
      </c>
      <c r="E303" s="139">
        <v>100254</v>
      </c>
      <c r="F303" s="143">
        <v>-25.416786138547401</v>
      </c>
      <c r="G303" s="143">
        <v>537.95155270756197</v>
      </c>
      <c r="H303" s="143">
        <v>251.465793247043</v>
      </c>
      <c r="I303" s="143">
        <v>94.667464457454301</v>
      </c>
      <c r="J303" s="143">
        <v>-263.693709980184</v>
      </c>
      <c r="K303" s="143">
        <v>-107.501827369388</v>
      </c>
      <c r="L303" s="143">
        <v>-44.330200513046002</v>
      </c>
      <c r="M303" s="143">
        <v>-28.027965154082299</v>
      </c>
      <c r="N303" s="143">
        <v>-24.542458899537099</v>
      </c>
      <c r="O303" s="143">
        <v>-4.46731618922405</v>
      </c>
      <c r="P303" s="143">
        <v>1.91752841996719</v>
      </c>
      <c r="Q303" s="143">
        <v>81.675455455959096</v>
      </c>
      <c r="R303" s="143">
        <v>-11.91619369711</v>
      </c>
    </row>
    <row r="304" spans="1:18" x14ac:dyDescent="0.25">
      <c r="A304" s="139" t="s">
        <v>17</v>
      </c>
      <c r="B304" s="142">
        <v>43929</v>
      </c>
      <c r="C304" s="143">
        <v>26.187200000000001</v>
      </c>
      <c r="D304" s="143">
        <v>26.187200000000001</v>
      </c>
      <c r="E304" s="139">
        <v>120486</v>
      </c>
      <c r="F304" s="143">
        <v>-24.792978439224701</v>
      </c>
      <c r="G304" s="143">
        <v>538.64653083316603</v>
      </c>
      <c r="H304" s="143">
        <v>252.16408623403299</v>
      </c>
      <c r="I304" s="143">
        <v>95.345393741684006</v>
      </c>
      <c r="J304" s="143">
        <v>-263.19817486599601</v>
      </c>
      <c r="K304" s="143">
        <v>-107.02626125005401</v>
      </c>
      <c r="L304" s="143">
        <v>-43.825738104963797</v>
      </c>
      <c r="M304" s="143">
        <v>-27.5148462430062</v>
      </c>
      <c r="N304" s="143">
        <v>-24.052051023440601</v>
      </c>
      <c r="O304" s="143">
        <v>-3.89944815259337</v>
      </c>
      <c r="P304" s="143">
        <v>3.20766347272667</v>
      </c>
      <c r="Q304" s="143">
        <v>11.1103449695223</v>
      </c>
      <c r="R304" s="143">
        <v>-11.419023833983401</v>
      </c>
    </row>
    <row r="305" spans="1:18" x14ac:dyDescent="0.25">
      <c r="A305" s="139" t="s">
        <v>18</v>
      </c>
      <c r="B305" s="142">
        <v>43929</v>
      </c>
      <c r="C305" s="143">
        <v>26.992999999999999</v>
      </c>
      <c r="D305" s="143">
        <v>26.992999999999999</v>
      </c>
      <c r="E305" s="139">
        <v>119404</v>
      </c>
      <c r="F305" s="143">
        <v>231.33132013570099</v>
      </c>
      <c r="G305" s="143">
        <v>590.79368893160301</v>
      </c>
      <c r="H305" s="143">
        <v>298.37346970748098</v>
      </c>
      <c r="I305" s="143">
        <v>131.27525807007501</v>
      </c>
      <c r="J305" s="143">
        <v>-272.44636790916297</v>
      </c>
      <c r="K305" s="143">
        <v>-116.77256276641801</v>
      </c>
      <c r="L305" s="143">
        <v>-45.5166728102935</v>
      </c>
      <c r="M305" s="143">
        <v>-36.596244990352702</v>
      </c>
      <c r="N305" s="143">
        <v>-28.3532245884833</v>
      </c>
      <c r="O305" s="143">
        <v>-6.4955944339146301</v>
      </c>
      <c r="P305" s="143">
        <v>1.43335336600889</v>
      </c>
      <c r="Q305" s="143">
        <v>16.480094521785698</v>
      </c>
      <c r="R305" s="143">
        <v>-14.9779494382271</v>
      </c>
    </row>
    <row r="306" spans="1:18" x14ac:dyDescent="0.25">
      <c r="A306" s="139" t="s">
        <v>37</v>
      </c>
      <c r="B306" s="142">
        <v>43929</v>
      </c>
      <c r="C306" s="143">
        <v>25.44</v>
      </c>
      <c r="D306" s="143">
        <v>25.44</v>
      </c>
      <c r="E306" s="139">
        <v>118102</v>
      </c>
      <c r="F306" s="143">
        <v>229.55974842767299</v>
      </c>
      <c r="G306" s="143">
        <v>589.88019372929</v>
      </c>
      <c r="H306" s="143">
        <v>297.24115007478798</v>
      </c>
      <c r="I306" s="143">
        <v>130.08277472187299</v>
      </c>
      <c r="J306" s="143">
        <v>-273.22505825436002</v>
      </c>
      <c r="K306" s="143">
        <v>-117.498121667104</v>
      </c>
      <c r="L306" s="143">
        <v>-46.269690624111398</v>
      </c>
      <c r="M306" s="143">
        <v>-37.305868268395798</v>
      </c>
      <c r="N306" s="143">
        <v>-29.0431000214816</v>
      </c>
      <c r="O306" s="143">
        <v>-7.2238166365402501</v>
      </c>
      <c r="P306" s="143">
        <v>0.51143307508473301</v>
      </c>
      <c r="Q306" s="143">
        <v>15.056371894202501</v>
      </c>
      <c r="R306" s="143">
        <v>-15.6333962275119</v>
      </c>
    </row>
    <row r="307" spans="1:18" x14ac:dyDescent="0.25">
      <c r="A307" s="139" t="s">
        <v>38</v>
      </c>
      <c r="B307" s="142">
        <v>43929</v>
      </c>
      <c r="C307" s="143">
        <v>54.321599999999997</v>
      </c>
      <c r="D307" s="143">
        <v>54.321599999999997</v>
      </c>
      <c r="E307" s="139">
        <v>103085</v>
      </c>
      <c r="F307" s="143">
        <v>149.44057404699601</v>
      </c>
      <c r="G307" s="143">
        <v>554.88687549767997</v>
      </c>
      <c r="H307" s="143">
        <v>310.77554173225502</v>
      </c>
      <c r="I307" s="143">
        <v>155.263838376633</v>
      </c>
      <c r="J307" s="143">
        <v>-247.46122228113001</v>
      </c>
      <c r="K307" s="143">
        <v>-108.102388468642</v>
      </c>
      <c r="L307" s="143">
        <v>-44.854607651334</v>
      </c>
      <c r="M307" s="143">
        <v>-34.001840329506599</v>
      </c>
      <c r="N307" s="143">
        <v>-26.4350939076079</v>
      </c>
      <c r="O307" s="143">
        <v>-4.2317036109039101</v>
      </c>
      <c r="P307" s="143">
        <v>0.12724625506048701</v>
      </c>
      <c r="Q307" s="143">
        <v>29.858589885566602</v>
      </c>
      <c r="R307" s="143">
        <v>-12.661200238926099</v>
      </c>
    </row>
    <row r="308" spans="1:18" x14ac:dyDescent="0.25">
      <c r="A308" s="139" t="s">
        <v>19</v>
      </c>
      <c r="B308" s="142">
        <v>43929</v>
      </c>
      <c r="C308" s="143">
        <v>57.353099999999998</v>
      </c>
      <c r="D308" s="143">
        <v>57.353099999999998</v>
      </c>
      <c r="E308" s="139">
        <v>118784</v>
      </c>
      <c r="F308" s="143">
        <v>149.978815933215</v>
      </c>
      <c r="G308" s="143">
        <v>555.48346545335198</v>
      </c>
      <c r="H308" s="143">
        <v>311.36592379393301</v>
      </c>
      <c r="I308" s="143">
        <v>156.065880739162</v>
      </c>
      <c r="J308" s="143">
        <v>-246.778247579473</v>
      </c>
      <c r="K308" s="143">
        <v>-107.49851687769301</v>
      </c>
      <c r="L308" s="143">
        <v>-44.302759193587903</v>
      </c>
      <c r="M308" s="143">
        <v>-33.498562979172398</v>
      </c>
      <c r="N308" s="143">
        <v>-25.9511511251164</v>
      </c>
      <c r="O308" s="143">
        <v>-3.6001294736843201</v>
      </c>
      <c r="P308" s="143">
        <v>0.89766420536510205</v>
      </c>
      <c r="Q308" s="143">
        <v>9.22488001094559</v>
      </c>
      <c r="R308" s="143">
        <v>-12.1612849893252</v>
      </c>
    </row>
    <row r="309" spans="1:18" x14ac:dyDescent="0.25">
      <c r="A309" s="139" t="s">
        <v>20</v>
      </c>
      <c r="B309" s="142">
        <v>43929</v>
      </c>
      <c r="C309" s="143">
        <v>37.79</v>
      </c>
      <c r="D309" s="143">
        <v>37.79</v>
      </c>
      <c r="E309" s="139">
        <v>103490</v>
      </c>
      <c r="F309" s="143">
        <v>223.50905218317001</v>
      </c>
      <c r="G309" s="143">
        <v>526.01418439716304</v>
      </c>
      <c r="H309" s="143">
        <v>263.830970252989</v>
      </c>
      <c r="I309" s="143">
        <v>169.74351747463399</v>
      </c>
      <c r="J309" s="143">
        <v>-228.135163862952</v>
      </c>
      <c r="K309" s="143">
        <v>-115.64640632437199</v>
      </c>
      <c r="L309" s="143">
        <v>-48.890285664744901</v>
      </c>
      <c r="M309" s="143">
        <v>-40.1342574722675</v>
      </c>
      <c r="N309" s="143">
        <v>-32.728111718275599</v>
      </c>
      <c r="O309" s="143">
        <v>-7.4060710917564796</v>
      </c>
      <c r="P309" s="143">
        <v>-0.65451691622225505</v>
      </c>
      <c r="Q309" s="143">
        <v>19.734143968871599</v>
      </c>
      <c r="R309" s="143">
        <v>-13.6631281919096</v>
      </c>
    </row>
    <row r="310" spans="1:18" x14ac:dyDescent="0.25">
      <c r="A310" s="139" t="s">
        <v>39</v>
      </c>
      <c r="B310" s="142">
        <v>43929</v>
      </c>
      <c r="C310" s="143">
        <v>37.46</v>
      </c>
      <c r="D310" s="143">
        <v>37.46</v>
      </c>
      <c r="E310" s="139">
        <v>141068</v>
      </c>
      <c r="F310" s="143">
        <v>225.490196078438</v>
      </c>
      <c r="G310" s="143">
        <v>526.50257584430597</v>
      </c>
      <c r="H310" s="143">
        <v>263.20006409742803</v>
      </c>
      <c r="I310" s="143">
        <v>168.96775765451201</v>
      </c>
      <c r="J310" s="143">
        <v>-228.428106525967</v>
      </c>
      <c r="K310" s="143">
        <v>-115.991408970536</v>
      </c>
      <c r="L310" s="143">
        <v>-49.244060239597196</v>
      </c>
      <c r="M310" s="143">
        <v>-40.483049418114298</v>
      </c>
      <c r="N310" s="143">
        <v>-33.064302235327602</v>
      </c>
      <c r="O310" s="143">
        <v>-7.6319494152573704</v>
      </c>
      <c r="P310" s="143">
        <v>-0.91596003904750001</v>
      </c>
      <c r="Q310" s="143">
        <v>18.7752653333132</v>
      </c>
      <c r="R310" s="143">
        <v>-13.916649413375</v>
      </c>
    </row>
    <row r="311" spans="1:18" x14ac:dyDescent="0.25">
      <c r="A311" s="139" t="s">
        <v>40</v>
      </c>
      <c r="B311" s="142">
        <v>43929</v>
      </c>
      <c r="C311" s="143">
        <v>100.5685</v>
      </c>
      <c r="D311" s="143">
        <v>100.5685</v>
      </c>
      <c r="E311" s="139">
        <v>101672</v>
      </c>
      <c r="F311" s="143">
        <v>-102.170235635217</v>
      </c>
      <c r="G311" s="143">
        <v>498.848364648055</v>
      </c>
      <c r="H311" s="143">
        <v>290.45219152512601</v>
      </c>
      <c r="I311" s="143">
        <v>175.13064159301999</v>
      </c>
      <c r="J311" s="143">
        <v>-210.94929489520899</v>
      </c>
      <c r="K311" s="143">
        <v>-106.323327702531</v>
      </c>
      <c r="L311" s="143">
        <v>-43.705751384248899</v>
      </c>
      <c r="M311" s="143">
        <v>-31.543506122365098</v>
      </c>
      <c r="N311" s="143">
        <v>-25.1684869957679</v>
      </c>
      <c r="O311" s="143">
        <v>-5.0603008354064301</v>
      </c>
      <c r="P311" s="143">
        <v>1.72780039413938</v>
      </c>
      <c r="Q311" s="143">
        <v>57.371576709475903</v>
      </c>
      <c r="R311" s="143">
        <v>-13.4461543265265</v>
      </c>
    </row>
    <row r="312" spans="1:18" x14ac:dyDescent="0.25">
      <c r="A312" s="139" t="s">
        <v>21</v>
      </c>
      <c r="B312" s="142">
        <v>43929</v>
      </c>
      <c r="C312" s="143">
        <v>107.1875</v>
      </c>
      <c r="D312" s="143">
        <v>107.1875</v>
      </c>
      <c r="E312" s="139">
        <v>119231</v>
      </c>
      <c r="F312" s="143">
        <v>-100.687079007107</v>
      </c>
      <c r="G312" s="143">
        <v>500.451497198205</v>
      </c>
      <c r="H312" s="143">
        <v>292.02247986440398</v>
      </c>
      <c r="I312" s="143">
        <v>176.76222715039501</v>
      </c>
      <c r="J312" s="143">
        <v>-209.71362534815199</v>
      </c>
      <c r="K312" s="143">
        <v>-105.10989128254499</v>
      </c>
      <c r="L312" s="143">
        <v>-42.476504851880598</v>
      </c>
      <c r="M312" s="143">
        <v>-30.360825720083501</v>
      </c>
      <c r="N312" s="143">
        <v>-24.030667541739</v>
      </c>
      <c r="O312" s="143">
        <v>-3.9688231454032401</v>
      </c>
      <c r="P312" s="143">
        <v>2.86691570842979</v>
      </c>
      <c r="Q312" s="143">
        <v>15.305141513466999</v>
      </c>
      <c r="R312" s="143">
        <v>-12.404712875944201</v>
      </c>
    </row>
    <row r="313" spans="1:18" x14ac:dyDescent="0.25">
      <c r="A313" s="139" t="s">
        <v>22</v>
      </c>
      <c r="B313" s="142">
        <v>43929</v>
      </c>
      <c r="C313" s="143">
        <v>8.1428999999999991</v>
      </c>
      <c r="D313" s="143">
        <v>8.1428999999999991</v>
      </c>
      <c r="E313" s="139">
        <v>143835</v>
      </c>
      <c r="F313" s="143">
        <v>0.89650852911049606</v>
      </c>
      <c r="G313" s="143">
        <v>481.23257366512598</v>
      </c>
      <c r="H313" s="143">
        <v>275.04280228943702</v>
      </c>
      <c r="I313" s="143">
        <v>171.177769385511</v>
      </c>
      <c r="J313" s="143">
        <v>-205.41552160236</v>
      </c>
      <c r="K313" s="143">
        <v>-93.651286726884706</v>
      </c>
      <c r="L313" s="143">
        <v>-36.206777082796798</v>
      </c>
      <c r="M313" s="143">
        <v>-23.434539552611302</v>
      </c>
      <c r="N313" s="143">
        <v>-17.964274553301301</v>
      </c>
      <c r="O313" s="143"/>
      <c r="P313" s="143"/>
      <c r="Q313" s="143">
        <v>-10.674669291338599</v>
      </c>
      <c r="R313" s="143"/>
    </row>
    <row r="314" spans="1:18" x14ac:dyDescent="0.25">
      <c r="A314" s="139" t="s">
        <v>41</v>
      </c>
      <c r="B314" s="142">
        <v>43929</v>
      </c>
      <c r="C314" s="143">
        <v>7.9135</v>
      </c>
      <c r="D314" s="143">
        <v>7.9135</v>
      </c>
      <c r="E314" s="139">
        <v>143837</v>
      </c>
      <c r="F314" s="143">
        <v>0</v>
      </c>
      <c r="G314" s="143">
        <v>480.06653019447202</v>
      </c>
      <c r="H314" s="143">
        <v>273.94332076117001</v>
      </c>
      <c r="I314" s="143">
        <v>169.13415660959899</v>
      </c>
      <c r="J314" s="143">
        <v>-206.67603905889999</v>
      </c>
      <c r="K314" s="143">
        <v>-94.624299499357406</v>
      </c>
      <c r="L314" s="143">
        <v>-37.176215624243802</v>
      </c>
      <c r="M314" s="143">
        <v>-24.4182815616985</v>
      </c>
      <c r="N314" s="143">
        <v>-19.000531182800401</v>
      </c>
      <c r="O314" s="143"/>
      <c r="P314" s="143"/>
      <c r="Q314" s="143">
        <v>-11.993267716535399</v>
      </c>
      <c r="R314" s="143"/>
    </row>
    <row r="315" spans="1:18" x14ac:dyDescent="0.25">
      <c r="A315" s="139" t="s">
        <v>23</v>
      </c>
      <c r="B315" s="142">
        <v>43929</v>
      </c>
      <c r="C315" s="143">
        <v>8.0173000000000005</v>
      </c>
      <c r="D315" s="143">
        <v>8.0173000000000005</v>
      </c>
      <c r="E315" s="139">
        <v>144213</v>
      </c>
      <c r="F315" s="143">
        <v>-75.417916578492694</v>
      </c>
      <c r="G315" s="143">
        <v>456.757938822033</v>
      </c>
      <c r="H315" s="143">
        <v>263.38572065006201</v>
      </c>
      <c r="I315" s="143">
        <v>162.90755879335001</v>
      </c>
      <c r="J315" s="143">
        <v>-194.47619279028601</v>
      </c>
      <c r="K315" s="143">
        <v>-88.970873243775202</v>
      </c>
      <c r="L315" s="143">
        <v>-34.159767154656699</v>
      </c>
      <c r="M315" s="143">
        <v>-21.962792282142701</v>
      </c>
      <c r="N315" s="143">
        <v>-16.637883974375001</v>
      </c>
      <c r="O315" s="143"/>
      <c r="P315" s="143"/>
      <c r="Q315" s="143">
        <v>-11.786408794788301</v>
      </c>
      <c r="R315" s="143"/>
    </row>
    <row r="316" spans="1:18" x14ac:dyDescent="0.25">
      <c r="A316" s="139" t="s">
        <v>42</v>
      </c>
      <c r="B316" s="142">
        <v>43929</v>
      </c>
      <c r="C316" s="143">
        <v>7.7813999999999997</v>
      </c>
      <c r="D316" s="143">
        <v>7.7813999999999997</v>
      </c>
      <c r="E316" s="139">
        <v>144212</v>
      </c>
      <c r="F316" s="143">
        <v>-76.298139194892798</v>
      </c>
      <c r="G316" s="143">
        <v>455.58346872738701</v>
      </c>
      <c r="H316" s="143">
        <v>262.23448563098702</v>
      </c>
      <c r="I316" s="143">
        <v>160.93210923337799</v>
      </c>
      <c r="J316" s="143">
        <v>-195.741819438221</v>
      </c>
      <c r="K316" s="143">
        <v>-89.955458304891593</v>
      </c>
      <c r="L316" s="143">
        <v>-35.138672732581</v>
      </c>
      <c r="M316" s="143">
        <v>-22.999254368511899</v>
      </c>
      <c r="N316" s="143">
        <v>-17.742503297312599</v>
      </c>
      <c r="O316" s="143"/>
      <c r="P316" s="143"/>
      <c r="Q316" s="143">
        <v>-13.1887459283388</v>
      </c>
      <c r="R316" s="143"/>
    </row>
    <row r="317" spans="1:18" x14ac:dyDescent="0.25">
      <c r="A317" s="139" t="s">
        <v>43</v>
      </c>
      <c r="B317" s="142">
        <v>43929</v>
      </c>
      <c r="C317" s="143">
        <v>165.93119999999999</v>
      </c>
      <c r="D317" s="143">
        <v>165.93119999999999</v>
      </c>
      <c r="E317" s="139">
        <v>100496</v>
      </c>
      <c r="F317" s="143">
        <v>153.921943614643</v>
      </c>
      <c r="G317" s="143">
        <v>563.57333949627002</v>
      </c>
      <c r="H317" s="143">
        <v>334.35030267217201</v>
      </c>
      <c r="I317" s="143">
        <v>219.28181939857299</v>
      </c>
      <c r="J317" s="143">
        <v>-247.46941242837801</v>
      </c>
      <c r="K317" s="143">
        <v>-124.63335780756699</v>
      </c>
      <c r="L317" s="143">
        <v>-50.364122653882703</v>
      </c>
      <c r="M317" s="143">
        <v>-41.889517297638903</v>
      </c>
      <c r="N317" s="143">
        <v>-35.8491363309492</v>
      </c>
      <c r="O317" s="143">
        <v>-9.4394847824293802</v>
      </c>
      <c r="P317" s="143">
        <v>-2.3099981752528702</v>
      </c>
      <c r="Q317" s="143">
        <v>42.516023190468601</v>
      </c>
      <c r="R317" s="143">
        <v>-18.714572081085699</v>
      </c>
    </row>
    <row r="318" spans="1:18" x14ac:dyDescent="0.25">
      <c r="A318" s="139" t="s">
        <v>24</v>
      </c>
      <c r="B318" s="142">
        <v>43929</v>
      </c>
      <c r="C318" s="143">
        <v>174.86439999999999</v>
      </c>
      <c r="D318" s="143">
        <v>174.86439999999999</v>
      </c>
      <c r="E318" s="139">
        <v>118494</v>
      </c>
      <c r="F318" s="143">
        <v>155.09793280095201</v>
      </c>
      <c r="G318" s="143">
        <v>564.773303480496</v>
      </c>
      <c r="H318" s="143">
        <v>335.49865232391699</v>
      </c>
      <c r="I318" s="143">
        <v>220.44648754829399</v>
      </c>
      <c r="J318" s="143">
        <v>-246.64804829594999</v>
      </c>
      <c r="K318" s="143">
        <v>-123.93472691055599</v>
      </c>
      <c r="L318" s="143">
        <v>-49.619293448779104</v>
      </c>
      <c r="M318" s="143">
        <v>-41.2534261216421</v>
      </c>
      <c r="N318" s="143">
        <v>-35.274652360119298</v>
      </c>
      <c r="O318" s="143">
        <v>-8.8507292112105294</v>
      </c>
      <c r="P318" s="143">
        <v>-1.61410335282495</v>
      </c>
      <c r="Q318" s="143">
        <v>5.3445849049911498</v>
      </c>
      <c r="R318" s="143">
        <v>-18.191075086419801</v>
      </c>
    </row>
    <row r="319" spans="1:18" x14ac:dyDescent="0.25">
      <c r="A319" s="139" t="s">
        <v>25</v>
      </c>
      <c r="B319" s="142">
        <v>43929</v>
      </c>
      <c r="C319" s="143">
        <v>8.15</v>
      </c>
      <c r="D319" s="143">
        <v>8.15</v>
      </c>
      <c r="E319" s="139">
        <v>145473</v>
      </c>
      <c r="F319" s="143">
        <v>180.024660912456</v>
      </c>
      <c r="G319" s="143">
        <v>622.10386151797695</v>
      </c>
      <c r="H319" s="143">
        <v>399.50934138516698</v>
      </c>
      <c r="I319" s="143">
        <v>233.527501909855</v>
      </c>
      <c r="J319" s="143">
        <v>-183.40001860984501</v>
      </c>
      <c r="K319" s="143">
        <v>-98.137265885180597</v>
      </c>
      <c r="L319" s="143">
        <v>-35.885951496613501</v>
      </c>
      <c r="M319" s="143">
        <v>-28.8149506593311</v>
      </c>
      <c r="N319" s="143">
        <v>-23.410041304292101</v>
      </c>
      <c r="O319" s="143"/>
      <c r="P319" s="143"/>
      <c r="Q319" s="143">
        <v>-13.780612244898</v>
      </c>
      <c r="R319" s="143"/>
    </row>
    <row r="320" spans="1:18" x14ac:dyDescent="0.25">
      <c r="A320" s="139" t="s">
        <v>44</v>
      </c>
      <c r="B320" s="142">
        <v>43929</v>
      </c>
      <c r="C320" s="143">
        <v>8.0500000000000007</v>
      </c>
      <c r="D320" s="143">
        <v>8.0500000000000007</v>
      </c>
      <c r="E320" s="139">
        <v>145471</v>
      </c>
      <c r="F320" s="143">
        <v>136.533665835417</v>
      </c>
      <c r="G320" s="143">
        <v>619.81132075471805</v>
      </c>
      <c r="H320" s="143">
        <v>397.34530175706601</v>
      </c>
      <c r="I320" s="143">
        <v>232.84361105741399</v>
      </c>
      <c r="J320" s="143">
        <v>-184.34343434343401</v>
      </c>
      <c r="K320" s="143">
        <v>-98.4891397262531</v>
      </c>
      <c r="L320" s="143">
        <v>-36.578785075547302</v>
      </c>
      <c r="M320" s="143">
        <v>-29.494949494949498</v>
      </c>
      <c r="N320" s="143">
        <v>-24.062256969659501</v>
      </c>
      <c r="O320" s="143"/>
      <c r="P320" s="143"/>
      <c r="Q320" s="143">
        <v>-14.5255102040816</v>
      </c>
      <c r="R320" s="143"/>
    </row>
    <row r="321" spans="1:18" x14ac:dyDescent="0.25">
      <c r="A321" s="139" t="s">
        <v>26</v>
      </c>
      <c r="B321" s="142">
        <v>43929</v>
      </c>
      <c r="C321" s="143">
        <v>50.861699999999999</v>
      </c>
      <c r="D321" s="143">
        <v>50.861699999999999</v>
      </c>
      <c r="E321" s="139">
        <v>120751</v>
      </c>
      <c r="F321" s="143">
        <v>137.65674769984699</v>
      </c>
      <c r="G321" s="143">
        <v>572.82733614639096</v>
      </c>
      <c r="H321" s="143">
        <v>324.86709717921099</v>
      </c>
      <c r="I321" s="143">
        <v>197.33228835673901</v>
      </c>
      <c r="J321" s="143">
        <v>-235.760331349898</v>
      </c>
      <c r="K321" s="143">
        <v>-98.572850065047604</v>
      </c>
      <c r="L321" s="143">
        <v>-34.046069903613002</v>
      </c>
      <c r="M321" s="143">
        <v>-25.516254742037201</v>
      </c>
      <c r="N321" s="143">
        <v>-20.7583949130339</v>
      </c>
      <c r="O321" s="143">
        <v>-1.5262797514933</v>
      </c>
      <c r="P321" s="143">
        <v>-0.219950721727867</v>
      </c>
      <c r="Q321" s="143">
        <v>7.8698048729921499</v>
      </c>
      <c r="R321" s="143">
        <v>-8.1694811683083906</v>
      </c>
    </row>
    <row r="322" spans="1:18" x14ac:dyDescent="0.25">
      <c r="A322" s="139" t="s">
        <v>45</v>
      </c>
      <c r="B322" s="142">
        <v>43929</v>
      </c>
      <c r="C322" s="143">
        <v>48.2271</v>
      </c>
      <c r="D322" s="143">
        <v>48.2271</v>
      </c>
      <c r="E322" s="139">
        <v>103098</v>
      </c>
      <c r="F322" s="143">
        <v>137.19833910899101</v>
      </c>
      <c r="G322" s="143">
        <v>572.17486773788198</v>
      </c>
      <c r="H322" s="143">
        <v>324.24701699892898</v>
      </c>
      <c r="I322" s="143">
        <v>196.64308156816699</v>
      </c>
      <c r="J322" s="143">
        <v>-236.281149357168</v>
      </c>
      <c r="K322" s="143">
        <v>-99.075608805106498</v>
      </c>
      <c r="L322" s="143">
        <v>-34.564504584113301</v>
      </c>
      <c r="M322" s="143">
        <v>-26.017115679966999</v>
      </c>
      <c r="N322" s="143">
        <v>-21.2581045268523</v>
      </c>
      <c r="O322" s="143">
        <v>-2.20308283706053</v>
      </c>
      <c r="P322" s="143">
        <v>-0.92008024129058197</v>
      </c>
      <c r="Q322" s="143">
        <v>25.954039248511901</v>
      </c>
      <c r="R322" s="143">
        <v>-8.7387062598035801</v>
      </c>
    </row>
    <row r="323" spans="1:18" x14ac:dyDescent="0.25">
      <c r="A323" s="108"/>
      <c r="B323" s="109"/>
      <c r="C323" s="110"/>
      <c r="D323" s="110"/>
      <c r="E323" s="108"/>
      <c r="F323" s="110"/>
      <c r="G323" s="110"/>
      <c r="H323" s="110"/>
      <c r="I323" s="110"/>
      <c r="J323" s="110"/>
      <c r="K323" s="110"/>
      <c r="L323" s="110"/>
      <c r="M323" s="110"/>
      <c r="N323" s="110"/>
      <c r="O323" s="110"/>
      <c r="P323" s="110"/>
      <c r="Q323" s="110"/>
      <c r="R323" s="110"/>
    </row>
    <row r="324" spans="1:18" x14ac:dyDescent="0.25">
      <c r="A324" s="105"/>
      <c r="B324" s="106"/>
      <c r="C324" s="107"/>
      <c r="D324" s="107"/>
      <c r="E324" s="105"/>
      <c r="F324" s="107"/>
      <c r="G324" s="107"/>
      <c r="H324" s="107"/>
      <c r="I324" s="107"/>
      <c r="J324" s="107"/>
      <c r="K324" s="107"/>
      <c r="L324" s="107"/>
      <c r="M324" s="107"/>
      <c r="N324" s="107"/>
      <c r="O324" s="107"/>
      <c r="P324" s="107"/>
      <c r="Q324" s="107"/>
      <c r="R324" s="107"/>
    </row>
    <row r="325" spans="1:18" x14ac:dyDescent="0.25">
      <c r="A325" s="105"/>
      <c r="B325" s="106"/>
      <c r="C325" s="107"/>
      <c r="D325" s="107"/>
      <c r="E325" s="105"/>
      <c r="F325" s="107"/>
      <c r="G325" s="107"/>
      <c r="H325" s="107"/>
      <c r="I325" s="107"/>
      <c r="J325" s="107"/>
      <c r="K325" s="107"/>
      <c r="L325" s="107"/>
      <c r="M325" s="107"/>
      <c r="N325" s="107"/>
      <c r="O325" s="107"/>
      <c r="P325" s="107"/>
      <c r="Q325" s="107"/>
      <c r="R325" s="107"/>
    </row>
    <row r="326" spans="1:18" x14ac:dyDescent="0.25">
      <c r="A326" s="105"/>
      <c r="B326" s="106"/>
      <c r="C326" s="107"/>
      <c r="D326" s="107"/>
      <c r="E326" s="105"/>
      <c r="F326" s="107"/>
      <c r="G326" s="107"/>
      <c r="H326" s="107"/>
      <c r="I326" s="107"/>
      <c r="J326" s="107"/>
      <c r="K326" s="107"/>
      <c r="L326" s="107"/>
      <c r="M326" s="107"/>
      <c r="N326" s="107"/>
      <c r="O326" s="107"/>
      <c r="P326" s="107"/>
      <c r="Q326" s="107"/>
      <c r="R326" s="107"/>
    </row>
  </sheetData>
  <mergeCells count="2">
    <mergeCell ref="A4:E4"/>
    <mergeCell ref="F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1" customWidth="1"/>
    <col min="2" max="16384" width="9.140625" style="101"/>
  </cols>
  <sheetData>
    <row r="1" spans="2:15" ht="15.75" thickBot="1" x14ac:dyDescent="0.3"/>
    <row r="2" spans="2:15" ht="15" customHeight="1" x14ac:dyDescent="0.25">
      <c r="B2" s="129" t="s">
        <v>349</v>
      </c>
      <c r="C2" s="130"/>
      <c r="D2" s="130"/>
      <c r="E2" s="131"/>
    </row>
    <row r="3" spans="2:15" ht="15.75" customHeight="1" thickBot="1" x14ac:dyDescent="0.3">
      <c r="B3" s="132"/>
      <c r="C3" s="133"/>
      <c r="D3" s="133"/>
      <c r="E3" s="134"/>
    </row>
    <row r="5" spans="2:15" x14ac:dyDescent="0.25">
      <c r="B5" s="135" t="s">
        <v>401</v>
      </c>
      <c r="C5" s="135"/>
      <c r="D5" s="135"/>
      <c r="E5" s="135"/>
      <c r="F5" s="135"/>
      <c r="G5" s="135"/>
      <c r="H5" s="135"/>
      <c r="I5" s="135"/>
      <c r="J5" s="135"/>
      <c r="K5" s="135"/>
      <c r="L5" s="135"/>
      <c r="M5" s="135"/>
      <c r="N5" s="135"/>
    </row>
    <row r="7" spans="2:15" ht="15" customHeight="1" x14ac:dyDescent="0.25">
      <c r="B7" s="136" t="s">
        <v>402</v>
      </c>
      <c r="C7" s="136"/>
      <c r="D7" s="136"/>
      <c r="E7" s="136"/>
      <c r="F7" s="136"/>
      <c r="G7" s="136"/>
      <c r="H7" s="136"/>
      <c r="I7" s="136"/>
      <c r="J7" s="136"/>
      <c r="K7" s="136"/>
      <c r="L7" s="136"/>
      <c r="M7" s="136"/>
      <c r="N7" s="136"/>
      <c r="O7" s="136"/>
    </row>
    <row r="8" spans="2:15" x14ac:dyDescent="0.25">
      <c r="B8" s="136"/>
      <c r="C8" s="136"/>
      <c r="D8" s="136"/>
      <c r="E8" s="136"/>
      <c r="F8" s="136"/>
      <c r="G8" s="136"/>
      <c r="H8" s="136"/>
      <c r="I8" s="136"/>
      <c r="J8" s="136"/>
      <c r="K8" s="136"/>
      <c r="L8" s="136"/>
      <c r="M8" s="136"/>
      <c r="N8" s="136"/>
      <c r="O8" s="136"/>
    </row>
    <row r="9" spans="2:15" x14ac:dyDescent="0.25">
      <c r="B9" s="136"/>
      <c r="C9" s="136"/>
      <c r="D9" s="136"/>
      <c r="E9" s="136"/>
      <c r="F9" s="136"/>
      <c r="G9" s="136"/>
      <c r="H9" s="136"/>
      <c r="I9" s="136"/>
      <c r="J9" s="136"/>
      <c r="K9" s="136"/>
      <c r="L9" s="136"/>
      <c r="M9" s="136"/>
      <c r="N9" s="136"/>
      <c r="O9" s="136"/>
    </row>
    <row r="10" spans="2:15" x14ac:dyDescent="0.25">
      <c r="B10" s="136"/>
      <c r="C10" s="136"/>
      <c r="D10" s="136"/>
      <c r="E10" s="136"/>
      <c r="F10" s="136"/>
      <c r="G10" s="136"/>
      <c r="H10" s="136"/>
      <c r="I10" s="136"/>
      <c r="J10" s="136"/>
      <c r="K10" s="136"/>
      <c r="L10" s="136"/>
      <c r="M10" s="136"/>
      <c r="N10" s="136"/>
      <c r="O10" s="136"/>
    </row>
    <row r="11" spans="2:15" x14ac:dyDescent="0.25">
      <c r="B11" s="136"/>
      <c r="C11" s="136"/>
      <c r="D11" s="136"/>
      <c r="E11" s="136"/>
      <c r="F11" s="136"/>
      <c r="G11" s="136"/>
      <c r="H11" s="136"/>
      <c r="I11" s="136"/>
      <c r="J11" s="136"/>
      <c r="K11" s="136"/>
      <c r="L11" s="136"/>
      <c r="M11" s="136"/>
      <c r="N11" s="136"/>
      <c r="O11" s="136"/>
    </row>
    <row r="12" spans="2:15" x14ac:dyDescent="0.25">
      <c r="B12" s="136"/>
      <c r="C12" s="136"/>
      <c r="D12" s="136"/>
      <c r="E12" s="136"/>
      <c r="F12" s="136"/>
      <c r="G12" s="136"/>
      <c r="H12" s="136"/>
      <c r="I12" s="136"/>
      <c r="J12" s="136"/>
      <c r="K12" s="136"/>
      <c r="L12" s="136"/>
      <c r="M12" s="136"/>
      <c r="N12" s="136"/>
      <c r="O12" s="136"/>
    </row>
    <row r="13" spans="2:15" x14ac:dyDescent="0.25">
      <c r="B13" s="136"/>
      <c r="C13" s="136"/>
      <c r="D13" s="136"/>
      <c r="E13" s="136"/>
      <c r="F13" s="136"/>
      <c r="G13" s="136"/>
      <c r="H13" s="136"/>
      <c r="I13" s="136"/>
      <c r="J13" s="136"/>
      <c r="K13" s="136"/>
      <c r="L13" s="136"/>
      <c r="M13" s="136"/>
      <c r="N13" s="136"/>
      <c r="O13" s="136"/>
    </row>
    <row r="14" spans="2:15" x14ac:dyDescent="0.25">
      <c r="B14" s="136"/>
      <c r="C14" s="136"/>
      <c r="D14" s="136"/>
      <c r="E14" s="136"/>
      <c r="F14" s="136"/>
      <c r="G14" s="136"/>
      <c r="H14" s="136"/>
      <c r="I14" s="136"/>
      <c r="J14" s="136"/>
      <c r="K14" s="136"/>
      <c r="L14" s="136"/>
      <c r="M14" s="136"/>
      <c r="N14" s="136"/>
      <c r="O14" s="136"/>
    </row>
    <row r="15" spans="2:15" x14ac:dyDescent="0.25">
      <c r="B15" s="136"/>
      <c r="C15" s="136"/>
      <c r="D15" s="136"/>
      <c r="E15" s="136"/>
      <c r="F15" s="136"/>
      <c r="G15" s="136"/>
      <c r="H15" s="136"/>
      <c r="I15" s="136"/>
      <c r="J15" s="136"/>
      <c r="K15" s="136"/>
      <c r="L15" s="136"/>
      <c r="M15" s="136"/>
      <c r="N15" s="136"/>
      <c r="O15" s="136"/>
    </row>
    <row r="16" spans="2:15" x14ac:dyDescent="0.25">
      <c r="B16" s="136"/>
      <c r="C16" s="136"/>
      <c r="D16" s="136"/>
      <c r="E16" s="136"/>
      <c r="F16" s="136"/>
      <c r="G16" s="136"/>
      <c r="H16" s="136"/>
      <c r="I16" s="136"/>
      <c r="J16" s="136"/>
      <c r="K16" s="136"/>
      <c r="L16" s="136"/>
      <c r="M16" s="136"/>
      <c r="N16" s="136"/>
      <c r="O16" s="136"/>
    </row>
    <row r="17" spans="2:15" x14ac:dyDescent="0.25">
      <c r="B17" s="136"/>
      <c r="C17" s="136"/>
      <c r="D17" s="136"/>
      <c r="E17" s="136"/>
      <c r="F17" s="136"/>
      <c r="G17" s="136"/>
      <c r="H17" s="136"/>
      <c r="I17" s="136"/>
      <c r="J17" s="136"/>
      <c r="K17" s="136"/>
      <c r="L17" s="136"/>
      <c r="M17" s="136"/>
      <c r="N17" s="136"/>
      <c r="O17" s="136"/>
    </row>
    <row r="18" spans="2:15" x14ac:dyDescent="0.25">
      <c r="B18" s="136"/>
      <c r="C18" s="136"/>
      <c r="D18" s="136"/>
      <c r="E18" s="136"/>
      <c r="F18" s="136"/>
      <c r="G18" s="136"/>
      <c r="H18" s="136"/>
      <c r="I18" s="136"/>
      <c r="J18" s="136"/>
      <c r="K18" s="136"/>
      <c r="L18" s="136"/>
      <c r="M18" s="136"/>
      <c r="N18" s="136"/>
      <c r="O18" s="136"/>
    </row>
    <row r="19" spans="2:15" x14ac:dyDescent="0.25">
      <c r="B19" s="136"/>
      <c r="C19" s="136"/>
      <c r="D19" s="136"/>
      <c r="E19" s="136"/>
      <c r="F19" s="136"/>
      <c r="G19" s="136"/>
      <c r="H19" s="136"/>
      <c r="I19" s="136"/>
      <c r="J19" s="136"/>
      <c r="K19" s="136"/>
      <c r="L19" s="136"/>
      <c r="M19" s="136"/>
      <c r="N19" s="136"/>
      <c r="O19" s="136"/>
    </row>
    <row r="20" spans="2:15" x14ac:dyDescent="0.25">
      <c r="B20" s="136"/>
      <c r="C20" s="136"/>
      <c r="D20" s="136"/>
      <c r="E20" s="136"/>
      <c r="F20" s="136"/>
      <c r="G20" s="136"/>
      <c r="H20" s="136"/>
      <c r="I20" s="136"/>
      <c r="J20" s="136"/>
      <c r="K20" s="136"/>
      <c r="L20" s="136"/>
      <c r="M20" s="136"/>
      <c r="N20" s="136"/>
      <c r="O20" s="136"/>
    </row>
    <row r="21" spans="2:15" x14ac:dyDescent="0.25">
      <c r="B21" s="102"/>
      <c r="C21" s="102"/>
      <c r="D21" s="102"/>
      <c r="E21" s="102"/>
      <c r="F21" s="102"/>
      <c r="G21" s="102"/>
      <c r="H21" s="102"/>
      <c r="I21" s="102"/>
      <c r="J21" s="102"/>
      <c r="K21" s="102"/>
      <c r="L21" s="102"/>
      <c r="M21" s="102"/>
      <c r="N21" s="102"/>
      <c r="O21" s="102"/>
    </row>
    <row r="22" spans="2:15" ht="15" customHeight="1" x14ac:dyDescent="0.25">
      <c r="B22" s="137" t="s">
        <v>403</v>
      </c>
      <c r="C22" s="137"/>
      <c r="D22" s="137"/>
      <c r="E22" s="137"/>
      <c r="F22" s="137"/>
      <c r="G22" s="137"/>
      <c r="H22" s="137"/>
      <c r="I22" s="137"/>
      <c r="J22" s="137"/>
      <c r="K22" s="137"/>
      <c r="L22" s="137"/>
      <c r="M22" s="137"/>
      <c r="N22" s="137"/>
      <c r="O22" s="137"/>
    </row>
    <row r="23" spans="2:15" x14ac:dyDescent="0.25">
      <c r="B23" s="137"/>
      <c r="C23" s="137"/>
      <c r="D23" s="137"/>
      <c r="E23" s="137"/>
      <c r="F23" s="137"/>
      <c r="G23" s="137"/>
      <c r="H23" s="137"/>
      <c r="I23" s="137"/>
      <c r="J23" s="137"/>
      <c r="K23" s="137"/>
      <c r="L23" s="137"/>
      <c r="M23" s="137"/>
      <c r="N23" s="137"/>
      <c r="O23" s="137"/>
    </row>
    <row r="24" spans="2:15" x14ac:dyDescent="0.25">
      <c r="B24" s="137"/>
      <c r="C24" s="137"/>
      <c r="D24" s="137"/>
      <c r="E24" s="137"/>
      <c r="F24" s="137"/>
      <c r="G24" s="137"/>
      <c r="H24" s="137"/>
      <c r="I24" s="137"/>
      <c r="J24" s="137"/>
      <c r="K24" s="137"/>
      <c r="L24" s="137"/>
      <c r="M24" s="137"/>
      <c r="N24" s="137"/>
      <c r="O24" s="137"/>
    </row>
    <row r="25" spans="2:15" x14ac:dyDescent="0.25">
      <c r="B25" s="102"/>
      <c r="C25" s="102"/>
      <c r="D25" s="102"/>
      <c r="E25" s="102"/>
      <c r="F25" s="102"/>
      <c r="G25" s="102"/>
      <c r="H25" s="102"/>
      <c r="I25" s="102"/>
      <c r="J25" s="102"/>
      <c r="K25" s="102"/>
      <c r="L25" s="102"/>
      <c r="M25" s="102"/>
      <c r="N25" s="102"/>
      <c r="O25" s="102"/>
    </row>
  </sheetData>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0" t="s">
        <v>349</v>
      </c>
    </row>
    <row r="3" spans="1:19" ht="15.75" thickBot="1" x14ac:dyDescent="0.3">
      <c r="A3" s="121"/>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18" t="s">
        <v>8</v>
      </c>
      <c r="C5" s="118" t="s">
        <v>9</v>
      </c>
      <c r="D5" s="124" t="s">
        <v>1</v>
      </c>
      <c r="E5" s="124"/>
      <c r="F5" s="124" t="s">
        <v>2</v>
      </c>
      <c r="G5" s="124"/>
      <c r="H5" s="124" t="s">
        <v>3</v>
      </c>
      <c r="I5" s="124"/>
      <c r="J5" s="124" t="s">
        <v>4</v>
      </c>
      <c r="K5" s="124"/>
      <c r="L5" s="124" t="s">
        <v>385</v>
      </c>
      <c r="M5" s="124"/>
      <c r="N5" s="124" t="s">
        <v>5</v>
      </c>
      <c r="O5" s="124"/>
      <c r="P5" s="124" t="s">
        <v>6</v>
      </c>
      <c r="Q5" s="124"/>
      <c r="R5" s="122" t="s">
        <v>46</v>
      </c>
      <c r="S5" s="123"/>
    </row>
    <row r="6" spans="1:19" s="13" customFormat="1" x14ac:dyDescent="0.25">
      <c r="A6" s="18" t="s">
        <v>7</v>
      </c>
      <c r="B6" s="119"/>
      <c r="C6" s="119"/>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Data'!$A$7:$R$326,2,0)</f>
        <v>43929</v>
      </c>
      <c r="C8" s="69">
        <f>VLOOKUP($A8,'Return Data'!$A$7:$R$326,3,0)</f>
        <v>36.363599999999998</v>
      </c>
      <c r="D8" s="69">
        <f>VLOOKUP($A8,'Return Data'!$A$7:$R$326,11,0)</f>
        <v>-107.230971818692</v>
      </c>
      <c r="E8" s="70">
        <f>RANK(D8,D$8:D$23,0)</f>
        <v>10</v>
      </c>
      <c r="F8" s="69">
        <f>VLOOKUP($A8,'Return Data'!$A$7:$R$326,12,0)</f>
        <v>-43.961249506506299</v>
      </c>
      <c r="G8" s="70">
        <f>RANK(F8,F$8:F$23,0)</f>
        <v>10</v>
      </c>
      <c r="H8" s="69">
        <f>VLOOKUP($A8,'Return Data'!$A$7:$R$326,13,0)</f>
        <v>-39.7977884224577</v>
      </c>
      <c r="I8" s="70">
        <f>RANK(H8,H$8:H$23,0)</f>
        <v>13</v>
      </c>
      <c r="J8" s="69">
        <f>VLOOKUP($A8,'Return Data'!$A$7:$R$326,14,0)</f>
        <v>-33.3437583874572</v>
      </c>
      <c r="K8" s="70">
        <f>RANK(J8,J$8:J$23,0)</f>
        <v>14</v>
      </c>
      <c r="L8" s="69">
        <f>VLOOKUP($A8,'Return Data'!$A$7:$R$326,18,0)</f>
        <v>-22.5761557872321</v>
      </c>
      <c r="M8" s="70">
        <f>RANK(L8,L$8:L$23,0)</f>
        <v>12</v>
      </c>
      <c r="N8" s="69">
        <f>VLOOKUP($A8,'Return Data'!$A$7:$R$326,15,0)</f>
        <v>-10.7980215320621</v>
      </c>
      <c r="O8" s="70">
        <f>RANK(N8,N$8:N$23,0)</f>
        <v>12</v>
      </c>
      <c r="P8" s="69">
        <f>VLOOKUP($A8,'Return Data'!$A$7:$R$326,16,0)</f>
        <v>-1.6902980744373599</v>
      </c>
      <c r="Q8" s="70">
        <f>RANK(P8,P$8:P$23,0)</f>
        <v>10</v>
      </c>
      <c r="R8" s="69">
        <f>VLOOKUP($A8,'Return Data'!$A$7:$R$326,17,0)</f>
        <v>13.370923154222901</v>
      </c>
      <c r="S8" s="71">
        <f>RANK(R8,R$8:R$23,0)</f>
        <v>5</v>
      </c>
    </row>
    <row r="9" spans="1:19" s="72" customFormat="1" x14ac:dyDescent="0.25">
      <c r="A9" s="67" t="s">
        <v>12</v>
      </c>
      <c r="B9" s="68">
        <f>VLOOKUP($A9,'Return Data'!$A$7:$R$326,2,0)</f>
        <v>43929</v>
      </c>
      <c r="C9" s="69">
        <f>VLOOKUP($A9,'Return Data'!$A$7:$R$326,3,0)</f>
        <v>214.18100000000001</v>
      </c>
      <c r="D9" s="69">
        <f>VLOOKUP($A9,'Return Data'!$A$7:$R$326,11,0)</f>
        <v>-114.613635127661</v>
      </c>
      <c r="E9" s="70">
        <f t="shared" ref="E9:E23" si="0">RANK(D9,D$8:D$23,0)</f>
        <v>12</v>
      </c>
      <c r="F9" s="69">
        <f>VLOOKUP($A9,'Return Data'!$A$7:$R$326,12,0)</f>
        <v>-47.850587473294901</v>
      </c>
      <c r="G9" s="70">
        <f t="shared" ref="G9:I9" si="1">RANK(F9,F$8:F$23,0)</f>
        <v>13</v>
      </c>
      <c r="H9" s="69">
        <f>VLOOKUP($A9,'Return Data'!$A$7:$R$326,13,0)</f>
        <v>-38.076623303114403</v>
      </c>
      <c r="I9" s="70">
        <f t="shared" si="1"/>
        <v>12</v>
      </c>
      <c r="J9" s="69">
        <f>VLOOKUP($A9,'Return Data'!$A$7:$R$326,14,0)</f>
        <v>-32.077505667144699</v>
      </c>
      <c r="K9" s="70">
        <f t="shared" ref="K9" si="2">RANK(J9,J$8:J$23,0)</f>
        <v>12</v>
      </c>
      <c r="L9" s="69">
        <f>VLOOKUP($A9,'Return Data'!$A$7:$R$326,18,0)</f>
        <v>-14.709052875426201</v>
      </c>
      <c r="M9" s="70">
        <f t="shared" ref="M9" si="3">RANK(L9,L$8:L$23,0)</f>
        <v>7</v>
      </c>
      <c r="N9" s="69">
        <f>VLOOKUP($A9,'Return Data'!$A$7:$R$326,15,0)</f>
        <v>-5.6622847008286703</v>
      </c>
      <c r="O9" s="70">
        <f t="shared" ref="O9:O23" si="4">RANK(N9,N$8:N$23,0)</f>
        <v>6</v>
      </c>
      <c r="P9" s="69">
        <f>VLOOKUP($A9,'Return Data'!$A$7:$R$326,16,0)</f>
        <v>0.72526215033083097</v>
      </c>
      <c r="Q9" s="70">
        <f t="shared" ref="Q9:S23" si="5">RANK(P9,P$8:P$23,0)</f>
        <v>5</v>
      </c>
      <c r="R9" s="69">
        <f>VLOOKUP($A9,'Return Data'!$A$7:$R$326,17,0)</f>
        <v>11.466299565651999</v>
      </c>
      <c r="S9" s="71">
        <f t="shared" si="5"/>
        <v>6</v>
      </c>
    </row>
    <row r="10" spans="1:19" s="72" customFormat="1" x14ac:dyDescent="0.25">
      <c r="A10" s="67" t="s">
        <v>13</v>
      </c>
      <c r="B10" s="68">
        <f>VLOOKUP($A10,'Return Data'!$A$7:$R$326,2,0)</f>
        <v>43929</v>
      </c>
      <c r="C10" s="69">
        <f>VLOOKUP($A10,'Return Data'!$A$7:$R$326,3,0)</f>
        <v>119.45</v>
      </c>
      <c r="D10" s="69">
        <f>VLOOKUP($A10,'Return Data'!$A$7:$R$326,11,0)</f>
        <v>-83.868789622613406</v>
      </c>
      <c r="E10" s="70">
        <f t="shared" si="0"/>
        <v>1</v>
      </c>
      <c r="F10" s="69">
        <f>VLOOKUP($A10,'Return Data'!$A$7:$R$326,12,0)</f>
        <v>-33.762100366975197</v>
      </c>
      <c r="G10" s="70">
        <f t="shared" ref="G10:I10" si="6">RANK(F10,F$8:F$23,0)</f>
        <v>1</v>
      </c>
      <c r="H10" s="69">
        <f>VLOOKUP($A10,'Return Data'!$A$7:$R$326,13,0)</f>
        <v>-27.578892787806399</v>
      </c>
      <c r="I10" s="70">
        <f t="shared" si="6"/>
        <v>5</v>
      </c>
      <c r="J10" s="69">
        <f>VLOOKUP($A10,'Return Data'!$A$7:$R$326,14,0)</f>
        <v>-22.8281678097594</v>
      </c>
      <c r="K10" s="70">
        <f t="shared" ref="K10" si="7">RANK(J10,J$8:J$23,0)</f>
        <v>4</v>
      </c>
      <c r="L10" s="69">
        <f>VLOOKUP($A10,'Return Data'!$A$7:$R$326,18,0)</f>
        <v>-9.8728436776706694</v>
      </c>
      <c r="M10" s="70">
        <f t="shared" ref="M10" si="8">RANK(L10,L$8:L$23,0)</f>
        <v>2</v>
      </c>
      <c r="N10" s="69">
        <f>VLOOKUP($A10,'Return Data'!$A$7:$R$326,15,0)</f>
        <v>-4.4286144022554703</v>
      </c>
      <c r="O10" s="70">
        <f t="shared" si="4"/>
        <v>5</v>
      </c>
      <c r="P10" s="69">
        <f>VLOOKUP($A10,'Return Data'!$A$7:$R$326,16,0)</f>
        <v>-0.23797231289936299</v>
      </c>
      <c r="Q10" s="70">
        <f t="shared" si="5"/>
        <v>7</v>
      </c>
      <c r="R10" s="69">
        <f>VLOOKUP($A10,'Return Data'!$A$7:$R$326,17,0)</f>
        <v>14.551361818396201</v>
      </c>
      <c r="S10" s="71">
        <f t="shared" si="5"/>
        <v>4</v>
      </c>
    </row>
    <row r="11" spans="1:19" s="72" customFormat="1" x14ac:dyDescent="0.25">
      <c r="A11" s="67" t="s">
        <v>14</v>
      </c>
      <c r="B11" s="68">
        <f>VLOOKUP($A11,'Return Data'!$A$7:$R$326,2,0)</f>
        <v>43929</v>
      </c>
      <c r="C11" s="69">
        <f>VLOOKUP($A11,'Return Data'!$A$7:$R$326,3,0)</f>
        <v>8.06</v>
      </c>
      <c r="D11" s="69">
        <f>VLOOKUP($A11,'Return Data'!$A$7:$R$326,11,0)</f>
        <v>-96.399830141583195</v>
      </c>
      <c r="E11" s="70">
        <f t="shared" si="0"/>
        <v>5</v>
      </c>
      <c r="F11" s="69">
        <f>VLOOKUP($A11,'Return Data'!$A$7:$R$326,12,0)</f>
        <v>-38.802829124360002</v>
      </c>
      <c r="G11" s="70">
        <f t="shared" ref="G11:I11" si="9">RANK(F11,F$8:F$23,0)</f>
        <v>7</v>
      </c>
      <c r="H11" s="69">
        <f>VLOOKUP($A11,'Return Data'!$A$7:$R$326,13,0)</f>
        <v>-30.061071366253699</v>
      </c>
      <c r="I11" s="70">
        <f t="shared" si="9"/>
        <v>8</v>
      </c>
      <c r="J11" s="69">
        <f>VLOOKUP($A11,'Return Data'!$A$7:$R$326,14,0)</f>
        <v>-23.537409680677499</v>
      </c>
      <c r="K11" s="70">
        <f t="shared" ref="K11" si="10">RANK(J11,J$8:J$23,0)</f>
        <v>7</v>
      </c>
      <c r="L11" s="69"/>
      <c r="M11" s="70"/>
      <c r="N11" s="69"/>
      <c r="O11" s="70"/>
      <c r="P11" s="69"/>
      <c r="Q11" s="70"/>
      <c r="R11" s="69">
        <f>VLOOKUP($A11,'Return Data'!$A$7:$R$326,17,0)</f>
        <v>-11.8609715242881</v>
      </c>
      <c r="S11" s="71">
        <f t="shared" si="5"/>
        <v>15</v>
      </c>
    </row>
    <row r="12" spans="1:19" s="72" customFormat="1" x14ac:dyDescent="0.25">
      <c r="A12" s="67" t="s">
        <v>15</v>
      </c>
      <c r="B12" s="68">
        <f>VLOOKUP($A12,'Return Data'!$A$7:$R$326,2,0)</f>
        <v>43929</v>
      </c>
      <c r="C12" s="69">
        <f>VLOOKUP($A12,'Return Data'!$A$7:$R$326,3,0)</f>
        <v>32.64</v>
      </c>
      <c r="D12" s="69">
        <f>VLOOKUP($A12,'Return Data'!$A$7:$R$326,11,0)</f>
        <v>-143.992299923172</v>
      </c>
      <c r="E12" s="70">
        <f t="shared" si="0"/>
        <v>16</v>
      </c>
      <c r="F12" s="69">
        <f>VLOOKUP($A12,'Return Data'!$A$7:$R$326,12,0)</f>
        <v>-60.783874424878498</v>
      </c>
      <c r="G12" s="70">
        <f t="shared" ref="G12:I12" si="11">RANK(F12,F$8:F$23,0)</f>
        <v>16</v>
      </c>
      <c r="H12" s="69">
        <f>VLOOKUP($A12,'Return Data'!$A$7:$R$326,13,0)</f>
        <v>-49.893273074917403</v>
      </c>
      <c r="I12" s="70">
        <f t="shared" si="11"/>
        <v>16</v>
      </c>
      <c r="J12" s="69">
        <f>VLOOKUP($A12,'Return Data'!$A$7:$R$326,14,0)</f>
        <v>-40.088044420682898</v>
      </c>
      <c r="K12" s="70">
        <f t="shared" ref="K12" si="12">RANK(J12,J$8:J$23,0)</f>
        <v>16</v>
      </c>
      <c r="L12" s="69">
        <f>VLOOKUP($A12,'Return Data'!$A$7:$R$326,18,0)</f>
        <v>-22.391587124065499</v>
      </c>
      <c r="M12" s="70">
        <f t="shared" ref="M12" si="13">RANK(L12,L$8:L$23,0)</f>
        <v>11</v>
      </c>
      <c r="N12" s="69">
        <f>VLOOKUP($A12,'Return Data'!$A$7:$R$326,15,0)</f>
        <v>-9.9874256630940206</v>
      </c>
      <c r="O12" s="70">
        <f t="shared" si="4"/>
        <v>11</v>
      </c>
      <c r="P12" s="69">
        <f>VLOOKUP($A12,'Return Data'!$A$7:$R$326,16,0)</f>
        <v>-3.1353180385390198</v>
      </c>
      <c r="Q12" s="70">
        <f t="shared" si="5"/>
        <v>11</v>
      </c>
      <c r="R12" s="69">
        <f>VLOOKUP($A12,'Return Data'!$A$7:$R$326,17,0)</f>
        <v>6.7527762426268199</v>
      </c>
      <c r="S12" s="71">
        <f t="shared" si="5"/>
        <v>10</v>
      </c>
    </row>
    <row r="13" spans="1:19" s="72" customFormat="1" x14ac:dyDescent="0.25">
      <c r="A13" s="67" t="s">
        <v>16</v>
      </c>
      <c r="B13" s="68">
        <f>VLOOKUP($A13,'Return Data'!$A$7:$R$326,2,0)</f>
        <v>43929</v>
      </c>
      <c r="C13" s="69">
        <f>VLOOKUP($A13,'Return Data'!$A$7:$R$326,3,0)</f>
        <v>9.7186000000000003</v>
      </c>
      <c r="D13" s="69">
        <f>VLOOKUP($A13,'Return Data'!$A$7:$R$326,11,0)</f>
        <v>-93.129730234213696</v>
      </c>
      <c r="E13" s="70">
        <f t="shared" si="0"/>
        <v>3</v>
      </c>
      <c r="F13" s="69">
        <f>VLOOKUP($A13,'Return Data'!$A$7:$R$326,12,0)</f>
        <v>-35.638539934894503</v>
      </c>
      <c r="G13" s="70">
        <f t="shared" ref="G13:I13" si="14">RANK(F13,F$8:F$23,0)</f>
        <v>4</v>
      </c>
      <c r="H13" s="69">
        <f>VLOOKUP($A13,'Return Data'!$A$7:$R$326,13,0)</f>
        <v>-27.6820946913864</v>
      </c>
      <c r="I13" s="70">
        <f t="shared" si="14"/>
        <v>6</v>
      </c>
      <c r="J13" s="69">
        <f>VLOOKUP($A13,'Return Data'!$A$7:$R$326,14,0)</f>
        <v>-23.198737802301601</v>
      </c>
      <c r="K13" s="70">
        <f t="shared" ref="K13" si="15">RANK(J13,J$8:J$23,0)</f>
        <v>5</v>
      </c>
      <c r="L13" s="69">
        <f>VLOOKUP($A13,'Return Data'!$A$7:$R$326,18,0)</f>
        <v>-15.848154407608201</v>
      </c>
      <c r="M13" s="70">
        <f t="shared" ref="M13" si="16">RANK(L13,L$8:L$23,0)</f>
        <v>9</v>
      </c>
      <c r="N13" s="69">
        <f>VLOOKUP($A13,'Return Data'!$A$7:$R$326,15,0)</f>
        <v>-9.0233889405574601</v>
      </c>
      <c r="O13" s="70">
        <f t="shared" si="4"/>
        <v>10</v>
      </c>
      <c r="P13" s="69"/>
      <c r="Q13" s="70"/>
      <c r="R13" s="69">
        <f>VLOOKUP($A13,'Return Data'!$A$7:$R$326,17,0)</f>
        <v>-0.61319999999999897</v>
      </c>
      <c r="S13" s="71">
        <f t="shared" si="5"/>
        <v>12</v>
      </c>
    </row>
    <row r="14" spans="1:19" s="72" customFormat="1" x14ac:dyDescent="0.25">
      <c r="A14" s="67" t="s">
        <v>17</v>
      </c>
      <c r="B14" s="68">
        <f>VLOOKUP($A14,'Return Data'!$A$7:$R$326,2,0)</f>
        <v>43929</v>
      </c>
      <c r="C14" s="69">
        <f>VLOOKUP($A14,'Return Data'!$A$7:$R$326,3,0)</f>
        <v>26.187200000000001</v>
      </c>
      <c r="D14" s="69">
        <f>VLOOKUP($A14,'Return Data'!$A$7:$R$326,11,0)</f>
        <v>-107.02626125005401</v>
      </c>
      <c r="E14" s="70">
        <f t="shared" si="0"/>
        <v>9</v>
      </c>
      <c r="F14" s="69">
        <f>VLOOKUP($A14,'Return Data'!$A$7:$R$326,12,0)</f>
        <v>-43.825738104963797</v>
      </c>
      <c r="G14" s="70">
        <f t="shared" ref="G14:I14" si="17">RANK(F14,F$8:F$23,0)</f>
        <v>9</v>
      </c>
      <c r="H14" s="69">
        <f>VLOOKUP($A14,'Return Data'!$A$7:$R$326,13,0)</f>
        <v>-27.5148462430062</v>
      </c>
      <c r="I14" s="70">
        <f t="shared" si="17"/>
        <v>4</v>
      </c>
      <c r="J14" s="69">
        <f>VLOOKUP($A14,'Return Data'!$A$7:$R$326,14,0)</f>
        <v>-24.052051023440601</v>
      </c>
      <c r="K14" s="70">
        <f t="shared" ref="K14" si="18">RANK(J14,J$8:J$23,0)</f>
        <v>9</v>
      </c>
      <c r="L14" s="69">
        <f>VLOOKUP($A14,'Return Data'!$A$7:$R$326,18,0)</f>
        <v>-11.419023833983401</v>
      </c>
      <c r="M14" s="70">
        <f t="shared" ref="M14" si="19">RANK(L14,L$8:L$23,0)</f>
        <v>3</v>
      </c>
      <c r="N14" s="69">
        <f>VLOOKUP($A14,'Return Data'!$A$7:$R$326,15,0)</f>
        <v>-3.89944815259337</v>
      </c>
      <c r="O14" s="70">
        <f t="shared" si="4"/>
        <v>3</v>
      </c>
      <c r="P14" s="69">
        <f>VLOOKUP($A14,'Return Data'!$A$7:$R$326,16,0)</f>
        <v>3.20766347272667</v>
      </c>
      <c r="Q14" s="70">
        <f t="shared" si="5"/>
        <v>1</v>
      </c>
      <c r="R14" s="69">
        <f>VLOOKUP($A14,'Return Data'!$A$7:$R$326,17,0)</f>
        <v>11.1103449695223</v>
      </c>
      <c r="S14" s="71">
        <f t="shared" si="5"/>
        <v>7</v>
      </c>
    </row>
    <row r="15" spans="1:19" s="72" customFormat="1" x14ac:dyDescent="0.25">
      <c r="A15" s="67" t="s">
        <v>18</v>
      </c>
      <c r="B15" s="68">
        <f>VLOOKUP($A15,'Return Data'!$A$7:$R$326,2,0)</f>
        <v>43929</v>
      </c>
      <c r="C15" s="69">
        <f>VLOOKUP($A15,'Return Data'!$A$7:$R$326,3,0)</f>
        <v>26.992999999999999</v>
      </c>
      <c r="D15" s="69">
        <f>VLOOKUP($A15,'Return Data'!$A$7:$R$326,11,0)</f>
        <v>-116.77256276641801</v>
      </c>
      <c r="E15" s="70">
        <f t="shared" si="0"/>
        <v>14</v>
      </c>
      <c r="F15" s="69">
        <f>VLOOKUP($A15,'Return Data'!$A$7:$R$326,12,0)</f>
        <v>-45.5166728102935</v>
      </c>
      <c r="G15" s="70">
        <f t="shared" ref="G15:I15" si="20">RANK(F15,F$8:F$23,0)</f>
        <v>12</v>
      </c>
      <c r="H15" s="69">
        <f>VLOOKUP($A15,'Return Data'!$A$7:$R$326,13,0)</f>
        <v>-36.596244990352702</v>
      </c>
      <c r="I15" s="70">
        <f t="shared" si="20"/>
        <v>11</v>
      </c>
      <c r="J15" s="69">
        <f>VLOOKUP($A15,'Return Data'!$A$7:$R$326,14,0)</f>
        <v>-28.3532245884833</v>
      </c>
      <c r="K15" s="70">
        <f t="shared" ref="K15" si="21">RANK(J15,J$8:J$23,0)</f>
        <v>11</v>
      </c>
      <c r="L15" s="69">
        <f>VLOOKUP($A15,'Return Data'!$A$7:$R$326,18,0)</f>
        <v>-14.9779494382271</v>
      </c>
      <c r="M15" s="70">
        <f t="shared" ref="M15" si="22">RANK(L15,L$8:L$23,0)</f>
        <v>8</v>
      </c>
      <c r="N15" s="69">
        <f>VLOOKUP($A15,'Return Data'!$A$7:$R$326,15,0)</f>
        <v>-6.4955944339146301</v>
      </c>
      <c r="O15" s="70">
        <f t="shared" si="4"/>
        <v>7</v>
      </c>
      <c r="P15" s="69">
        <f>VLOOKUP($A15,'Return Data'!$A$7:$R$326,16,0)</f>
        <v>1.43335336600889</v>
      </c>
      <c r="Q15" s="70">
        <f t="shared" si="5"/>
        <v>3</v>
      </c>
      <c r="R15" s="69">
        <f>VLOOKUP($A15,'Return Data'!$A$7:$R$326,17,0)</f>
        <v>16.480094521785698</v>
      </c>
      <c r="S15" s="71">
        <f t="shared" si="5"/>
        <v>2</v>
      </c>
    </row>
    <row r="16" spans="1:19" s="72" customFormat="1" x14ac:dyDescent="0.25">
      <c r="A16" s="67" t="s">
        <v>19</v>
      </c>
      <c r="B16" s="68">
        <f>VLOOKUP($A16,'Return Data'!$A$7:$R$326,2,0)</f>
        <v>43929</v>
      </c>
      <c r="C16" s="69">
        <f>VLOOKUP($A16,'Return Data'!$A$7:$R$326,3,0)</f>
        <v>57.353099999999998</v>
      </c>
      <c r="D16" s="69">
        <f>VLOOKUP($A16,'Return Data'!$A$7:$R$326,11,0)</f>
        <v>-107.49851687769301</v>
      </c>
      <c r="E16" s="70">
        <f t="shared" si="0"/>
        <v>11</v>
      </c>
      <c r="F16" s="69">
        <f>VLOOKUP($A16,'Return Data'!$A$7:$R$326,12,0)</f>
        <v>-44.302759193587903</v>
      </c>
      <c r="G16" s="70">
        <f t="shared" ref="G16:I16" si="23">RANK(F16,F$8:F$23,0)</f>
        <v>11</v>
      </c>
      <c r="H16" s="69">
        <f>VLOOKUP($A16,'Return Data'!$A$7:$R$326,13,0)</f>
        <v>-33.498562979172398</v>
      </c>
      <c r="I16" s="70">
        <f t="shared" si="23"/>
        <v>10</v>
      </c>
      <c r="J16" s="69">
        <f>VLOOKUP($A16,'Return Data'!$A$7:$R$326,14,0)</f>
        <v>-25.9511511251164</v>
      </c>
      <c r="K16" s="70">
        <f t="shared" ref="K16" si="24">RANK(J16,J$8:J$23,0)</f>
        <v>10</v>
      </c>
      <c r="L16" s="69">
        <f>VLOOKUP($A16,'Return Data'!$A$7:$R$326,18,0)</f>
        <v>-12.1612849893252</v>
      </c>
      <c r="M16" s="70">
        <f t="shared" ref="M16" si="25">RANK(L16,L$8:L$23,0)</f>
        <v>4</v>
      </c>
      <c r="N16" s="69">
        <f>VLOOKUP($A16,'Return Data'!$A$7:$R$326,15,0)</f>
        <v>-3.6001294736843201</v>
      </c>
      <c r="O16" s="70">
        <f t="shared" si="4"/>
        <v>2</v>
      </c>
      <c r="P16" s="69">
        <f>VLOOKUP($A16,'Return Data'!$A$7:$R$326,16,0)</f>
        <v>0.89766420536510205</v>
      </c>
      <c r="Q16" s="70">
        <f t="shared" si="5"/>
        <v>4</v>
      </c>
      <c r="R16" s="69">
        <f>VLOOKUP($A16,'Return Data'!$A$7:$R$326,17,0)</f>
        <v>9.22488001094559</v>
      </c>
      <c r="S16" s="71">
        <f t="shared" si="5"/>
        <v>8</v>
      </c>
    </row>
    <row r="17" spans="1:19" s="72" customFormat="1" x14ac:dyDescent="0.25">
      <c r="A17" s="67" t="s">
        <v>20</v>
      </c>
      <c r="B17" s="68">
        <f>VLOOKUP($A17,'Return Data'!$A$7:$R$326,2,0)</f>
        <v>43929</v>
      </c>
      <c r="C17" s="69">
        <f>VLOOKUP($A17,'Return Data'!$A$7:$R$326,3,0)</f>
        <v>37.79</v>
      </c>
      <c r="D17" s="69">
        <f>VLOOKUP($A17,'Return Data'!$A$7:$R$326,11,0)</f>
        <v>-115.64640632437199</v>
      </c>
      <c r="E17" s="70">
        <f t="shared" si="0"/>
        <v>13</v>
      </c>
      <c r="F17" s="69">
        <f>VLOOKUP($A17,'Return Data'!$A$7:$R$326,12,0)</f>
        <v>-48.890285664744901</v>
      </c>
      <c r="G17" s="70">
        <f t="shared" ref="G17:I17" si="26">RANK(F17,F$8:F$23,0)</f>
        <v>14</v>
      </c>
      <c r="H17" s="69">
        <f>VLOOKUP($A17,'Return Data'!$A$7:$R$326,13,0)</f>
        <v>-40.1342574722675</v>
      </c>
      <c r="I17" s="70">
        <f t="shared" si="26"/>
        <v>14</v>
      </c>
      <c r="J17" s="69">
        <f>VLOOKUP($A17,'Return Data'!$A$7:$R$326,14,0)</f>
        <v>-32.728111718275599</v>
      </c>
      <c r="K17" s="70">
        <f t="shared" ref="K17" si="27">RANK(J17,J$8:J$23,0)</f>
        <v>13</v>
      </c>
      <c r="L17" s="69">
        <f>VLOOKUP($A17,'Return Data'!$A$7:$R$326,18,0)</f>
        <v>-13.6631281919096</v>
      </c>
      <c r="M17" s="70">
        <f t="shared" ref="M17" si="28">RANK(L17,L$8:L$23,0)</f>
        <v>6</v>
      </c>
      <c r="N17" s="69">
        <f>VLOOKUP($A17,'Return Data'!$A$7:$R$326,15,0)</f>
        <v>-7.4060710917564796</v>
      </c>
      <c r="O17" s="70">
        <f t="shared" si="4"/>
        <v>8</v>
      </c>
      <c r="P17" s="69">
        <f>VLOOKUP($A17,'Return Data'!$A$7:$R$326,16,0)</f>
        <v>-0.65451691622225505</v>
      </c>
      <c r="Q17" s="70">
        <f t="shared" si="5"/>
        <v>8</v>
      </c>
      <c r="R17" s="69">
        <f>VLOOKUP($A17,'Return Data'!$A$7:$R$326,17,0)</f>
        <v>19.734143968871599</v>
      </c>
      <c r="S17" s="71">
        <f t="shared" si="5"/>
        <v>1</v>
      </c>
    </row>
    <row r="18" spans="1:19" s="72" customFormat="1" x14ac:dyDescent="0.25">
      <c r="A18" s="67" t="s">
        <v>21</v>
      </c>
      <c r="B18" s="68">
        <f>VLOOKUP($A18,'Return Data'!$A$7:$R$326,2,0)</f>
        <v>43929</v>
      </c>
      <c r="C18" s="69">
        <f>VLOOKUP($A18,'Return Data'!$A$7:$R$326,3,0)</f>
        <v>107.1875</v>
      </c>
      <c r="D18" s="69">
        <f>VLOOKUP($A18,'Return Data'!$A$7:$R$326,11,0)</f>
        <v>-105.10989128254499</v>
      </c>
      <c r="E18" s="70">
        <f t="shared" si="0"/>
        <v>8</v>
      </c>
      <c r="F18" s="69">
        <f>VLOOKUP($A18,'Return Data'!$A$7:$R$326,12,0)</f>
        <v>-42.476504851880598</v>
      </c>
      <c r="G18" s="70">
        <f t="shared" ref="G18:I18" si="29">RANK(F18,F$8:F$23,0)</f>
        <v>8</v>
      </c>
      <c r="H18" s="69">
        <f>VLOOKUP($A18,'Return Data'!$A$7:$R$326,13,0)</f>
        <v>-30.360825720083501</v>
      </c>
      <c r="I18" s="70">
        <f t="shared" si="29"/>
        <v>9</v>
      </c>
      <c r="J18" s="69">
        <f>VLOOKUP($A18,'Return Data'!$A$7:$R$326,14,0)</f>
        <v>-24.030667541739</v>
      </c>
      <c r="K18" s="70">
        <f t="shared" ref="K18" si="30">RANK(J18,J$8:J$23,0)</f>
        <v>8</v>
      </c>
      <c r="L18" s="69">
        <f>VLOOKUP($A18,'Return Data'!$A$7:$R$326,18,0)</f>
        <v>-12.404712875944201</v>
      </c>
      <c r="M18" s="70">
        <f t="shared" ref="M18" si="31">RANK(L18,L$8:L$23,0)</f>
        <v>5</v>
      </c>
      <c r="N18" s="69">
        <f>VLOOKUP($A18,'Return Data'!$A$7:$R$326,15,0)</f>
        <v>-3.9688231454032401</v>
      </c>
      <c r="O18" s="70">
        <f t="shared" si="4"/>
        <v>4</v>
      </c>
      <c r="P18" s="69">
        <f>VLOOKUP($A18,'Return Data'!$A$7:$R$326,16,0)</f>
        <v>2.86691570842979</v>
      </c>
      <c r="Q18" s="70">
        <f t="shared" si="5"/>
        <v>2</v>
      </c>
      <c r="R18" s="69">
        <f>VLOOKUP($A18,'Return Data'!$A$7:$R$326,17,0)</f>
        <v>15.305141513466999</v>
      </c>
      <c r="S18" s="71">
        <f t="shared" si="5"/>
        <v>3</v>
      </c>
    </row>
    <row r="19" spans="1:19" s="72" customFormat="1" x14ac:dyDescent="0.25">
      <c r="A19" s="67" t="s">
        <v>22</v>
      </c>
      <c r="B19" s="68">
        <f>VLOOKUP($A19,'Return Data'!$A$7:$R$326,2,0)</f>
        <v>43929</v>
      </c>
      <c r="C19" s="69">
        <f>VLOOKUP($A19,'Return Data'!$A$7:$R$326,3,0)</f>
        <v>8.1428999999999991</v>
      </c>
      <c r="D19" s="69">
        <f>VLOOKUP($A19,'Return Data'!$A$7:$R$326,11,0)</f>
        <v>-93.651286726884706</v>
      </c>
      <c r="E19" s="70">
        <f t="shared" si="0"/>
        <v>4</v>
      </c>
      <c r="F19" s="69">
        <f>VLOOKUP($A19,'Return Data'!$A$7:$R$326,12,0)</f>
        <v>-36.206777082796798</v>
      </c>
      <c r="G19" s="70">
        <f t="shared" ref="G19:I19" si="32">RANK(F19,F$8:F$23,0)</f>
        <v>6</v>
      </c>
      <c r="H19" s="69">
        <f>VLOOKUP($A19,'Return Data'!$A$7:$R$326,13,0)</f>
        <v>-23.434539552611302</v>
      </c>
      <c r="I19" s="70">
        <f t="shared" si="32"/>
        <v>2</v>
      </c>
      <c r="J19" s="69">
        <f>VLOOKUP($A19,'Return Data'!$A$7:$R$326,14,0)</f>
        <v>-17.964274553301301</v>
      </c>
      <c r="K19" s="70">
        <f t="shared" ref="K19" si="33">RANK(J19,J$8:J$23,0)</f>
        <v>2</v>
      </c>
      <c r="L19" s="69"/>
      <c r="M19" s="70"/>
      <c r="N19" s="69"/>
      <c r="O19" s="70"/>
      <c r="P19" s="69"/>
      <c r="Q19" s="70"/>
      <c r="R19" s="69">
        <f>VLOOKUP($A19,'Return Data'!$A$7:$R$326,17,0)</f>
        <v>-10.674669291338599</v>
      </c>
      <c r="S19" s="71">
        <f t="shared" si="5"/>
        <v>13</v>
      </c>
    </row>
    <row r="20" spans="1:19" s="72" customFormat="1" x14ac:dyDescent="0.25">
      <c r="A20" s="67" t="s">
        <v>23</v>
      </c>
      <c r="B20" s="68">
        <f>VLOOKUP($A20,'Return Data'!$A$7:$R$326,2,0)</f>
        <v>43929</v>
      </c>
      <c r="C20" s="69">
        <f>VLOOKUP($A20,'Return Data'!$A$7:$R$326,3,0)</f>
        <v>8.0173000000000005</v>
      </c>
      <c r="D20" s="69">
        <f>VLOOKUP($A20,'Return Data'!$A$7:$R$326,11,0)</f>
        <v>-88.970873243775202</v>
      </c>
      <c r="E20" s="70">
        <f t="shared" si="0"/>
        <v>2</v>
      </c>
      <c r="F20" s="69">
        <f>VLOOKUP($A20,'Return Data'!$A$7:$R$326,12,0)</f>
        <v>-34.159767154656699</v>
      </c>
      <c r="G20" s="70">
        <f t="shared" ref="G20:I20" si="34">RANK(F20,F$8:F$23,0)</f>
        <v>3</v>
      </c>
      <c r="H20" s="69">
        <f>VLOOKUP($A20,'Return Data'!$A$7:$R$326,13,0)</f>
        <v>-21.962792282142701</v>
      </c>
      <c r="I20" s="70">
        <f t="shared" si="34"/>
        <v>1</v>
      </c>
      <c r="J20" s="69">
        <f>VLOOKUP($A20,'Return Data'!$A$7:$R$326,14,0)</f>
        <v>-16.637883974375001</v>
      </c>
      <c r="K20" s="70">
        <f t="shared" ref="K20" si="35">RANK(J20,J$8:J$23,0)</f>
        <v>1</v>
      </c>
      <c r="L20" s="69"/>
      <c r="M20" s="70"/>
      <c r="N20" s="69"/>
      <c r="O20" s="70"/>
      <c r="P20" s="69"/>
      <c r="Q20" s="70"/>
      <c r="R20" s="69">
        <f>VLOOKUP($A20,'Return Data'!$A$7:$R$326,17,0)</f>
        <v>-11.786408794788301</v>
      </c>
      <c r="S20" s="71">
        <f t="shared" si="5"/>
        <v>14</v>
      </c>
    </row>
    <row r="21" spans="1:19" s="72" customFormat="1" x14ac:dyDescent="0.25">
      <c r="A21" s="67" t="s">
        <v>24</v>
      </c>
      <c r="B21" s="68">
        <f>VLOOKUP($A21,'Return Data'!$A$7:$R$326,2,0)</f>
        <v>43929</v>
      </c>
      <c r="C21" s="69">
        <f>VLOOKUP($A21,'Return Data'!$A$7:$R$326,3,0)</f>
        <v>174.86439999999999</v>
      </c>
      <c r="D21" s="69">
        <f>VLOOKUP($A21,'Return Data'!$A$7:$R$326,11,0)</f>
        <v>-123.93472691055599</v>
      </c>
      <c r="E21" s="70">
        <f t="shared" si="0"/>
        <v>15</v>
      </c>
      <c r="F21" s="69">
        <f>VLOOKUP($A21,'Return Data'!$A$7:$R$326,12,0)</f>
        <v>-49.619293448779104</v>
      </c>
      <c r="G21" s="70">
        <f t="shared" ref="G21:I21" si="36">RANK(F21,F$8:F$23,0)</f>
        <v>15</v>
      </c>
      <c r="H21" s="69">
        <f>VLOOKUP($A21,'Return Data'!$A$7:$R$326,13,0)</f>
        <v>-41.2534261216421</v>
      </c>
      <c r="I21" s="70">
        <f t="shared" si="36"/>
        <v>15</v>
      </c>
      <c r="J21" s="69">
        <f>VLOOKUP($A21,'Return Data'!$A$7:$R$326,14,0)</f>
        <v>-35.274652360119298</v>
      </c>
      <c r="K21" s="70">
        <f t="shared" ref="K21" si="37">RANK(J21,J$8:J$23,0)</f>
        <v>15</v>
      </c>
      <c r="L21" s="69">
        <f>VLOOKUP($A21,'Return Data'!$A$7:$R$326,18,0)</f>
        <v>-18.191075086419801</v>
      </c>
      <c r="M21" s="70">
        <f t="shared" ref="M21" si="38">RANK(L21,L$8:L$23,0)</f>
        <v>10</v>
      </c>
      <c r="N21" s="69">
        <f>VLOOKUP($A21,'Return Data'!$A$7:$R$326,15,0)</f>
        <v>-8.8507292112105294</v>
      </c>
      <c r="O21" s="70">
        <f t="shared" si="4"/>
        <v>9</v>
      </c>
      <c r="P21" s="69">
        <f>VLOOKUP($A21,'Return Data'!$A$7:$R$326,16,0)</f>
        <v>-1.61410335282495</v>
      </c>
      <c r="Q21" s="70">
        <f t="shared" si="5"/>
        <v>9</v>
      </c>
      <c r="R21" s="69">
        <f>VLOOKUP($A21,'Return Data'!$A$7:$R$326,17,0)</f>
        <v>5.3445849049911498</v>
      </c>
      <c r="S21" s="71">
        <f t="shared" si="5"/>
        <v>11</v>
      </c>
    </row>
    <row r="22" spans="1:19" s="72" customFormat="1" x14ac:dyDescent="0.25">
      <c r="A22" s="67" t="s">
        <v>25</v>
      </c>
      <c r="B22" s="68">
        <f>VLOOKUP($A22,'Return Data'!$A$7:$R$326,2,0)</f>
        <v>43929</v>
      </c>
      <c r="C22" s="69">
        <f>VLOOKUP($A22,'Return Data'!$A$7:$R$326,3,0)</f>
        <v>8.15</v>
      </c>
      <c r="D22" s="69">
        <f>VLOOKUP($A22,'Return Data'!$A$7:$R$326,11,0)</f>
        <v>-98.137265885180597</v>
      </c>
      <c r="E22" s="70">
        <f t="shared" si="0"/>
        <v>6</v>
      </c>
      <c r="F22" s="69">
        <f>VLOOKUP($A22,'Return Data'!$A$7:$R$326,12,0)</f>
        <v>-35.885951496613501</v>
      </c>
      <c r="G22" s="70">
        <f t="shared" ref="G22:I22" si="39">RANK(F22,F$8:F$23,0)</f>
        <v>5</v>
      </c>
      <c r="H22" s="69">
        <f>VLOOKUP($A22,'Return Data'!$A$7:$R$326,13,0)</f>
        <v>-28.8149506593311</v>
      </c>
      <c r="I22" s="70">
        <f t="shared" si="39"/>
        <v>7</v>
      </c>
      <c r="J22" s="69">
        <f>VLOOKUP($A22,'Return Data'!$A$7:$R$326,14,0)</f>
        <v>-23.410041304292101</v>
      </c>
      <c r="K22" s="70">
        <f t="shared" ref="K22" si="40">RANK(J22,J$8:J$23,0)</f>
        <v>6</v>
      </c>
      <c r="L22" s="69"/>
      <c r="M22" s="70"/>
      <c r="N22" s="69"/>
      <c r="O22" s="70"/>
      <c r="P22" s="69"/>
      <c r="Q22" s="70"/>
      <c r="R22" s="69">
        <f>VLOOKUP($A22,'Return Data'!$A$7:$R$326,17,0)</f>
        <v>-13.780612244898</v>
      </c>
      <c r="S22" s="71">
        <f t="shared" si="5"/>
        <v>16</v>
      </c>
    </row>
    <row r="23" spans="1:19" s="72" customFormat="1" x14ac:dyDescent="0.25">
      <c r="A23" s="67" t="s">
        <v>26</v>
      </c>
      <c r="B23" s="68">
        <f>VLOOKUP($A23,'Return Data'!$A$7:$R$326,2,0)</f>
        <v>43929</v>
      </c>
      <c r="C23" s="69">
        <f>VLOOKUP($A23,'Return Data'!$A$7:$R$326,3,0)</f>
        <v>50.861699999999999</v>
      </c>
      <c r="D23" s="69">
        <f>VLOOKUP($A23,'Return Data'!$A$7:$R$326,11,0)</f>
        <v>-98.572850065047604</v>
      </c>
      <c r="E23" s="70">
        <f t="shared" si="0"/>
        <v>7</v>
      </c>
      <c r="F23" s="69">
        <f>VLOOKUP($A23,'Return Data'!$A$7:$R$326,12,0)</f>
        <v>-34.046069903613002</v>
      </c>
      <c r="G23" s="70">
        <f t="shared" ref="G23:I23" si="41">RANK(F23,F$8:F$23,0)</f>
        <v>2</v>
      </c>
      <c r="H23" s="69">
        <f>VLOOKUP($A23,'Return Data'!$A$7:$R$326,13,0)</f>
        <v>-25.516254742037201</v>
      </c>
      <c r="I23" s="70">
        <f t="shared" si="41"/>
        <v>3</v>
      </c>
      <c r="J23" s="69">
        <f>VLOOKUP($A23,'Return Data'!$A$7:$R$326,14,0)</f>
        <v>-20.7583949130339</v>
      </c>
      <c r="K23" s="70">
        <f t="shared" ref="K23" si="42">RANK(J23,J$8:J$23,0)</f>
        <v>3</v>
      </c>
      <c r="L23" s="69">
        <f>VLOOKUP($A23,'Return Data'!$A$7:$R$326,18,0)</f>
        <v>-8.1694811683083906</v>
      </c>
      <c r="M23" s="70">
        <f t="shared" ref="M23" si="43">RANK(L23,L$8:L$23,0)</f>
        <v>1</v>
      </c>
      <c r="N23" s="69">
        <f>VLOOKUP($A23,'Return Data'!$A$7:$R$326,15,0)</f>
        <v>-1.5262797514933</v>
      </c>
      <c r="O23" s="70">
        <f t="shared" si="4"/>
        <v>1</v>
      </c>
      <c r="P23" s="69">
        <f>VLOOKUP($A23,'Return Data'!$A$7:$R$326,16,0)</f>
        <v>-0.219950721727867</v>
      </c>
      <c r="Q23" s="70">
        <f t="shared" si="5"/>
        <v>6</v>
      </c>
      <c r="R23" s="69">
        <f>VLOOKUP($A23,'Return Data'!$A$7:$R$326,17,0)</f>
        <v>7.8698048729921499</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-105.90974363752883</v>
      </c>
      <c r="E25" s="78"/>
      <c r="F25" s="79">
        <f>AVERAGE(F8:F23)</f>
        <v>-42.233062533927452</v>
      </c>
      <c r="G25" s="78"/>
      <c r="H25" s="79">
        <f>AVERAGE(H8:H23)</f>
        <v>-32.636027775536419</v>
      </c>
      <c r="I25" s="78"/>
      <c r="J25" s="79">
        <f>AVERAGE(J8:J23)</f>
        <v>-26.514629804387489</v>
      </c>
      <c r="K25" s="78"/>
      <c r="L25" s="79">
        <f>AVERAGE(L8:L23)</f>
        <v>-14.698704121343361</v>
      </c>
      <c r="M25" s="78"/>
      <c r="N25" s="79">
        <f>AVERAGE(N8:N23)</f>
        <v>-6.3039008749044667</v>
      </c>
      <c r="O25" s="78"/>
      <c r="P25" s="79">
        <f>AVERAGE(P8:P23)</f>
        <v>0.14351813511004255</v>
      </c>
      <c r="Q25" s="78"/>
      <c r="R25" s="79">
        <f>AVERAGE(R8:R23)</f>
        <v>5.1559058555100252</v>
      </c>
      <c r="S25" s="80"/>
    </row>
    <row r="26" spans="1:19" s="72" customFormat="1" x14ac:dyDescent="0.25">
      <c r="A26" s="77" t="s">
        <v>28</v>
      </c>
      <c r="B26" s="78"/>
      <c r="C26" s="78"/>
      <c r="D26" s="79">
        <f>MIN(D8:D23)</f>
        <v>-143.992299923172</v>
      </c>
      <c r="E26" s="78"/>
      <c r="F26" s="79">
        <f>MIN(F8:F23)</f>
        <v>-60.783874424878498</v>
      </c>
      <c r="G26" s="78"/>
      <c r="H26" s="79">
        <f>MIN(H8:H23)</f>
        <v>-49.893273074917403</v>
      </c>
      <c r="I26" s="78"/>
      <c r="J26" s="79">
        <f>MIN(J8:J23)</f>
        <v>-40.088044420682898</v>
      </c>
      <c r="K26" s="78"/>
      <c r="L26" s="79">
        <f>MIN(L8:L23)</f>
        <v>-22.5761557872321</v>
      </c>
      <c r="M26" s="78"/>
      <c r="N26" s="79">
        <f>MIN(N8:N23)</f>
        <v>-10.7980215320621</v>
      </c>
      <c r="O26" s="78"/>
      <c r="P26" s="79">
        <f>MIN(P8:P23)</f>
        <v>-3.1353180385390198</v>
      </c>
      <c r="Q26" s="78"/>
      <c r="R26" s="79">
        <f>MIN(R8:R23)</f>
        <v>-13.780612244898</v>
      </c>
      <c r="S26" s="80"/>
    </row>
    <row r="27" spans="1:19" s="72" customFormat="1" ht="15.75" thickBot="1" x14ac:dyDescent="0.3">
      <c r="A27" s="81" t="s">
        <v>29</v>
      </c>
      <c r="B27" s="82"/>
      <c r="C27" s="82"/>
      <c r="D27" s="83">
        <f>MAX(D8:D23)</f>
        <v>-83.868789622613406</v>
      </c>
      <c r="E27" s="82"/>
      <c r="F27" s="83">
        <f>MAX(F8:F23)</f>
        <v>-33.762100366975197</v>
      </c>
      <c r="G27" s="82"/>
      <c r="H27" s="83">
        <f>MAX(H8:H23)</f>
        <v>-21.962792282142701</v>
      </c>
      <c r="I27" s="82"/>
      <c r="J27" s="83">
        <f>MAX(J8:J23)</f>
        <v>-16.637883974375001</v>
      </c>
      <c r="K27" s="82"/>
      <c r="L27" s="83">
        <f>MAX(L8:L23)</f>
        <v>-8.1694811683083906</v>
      </c>
      <c r="M27" s="82"/>
      <c r="N27" s="83">
        <f>MAX(N8:N23)</f>
        <v>-1.5262797514933</v>
      </c>
      <c r="O27" s="82"/>
      <c r="P27" s="83">
        <f>MAX(P8:P23)</f>
        <v>3.20766347272667</v>
      </c>
      <c r="Q27" s="82"/>
      <c r="R27" s="83">
        <f>MAX(R8:R23)</f>
        <v>19.734143968871599</v>
      </c>
      <c r="S27" s="84"/>
    </row>
    <row r="29" spans="1:19" x14ac:dyDescent="0.25">
      <c r="A29" s="15" t="s">
        <v>342</v>
      </c>
    </row>
  </sheetData>
  <sheetProtection password="F4C3"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0" t="s">
        <v>349</v>
      </c>
    </row>
    <row r="3" spans="1:20" ht="15.75" thickBot="1" x14ac:dyDescent="0.3">
      <c r="A3" s="121"/>
    </row>
    <row r="4" spans="1:20" ht="15.75" thickBot="1" x14ac:dyDescent="0.3"/>
    <row r="5" spans="1:20" x14ac:dyDescent="0.25">
      <c r="A5" s="32" t="s">
        <v>344</v>
      </c>
      <c r="B5" s="118" t="s">
        <v>8</v>
      </c>
      <c r="C5" s="118" t="s">
        <v>9</v>
      </c>
      <c r="D5" s="124" t="s">
        <v>1</v>
      </c>
      <c r="E5" s="124"/>
      <c r="F5" s="124" t="s">
        <v>2</v>
      </c>
      <c r="G5" s="124"/>
      <c r="H5" s="124" t="s">
        <v>3</v>
      </c>
      <c r="I5" s="124"/>
      <c r="J5" s="124" t="s">
        <v>4</v>
      </c>
      <c r="K5" s="124"/>
      <c r="L5" s="124" t="s">
        <v>385</v>
      </c>
      <c r="M5" s="124"/>
      <c r="N5" s="124" t="s">
        <v>5</v>
      </c>
      <c r="O5" s="124"/>
      <c r="P5" s="124" t="s">
        <v>6</v>
      </c>
      <c r="Q5" s="124"/>
      <c r="R5" s="122" t="s">
        <v>46</v>
      </c>
      <c r="S5" s="123"/>
      <c r="T5" s="13"/>
    </row>
    <row r="6" spans="1:20" x14ac:dyDescent="0.25">
      <c r="A6" s="18" t="s">
        <v>7</v>
      </c>
      <c r="B6" s="119"/>
      <c r="C6" s="119"/>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Data'!$A$7:$R$326,2,0)</f>
        <v>43929</v>
      </c>
      <c r="C8" s="69">
        <f>VLOOKUP($A8,'Return Data'!$A$7:$R$326,3,0)</f>
        <v>33.8992</v>
      </c>
      <c r="D8" s="69">
        <f>VLOOKUP($A8,'Return Data'!$A$7:$R$326,11,0)</f>
        <v>-107.87262235178</v>
      </c>
      <c r="E8" s="70">
        <f>RANK(D8,D$8:D$23,0)</f>
        <v>10</v>
      </c>
      <c r="F8" s="69">
        <f>VLOOKUP($A8,'Return Data'!$A$7:$R$326,12,0)</f>
        <v>-44.753600807922197</v>
      </c>
      <c r="G8" s="70">
        <f>RANK(F8,F$8:F$23,0)</f>
        <v>10</v>
      </c>
      <c r="H8" s="69">
        <f>VLOOKUP($A8,'Return Data'!$A$7:$R$326,13,0)</f>
        <v>-40.549422305726097</v>
      </c>
      <c r="I8" s="70">
        <f>RANK(H8,H$8:H$23,0)</f>
        <v>14</v>
      </c>
      <c r="J8" s="69">
        <f>VLOOKUP($A8,'Return Data'!$A$7:$R$326,14,0)</f>
        <v>-34.084717225894899</v>
      </c>
      <c r="K8" s="70">
        <f>RANK(J8,J$8:J$23,0)</f>
        <v>14</v>
      </c>
      <c r="L8" s="69">
        <f>VLOOKUP($A8,'Return Data'!$A$7:$R$326,18,0)</f>
        <v>-23.197411819014398</v>
      </c>
      <c r="M8" s="70">
        <f>RANK(L8,L$8:L$23,0)</f>
        <v>12</v>
      </c>
      <c r="N8" s="69">
        <f>VLOOKUP($A8,'Return Data'!$A$7:$R$326,15,0)</f>
        <v>-11.5832157450076</v>
      </c>
      <c r="O8" s="70">
        <f>RANK(N8,N$8:N$23,0)</f>
        <v>12</v>
      </c>
      <c r="P8" s="69">
        <f>VLOOKUP($A8,'Return Data'!$A$7:$R$326,16,0)</f>
        <v>-2.6575207897984701</v>
      </c>
      <c r="Q8" s="70">
        <f>RANK(P8,P$8:P$23,0)</f>
        <v>10</v>
      </c>
      <c r="R8" s="69">
        <f>VLOOKUP($A8,'Return Data'!$A$7:$R$326,17,0)</f>
        <v>19.8480273037543</v>
      </c>
      <c r="S8" s="71">
        <f>RANK(R8,R$8:R$23,0)</f>
        <v>8</v>
      </c>
    </row>
    <row r="9" spans="1:20" x14ac:dyDescent="0.25">
      <c r="A9" s="67" t="s">
        <v>31</v>
      </c>
      <c r="B9" s="68">
        <f>VLOOKUP($A9,'Return Data'!$A$7:$R$326,2,0)</f>
        <v>43929</v>
      </c>
      <c r="C9" s="69">
        <f>VLOOKUP($A9,'Return Data'!$A$7:$R$326,3,0)</f>
        <v>200.99100000000001</v>
      </c>
      <c r="D9" s="69">
        <f>VLOOKUP($A9,'Return Data'!$A$7:$R$326,11,0)</f>
        <v>-115.263617467198</v>
      </c>
      <c r="E9" s="70">
        <f t="shared" ref="E9:E23" si="0">RANK(D9,D$8:D$23,0)</f>
        <v>12</v>
      </c>
      <c r="F9" s="69">
        <f>VLOOKUP($A9,'Return Data'!$A$7:$R$326,12,0)</f>
        <v>-48.496817198909497</v>
      </c>
      <c r="G9" s="70">
        <f t="shared" ref="G9:G23" si="1">RANK(F9,F$8:F$23,0)</f>
        <v>13</v>
      </c>
      <c r="H9" s="69">
        <f>VLOOKUP($A9,'Return Data'!$A$7:$R$326,13,0)</f>
        <v>-38.6879280005666</v>
      </c>
      <c r="I9" s="70">
        <f t="shared" ref="I9:I23" si="2">RANK(H9,H$8:H$23,0)</f>
        <v>12</v>
      </c>
      <c r="J9" s="69">
        <f>VLOOKUP($A9,'Return Data'!$A$7:$R$326,14,0)</f>
        <v>-32.686679276051102</v>
      </c>
      <c r="K9" s="70">
        <f t="shared" ref="K9:K23" si="3">RANK(J9,J$8:J$23,0)</f>
        <v>12</v>
      </c>
      <c r="L9" s="69">
        <f>VLOOKUP($A9,'Return Data'!$A$7:$R$326,18,0)</f>
        <v>-15.5060956298726</v>
      </c>
      <c r="M9" s="70">
        <f t="shared" ref="M9:M23" si="4">RANK(L9,L$8:L$23,0)</f>
        <v>7</v>
      </c>
      <c r="N9" s="69">
        <f>VLOOKUP($A9,'Return Data'!$A$7:$R$326,15,0)</f>
        <v>-6.5672711179505896</v>
      </c>
      <c r="O9" s="70">
        <f t="shared" ref="O9:O23" si="5">RANK(N9,N$8:N$23,0)</f>
        <v>6</v>
      </c>
      <c r="P9" s="69">
        <f>VLOOKUP($A9,'Return Data'!$A$7:$R$326,16,0)</f>
        <v>-0.35729055141245403</v>
      </c>
      <c r="Q9" s="70">
        <f t="shared" ref="Q9:Q23" si="6">RANK(P9,P$8:P$23,0)</f>
        <v>5</v>
      </c>
      <c r="R9" s="69">
        <f>VLOOKUP($A9,'Return Data'!$A$7:$R$326,17,0)</f>
        <v>72.897328244274803</v>
      </c>
      <c r="S9" s="71">
        <f t="shared" ref="S9:S23" si="7">RANK(R9,R$8:R$23,0)</f>
        <v>2</v>
      </c>
    </row>
    <row r="10" spans="1:20" x14ac:dyDescent="0.25">
      <c r="A10" s="67" t="s">
        <v>32</v>
      </c>
      <c r="B10" s="68">
        <f>VLOOKUP($A10,'Return Data'!$A$7:$R$326,2,0)</f>
        <v>43929</v>
      </c>
      <c r="C10" s="69">
        <f>VLOOKUP($A10,'Return Data'!$A$7:$R$326,3,0)</f>
        <v>111.85</v>
      </c>
      <c r="D10" s="69">
        <f>VLOOKUP($A10,'Return Data'!$A$7:$R$326,11,0)</f>
        <v>-84.292799214061901</v>
      </c>
      <c r="E10" s="70">
        <f t="shared" si="0"/>
        <v>1</v>
      </c>
      <c r="F10" s="69">
        <f>VLOOKUP($A10,'Return Data'!$A$7:$R$326,12,0)</f>
        <v>-34.199118531744098</v>
      </c>
      <c r="G10" s="70">
        <f t="shared" si="1"/>
        <v>1</v>
      </c>
      <c r="H10" s="69">
        <f>VLOOKUP($A10,'Return Data'!$A$7:$R$326,13,0)</f>
        <v>-28.011568032729102</v>
      </c>
      <c r="I10" s="70">
        <f t="shared" si="2"/>
        <v>4</v>
      </c>
      <c r="J10" s="69">
        <f>VLOOKUP($A10,'Return Data'!$A$7:$R$326,14,0)</f>
        <v>-23.258414465159301</v>
      </c>
      <c r="K10" s="70">
        <f t="shared" si="3"/>
        <v>4</v>
      </c>
      <c r="L10" s="69">
        <f>VLOOKUP($A10,'Return Data'!$A$7:$R$326,18,0)</f>
        <v>-10.431369818990399</v>
      </c>
      <c r="M10" s="70">
        <f t="shared" si="4"/>
        <v>2</v>
      </c>
      <c r="N10" s="69">
        <f>VLOOKUP($A10,'Return Data'!$A$7:$R$326,15,0)</f>
        <v>-5.1260178369053504</v>
      </c>
      <c r="O10" s="70">
        <f t="shared" si="5"/>
        <v>5</v>
      </c>
      <c r="P10" s="69">
        <f>VLOOKUP($A10,'Return Data'!$A$7:$R$326,16,0)</f>
        <v>-1.1735014825491801</v>
      </c>
      <c r="Q10" s="70">
        <f t="shared" si="6"/>
        <v>8</v>
      </c>
      <c r="R10" s="69">
        <f>VLOOKUP($A10,'Return Data'!$A$7:$R$326,17,0)</f>
        <v>65.059940497024797</v>
      </c>
      <c r="S10" s="71">
        <f t="shared" si="7"/>
        <v>3</v>
      </c>
    </row>
    <row r="11" spans="1:20" x14ac:dyDescent="0.25">
      <c r="A11" s="67" t="s">
        <v>33</v>
      </c>
      <c r="B11" s="68">
        <f>VLOOKUP($A11,'Return Data'!$A$7:$R$326,2,0)</f>
        <v>43929</v>
      </c>
      <c r="C11" s="69">
        <f>VLOOKUP($A11,'Return Data'!$A$7:$R$326,3,0)</f>
        <v>7.85</v>
      </c>
      <c r="D11" s="69">
        <f>VLOOKUP($A11,'Return Data'!$A$7:$R$326,11,0)</f>
        <v>-96.883792535966506</v>
      </c>
      <c r="E11" s="70">
        <f t="shared" si="0"/>
        <v>5</v>
      </c>
      <c r="F11" s="69">
        <f>VLOOKUP($A11,'Return Data'!$A$7:$R$326,12,0)</f>
        <v>-39.4714951197871</v>
      </c>
      <c r="G11" s="70">
        <f t="shared" si="1"/>
        <v>7</v>
      </c>
      <c r="H11" s="69">
        <f>VLOOKUP($A11,'Return Data'!$A$7:$R$326,13,0)</f>
        <v>-30.7792207792208</v>
      </c>
      <c r="I11" s="70">
        <f t="shared" si="2"/>
        <v>8</v>
      </c>
      <c r="J11" s="69">
        <f>VLOOKUP($A11,'Return Data'!$A$7:$R$326,14,0)</f>
        <v>-24.452238335435101</v>
      </c>
      <c r="K11" s="70">
        <f t="shared" si="3"/>
        <v>7</v>
      </c>
      <c r="L11" s="69"/>
      <c r="M11" s="70"/>
      <c r="N11" s="69"/>
      <c r="O11" s="70"/>
      <c r="P11" s="69"/>
      <c r="Q11" s="70"/>
      <c r="R11" s="69">
        <f>VLOOKUP($A11,'Return Data'!$A$7:$R$326,17,0)</f>
        <v>-13.1448911222781</v>
      </c>
      <c r="S11" s="71">
        <f t="shared" si="7"/>
        <v>14</v>
      </c>
    </row>
    <row r="12" spans="1:20" x14ac:dyDescent="0.25">
      <c r="A12" s="67" t="s">
        <v>34</v>
      </c>
      <c r="B12" s="68">
        <f>VLOOKUP($A12,'Return Data'!$A$7:$R$326,2,0)</f>
        <v>43929</v>
      </c>
      <c r="C12" s="69">
        <f>VLOOKUP($A12,'Return Data'!$A$7:$R$326,3,0)</f>
        <v>30.47</v>
      </c>
      <c r="D12" s="69">
        <f>VLOOKUP($A12,'Return Data'!$A$7:$R$326,11,0)</f>
        <v>-144.722070461529</v>
      </c>
      <c r="E12" s="70">
        <f t="shared" si="0"/>
        <v>16</v>
      </c>
      <c r="F12" s="69">
        <f>VLOOKUP($A12,'Return Data'!$A$7:$R$326,12,0)</f>
        <v>-61.527349863669002</v>
      </c>
      <c r="G12" s="70">
        <f t="shared" si="1"/>
        <v>16</v>
      </c>
      <c r="H12" s="69">
        <f>VLOOKUP($A12,'Return Data'!$A$7:$R$326,13,0)</f>
        <v>-50.561486461527103</v>
      </c>
      <c r="I12" s="70">
        <f t="shared" si="2"/>
        <v>16</v>
      </c>
      <c r="J12" s="69">
        <f>VLOOKUP($A12,'Return Data'!$A$7:$R$326,14,0)</f>
        <v>-40.746285595492701</v>
      </c>
      <c r="K12" s="70">
        <f t="shared" si="3"/>
        <v>16</v>
      </c>
      <c r="L12" s="69">
        <f>VLOOKUP($A12,'Return Data'!$A$7:$R$326,18,0)</f>
        <v>-23.000779098100299</v>
      </c>
      <c r="M12" s="70">
        <f t="shared" si="4"/>
        <v>11</v>
      </c>
      <c r="N12" s="69">
        <f>VLOOKUP($A12,'Return Data'!$A$7:$R$326,15,0)</f>
        <v>-10.761149451600099</v>
      </c>
      <c r="O12" s="70">
        <f t="shared" si="5"/>
        <v>11</v>
      </c>
      <c r="P12" s="69">
        <f>VLOOKUP($A12,'Return Data'!$A$7:$R$326,16,0)</f>
        <v>-3.9593674719315199</v>
      </c>
      <c r="Q12" s="70">
        <f t="shared" si="6"/>
        <v>11</v>
      </c>
      <c r="R12" s="69">
        <f>VLOOKUP($A12,'Return Data'!$A$7:$R$326,17,0)</f>
        <v>16.923103057757601</v>
      </c>
      <c r="S12" s="71">
        <f t="shared" si="7"/>
        <v>10</v>
      </c>
    </row>
    <row r="13" spans="1:20" x14ac:dyDescent="0.25">
      <c r="A13" s="67" t="s">
        <v>35</v>
      </c>
      <c r="B13" s="68">
        <f>VLOOKUP($A13,'Return Data'!$A$7:$R$326,2,0)</f>
        <v>43929</v>
      </c>
      <c r="C13" s="69">
        <f>VLOOKUP($A13,'Return Data'!$A$7:$R$326,3,0)</f>
        <v>8.9222999999999999</v>
      </c>
      <c r="D13" s="69">
        <f>VLOOKUP($A13,'Return Data'!$A$7:$R$326,11,0)</f>
        <v>-94.372976498539003</v>
      </c>
      <c r="E13" s="70">
        <f t="shared" si="0"/>
        <v>3</v>
      </c>
      <c r="F13" s="69">
        <f>VLOOKUP($A13,'Return Data'!$A$7:$R$326,12,0)</f>
        <v>-36.862016718104897</v>
      </c>
      <c r="G13" s="70">
        <f t="shared" si="1"/>
        <v>5</v>
      </c>
      <c r="H13" s="69">
        <f>VLOOKUP($A13,'Return Data'!$A$7:$R$326,13,0)</f>
        <v>-28.8745545430628</v>
      </c>
      <c r="I13" s="70">
        <f t="shared" si="2"/>
        <v>6</v>
      </c>
      <c r="J13" s="69">
        <f>VLOOKUP($A13,'Return Data'!$A$7:$R$326,14,0)</f>
        <v>-24.313626161408902</v>
      </c>
      <c r="K13" s="70">
        <f t="shared" si="3"/>
        <v>6</v>
      </c>
      <c r="L13" s="69">
        <f>VLOOKUP($A13,'Return Data'!$A$7:$R$326,18,0)</f>
        <v>-16.787006773401298</v>
      </c>
      <c r="M13" s="70">
        <f t="shared" si="4"/>
        <v>9</v>
      </c>
      <c r="N13" s="69">
        <f>VLOOKUP($A13,'Return Data'!$A$7:$R$326,15,0)</f>
        <v>-10.164076414489299</v>
      </c>
      <c r="O13" s="70">
        <f t="shared" si="5"/>
        <v>10</v>
      </c>
      <c r="P13" s="69"/>
      <c r="Q13" s="70"/>
      <c r="R13" s="69">
        <f>VLOOKUP($A13,'Return Data'!$A$7:$R$326,17,0)</f>
        <v>-2.34842089552239</v>
      </c>
      <c r="S13" s="71">
        <f t="shared" si="7"/>
        <v>12</v>
      </c>
    </row>
    <row r="14" spans="1:20" x14ac:dyDescent="0.25">
      <c r="A14" s="67" t="s">
        <v>36</v>
      </c>
      <c r="B14" s="68">
        <f>VLOOKUP($A14,'Return Data'!$A$7:$R$326,2,0)</f>
        <v>43929</v>
      </c>
      <c r="C14" s="69">
        <f>VLOOKUP($A14,'Return Data'!$A$7:$R$326,3,0)</f>
        <v>24.396000000000001</v>
      </c>
      <c r="D14" s="69">
        <f>VLOOKUP($A14,'Return Data'!$A$7:$R$326,11,0)</f>
        <v>-107.501827369388</v>
      </c>
      <c r="E14" s="70">
        <f t="shared" si="0"/>
        <v>9</v>
      </c>
      <c r="F14" s="69">
        <f>VLOOKUP($A14,'Return Data'!$A$7:$R$326,12,0)</f>
        <v>-44.330200513046002</v>
      </c>
      <c r="G14" s="70">
        <f t="shared" si="1"/>
        <v>9</v>
      </c>
      <c r="H14" s="69">
        <f>VLOOKUP($A14,'Return Data'!$A$7:$R$326,13,0)</f>
        <v>-28.027965154082299</v>
      </c>
      <c r="I14" s="70">
        <f t="shared" si="2"/>
        <v>5</v>
      </c>
      <c r="J14" s="69">
        <f>VLOOKUP($A14,'Return Data'!$A$7:$R$326,14,0)</f>
        <v>-24.542458899537099</v>
      </c>
      <c r="K14" s="70">
        <f t="shared" si="3"/>
        <v>8</v>
      </c>
      <c r="L14" s="69">
        <f>VLOOKUP($A14,'Return Data'!$A$7:$R$326,18,0)</f>
        <v>-11.91619369711</v>
      </c>
      <c r="M14" s="70">
        <f t="shared" si="4"/>
        <v>3</v>
      </c>
      <c r="N14" s="69">
        <f>VLOOKUP($A14,'Return Data'!$A$7:$R$326,15,0)</f>
        <v>-4.46731618922405</v>
      </c>
      <c r="O14" s="70">
        <f t="shared" si="5"/>
        <v>3</v>
      </c>
      <c r="P14" s="69">
        <f>VLOOKUP($A14,'Return Data'!$A$7:$R$326,16,0)</f>
        <v>1.91752841996719</v>
      </c>
      <c r="Q14" s="70">
        <f t="shared" si="6"/>
        <v>1</v>
      </c>
      <c r="R14" s="69">
        <f>VLOOKUP($A14,'Return Data'!$A$7:$R$326,17,0)</f>
        <v>81.675455455959096</v>
      </c>
      <c r="S14" s="71">
        <f t="shared" si="7"/>
        <v>1</v>
      </c>
    </row>
    <row r="15" spans="1:20" x14ac:dyDescent="0.25">
      <c r="A15" s="67" t="s">
        <v>37</v>
      </c>
      <c r="B15" s="68">
        <f>VLOOKUP($A15,'Return Data'!$A$7:$R$326,2,0)</f>
        <v>43929</v>
      </c>
      <c r="C15" s="69">
        <f>VLOOKUP($A15,'Return Data'!$A$7:$R$326,3,0)</f>
        <v>25.44</v>
      </c>
      <c r="D15" s="69">
        <f>VLOOKUP($A15,'Return Data'!$A$7:$R$326,11,0)</f>
        <v>-117.498121667104</v>
      </c>
      <c r="E15" s="70">
        <f t="shared" si="0"/>
        <v>14</v>
      </c>
      <c r="F15" s="69">
        <f>VLOOKUP($A15,'Return Data'!$A$7:$R$326,12,0)</f>
        <v>-46.269690624111398</v>
      </c>
      <c r="G15" s="70">
        <f t="shared" si="1"/>
        <v>12</v>
      </c>
      <c r="H15" s="69">
        <f>VLOOKUP($A15,'Return Data'!$A$7:$R$326,13,0)</f>
        <v>-37.305868268395798</v>
      </c>
      <c r="I15" s="70">
        <f t="shared" si="2"/>
        <v>11</v>
      </c>
      <c r="J15" s="69">
        <f>VLOOKUP($A15,'Return Data'!$A$7:$R$326,14,0)</f>
        <v>-29.0431000214816</v>
      </c>
      <c r="K15" s="70">
        <f t="shared" si="3"/>
        <v>11</v>
      </c>
      <c r="L15" s="69">
        <f>VLOOKUP($A15,'Return Data'!$A$7:$R$326,18,0)</f>
        <v>-15.6333962275119</v>
      </c>
      <c r="M15" s="70">
        <f t="shared" si="4"/>
        <v>8</v>
      </c>
      <c r="N15" s="69">
        <f>VLOOKUP($A15,'Return Data'!$A$7:$R$326,15,0)</f>
        <v>-7.2238166365402501</v>
      </c>
      <c r="O15" s="70">
        <f t="shared" si="5"/>
        <v>7</v>
      </c>
      <c r="P15" s="69">
        <f>VLOOKUP($A15,'Return Data'!$A$7:$R$326,16,0)</f>
        <v>0.51143307508473301</v>
      </c>
      <c r="Q15" s="70">
        <f t="shared" si="6"/>
        <v>3</v>
      </c>
      <c r="R15" s="69">
        <f>VLOOKUP($A15,'Return Data'!$A$7:$R$326,17,0)</f>
        <v>15.056371894202501</v>
      </c>
      <c r="S15" s="71">
        <f t="shared" si="7"/>
        <v>11</v>
      </c>
    </row>
    <row r="16" spans="1:20" x14ac:dyDescent="0.25">
      <c r="A16" s="67" t="s">
        <v>38</v>
      </c>
      <c r="B16" s="68">
        <f>VLOOKUP($A16,'Return Data'!$A$7:$R$326,2,0)</f>
        <v>43929</v>
      </c>
      <c r="C16" s="69">
        <f>VLOOKUP($A16,'Return Data'!$A$7:$R$326,3,0)</f>
        <v>54.321599999999997</v>
      </c>
      <c r="D16" s="69">
        <f>VLOOKUP($A16,'Return Data'!$A$7:$R$326,11,0)</f>
        <v>-108.102388468642</v>
      </c>
      <c r="E16" s="70">
        <f t="shared" si="0"/>
        <v>11</v>
      </c>
      <c r="F16" s="69">
        <f>VLOOKUP($A16,'Return Data'!$A$7:$R$326,12,0)</f>
        <v>-44.854607651334</v>
      </c>
      <c r="G16" s="70">
        <f t="shared" si="1"/>
        <v>11</v>
      </c>
      <c r="H16" s="69">
        <f>VLOOKUP($A16,'Return Data'!$A$7:$R$326,13,0)</f>
        <v>-34.001840329506599</v>
      </c>
      <c r="I16" s="70">
        <f t="shared" si="2"/>
        <v>10</v>
      </c>
      <c r="J16" s="69">
        <f>VLOOKUP($A16,'Return Data'!$A$7:$R$326,14,0)</f>
        <v>-26.4350939076079</v>
      </c>
      <c r="K16" s="70">
        <f t="shared" si="3"/>
        <v>10</v>
      </c>
      <c r="L16" s="69">
        <f>VLOOKUP($A16,'Return Data'!$A$7:$R$326,18,0)</f>
        <v>-12.661200238926099</v>
      </c>
      <c r="M16" s="70">
        <f t="shared" si="4"/>
        <v>4</v>
      </c>
      <c r="N16" s="69">
        <f>VLOOKUP($A16,'Return Data'!$A$7:$R$326,15,0)</f>
        <v>-4.2317036109039101</v>
      </c>
      <c r="O16" s="70">
        <f t="shared" si="5"/>
        <v>2</v>
      </c>
      <c r="P16" s="69">
        <f>VLOOKUP($A16,'Return Data'!$A$7:$R$326,16,0)</f>
        <v>0.12724625506048701</v>
      </c>
      <c r="Q16" s="70">
        <f t="shared" si="6"/>
        <v>4</v>
      </c>
      <c r="R16" s="69">
        <f>VLOOKUP($A16,'Return Data'!$A$7:$R$326,17,0)</f>
        <v>29.858589885566602</v>
      </c>
      <c r="S16" s="71">
        <f t="shared" si="7"/>
        <v>6</v>
      </c>
    </row>
    <row r="17" spans="1:19" x14ac:dyDescent="0.25">
      <c r="A17" s="67" t="s">
        <v>39</v>
      </c>
      <c r="B17" s="68">
        <f>VLOOKUP($A17,'Return Data'!$A$7:$R$326,2,0)</f>
        <v>43929</v>
      </c>
      <c r="C17" s="69">
        <f>VLOOKUP($A17,'Return Data'!$A$7:$R$326,3,0)</f>
        <v>37.46</v>
      </c>
      <c r="D17" s="69">
        <f>VLOOKUP($A17,'Return Data'!$A$7:$R$326,11,0)</f>
        <v>-115.991408970536</v>
      </c>
      <c r="E17" s="70">
        <f t="shared" si="0"/>
        <v>13</v>
      </c>
      <c r="F17" s="69">
        <f>VLOOKUP($A17,'Return Data'!$A$7:$R$326,12,0)</f>
        <v>-49.244060239597196</v>
      </c>
      <c r="G17" s="70">
        <f t="shared" si="1"/>
        <v>14</v>
      </c>
      <c r="H17" s="69">
        <f>VLOOKUP($A17,'Return Data'!$A$7:$R$326,13,0)</f>
        <v>-40.483049418114298</v>
      </c>
      <c r="I17" s="70">
        <f t="shared" si="2"/>
        <v>13</v>
      </c>
      <c r="J17" s="69">
        <f>VLOOKUP($A17,'Return Data'!$A$7:$R$326,14,0)</f>
        <v>-33.064302235327602</v>
      </c>
      <c r="K17" s="70">
        <f t="shared" si="3"/>
        <v>13</v>
      </c>
      <c r="L17" s="69">
        <f>VLOOKUP($A17,'Return Data'!$A$7:$R$326,18,0)</f>
        <v>-13.916649413375</v>
      </c>
      <c r="M17" s="70">
        <f t="shared" si="4"/>
        <v>6</v>
      </c>
      <c r="N17" s="69">
        <f>VLOOKUP($A17,'Return Data'!$A$7:$R$326,15,0)</f>
        <v>-7.6319494152573704</v>
      </c>
      <c r="O17" s="70">
        <f t="shared" si="5"/>
        <v>8</v>
      </c>
      <c r="P17" s="69">
        <f>VLOOKUP($A17,'Return Data'!$A$7:$R$326,16,0)</f>
        <v>-0.91596003904750001</v>
      </c>
      <c r="Q17" s="70">
        <f t="shared" si="6"/>
        <v>6</v>
      </c>
      <c r="R17" s="69">
        <f>VLOOKUP($A17,'Return Data'!$A$7:$R$326,17,0)</f>
        <v>18.7752653333132</v>
      </c>
      <c r="S17" s="71">
        <f t="shared" si="7"/>
        <v>9</v>
      </c>
    </row>
    <row r="18" spans="1:19" x14ac:dyDescent="0.25">
      <c r="A18" s="67" t="s">
        <v>40</v>
      </c>
      <c r="B18" s="68">
        <f>VLOOKUP($A18,'Return Data'!$A$7:$R$326,2,0)</f>
        <v>43929</v>
      </c>
      <c r="C18" s="69">
        <f>VLOOKUP($A18,'Return Data'!$A$7:$R$326,3,0)</f>
        <v>100.5685</v>
      </c>
      <c r="D18" s="69">
        <f>VLOOKUP($A18,'Return Data'!$A$7:$R$326,11,0)</f>
        <v>-106.323327702531</v>
      </c>
      <c r="E18" s="70">
        <f t="shared" si="0"/>
        <v>8</v>
      </c>
      <c r="F18" s="69">
        <f>VLOOKUP($A18,'Return Data'!$A$7:$R$326,12,0)</f>
        <v>-43.705751384248899</v>
      </c>
      <c r="G18" s="70">
        <f t="shared" si="1"/>
        <v>8</v>
      </c>
      <c r="H18" s="69">
        <f>VLOOKUP($A18,'Return Data'!$A$7:$R$326,13,0)</f>
        <v>-31.543506122365098</v>
      </c>
      <c r="I18" s="70">
        <f t="shared" si="2"/>
        <v>9</v>
      </c>
      <c r="J18" s="69">
        <f>VLOOKUP($A18,'Return Data'!$A$7:$R$326,14,0)</f>
        <v>-25.1684869957679</v>
      </c>
      <c r="K18" s="70">
        <f t="shared" si="3"/>
        <v>9</v>
      </c>
      <c r="L18" s="69">
        <f>VLOOKUP($A18,'Return Data'!$A$7:$R$326,18,0)</f>
        <v>-13.4461543265265</v>
      </c>
      <c r="M18" s="70">
        <f t="shared" si="4"/>
        <v>5</v>
      </c>
      <c r="N18" s="69">
        <f>VLOOKUP($A18,'Return Data'!$A$7:$R$326,15,0)</f>
        <v>-5.0603008354064301</v>
      </c>
      <c r="O18" s="70">
        <f t="shared" si="5"/>
        <v>4</v>
      </c>
      <c r="P18" s="69">
        <f>VLOOKUP($A18,'Return Data'!$A$7:$R$326,16,0)</f>
        <v>1.72780039413938</v>
      </c>
      <c r="Q18" s="70">
        <f t="shared" si="6"/>
        <v>2</v>
      </c>
      <c r="R18" s="69">
        <f>VLOOKUP($A18,'Return Data'!$A$7:$R$326,17,0)</f>
        <v>57.371576709475903</v>
      </c>
      <c r="S18" s="71">
        <f t="shared" si="7"/>
        <v>4</v>
      </c>
    </row>
    <row r="19" spans="1:19" x14ac:dyDescent="0.25">
      <c r="A19" s="67" t="s">
        <v>41</v>
      </c>
      <c r="B19" s="68">
        <f>VLOOKUP($A19,'Return Data'!$A$7:$R$326,2,0)</f>
        <v>43929</v>
      </c>
      <c r="C19" s="69">
        <f>VLOOKUP($A19,'Return Data'!$A$7:$R$326,3,0)</f>
        <v>7.9135</v>
      </c>
      <c r="D19" s="69">
        <f>VLOOKUP($A19,'Return Data'!$A$7:$R$326,11,0)</f>
        <v>-94.624299499357406</v>
      </c>
      <c r="E19" s="70">
        <f t="shared" si="0"/>
        <v>4</v>
      </c>
      <c r="F19" s="69">
        <f>VLOOKUP($A19,'Return Data'!$A$7:$R$326,12,0)</f>
        <v>-37.176215624243802</v>
      </c>
      <c r="G19" s="70">
        <f t="shared" si="1"/>
        <v>6</v>
      </c>
      <c r="H19" s="69">
        <f>VLOOKUP($A19,'Return Data'!$A$7:$R$326,13,0)</f>
        <v>-24.4182815616985</v>
      </c>
      <c r="I19" s="70">
        <f t="shared" si="2"/>
        <v>2</v>
      </c>
      <c r="J19" s="69">
        <f>VLOOKUP($A19,'Return Data'!$A$7:$R$326,14,0)</f>
        <v>-19.000531182800401</v>
      </c>
      <c r="K19" s="70">
        <f t="shared" si="3"/>
        <v>2</v>
      </c>
      <c r="L19" s="69"/>
      <c r="M19" s="70"/>
      <c r="N19" s="69"/>
      <c r="O19" s="70"/>
      <c r="P19" s="69"/>
      <c r="Q19" s="70"/>
      <c r="R19" s="69">
        <f>VLOOKUP($A19,'Return Data'!$A$7:$R$326,17,0)</f>
        <v>-11.993267716535399</v>
      </c>
      <c r="S19" s="71">
        <f t="shared" si="7"/>
        <v>13</v>
      </c>
    </row>
    <row r="20" spans="1:19" x14ac:dyDescent="0.25">
      <c r="A20" s="67" t="s">
        <v>42</v>
      </c>
      <c r="B20" s="68">
        <f>VLOOKUP($A20,'Return Data'!$A$7:$R$326,2,0)</f>
        <v>43929</v>
      </c>
      <c r="C20" s="69">
        <f>VLOOKUP($A20,'Return Data'!$A$7:$R$326,3,0)</f>
        <v>7.7813999999999997</v>
      </c>
      <c r="D20" s="69">
        <f>VLOOKUP($A20,'Return Data'!$A$7:$R$326,11,0)</f>
        <v>-89.955458304891593</v>
      </c>
      <c r="E20" s="70">
        <f t="shared" si="0"/>
        <v>2</v>
      </c>
      <c r="F20" s="69">
        <f>VLOOKUP($A20,'Return Data'!$A$7:$R$326,12,0)</f>
        <v>-35.138672732581</v>
      </c>
      <c r="G20" s="70">
        <f t="shared" si="1"/>
        <v>3</v>
      </c>
      <c r="H20" s="69">
        <f>VLOOKUP($A20,'Return Data'!$A$7:$R$326,13,0)</f>
        <v>-22.999254368511899</v>
      </c>
      <c r="I20" s="70">
        <f t="shared" si="2"/>
        <v>1</v>
      </c>
      <c r="J20" s="69">
        <f>VLOOKUP($A20,'Return Data'!$A$7:$R$326,14,0)</f>
        <v>-17.742503297312599</v>
      </c>
      <c r="K20" s="70">
        <f t="shared" si="3"/>
        <v>1</v>
      </c>
      <c r="L20" s="69"/>
      <c r="M20" s="70"/>
      <c r="N20" s="69"/>
      <c r="O20" s="70"/>
      <c r="P20" s="69"/>
      <c r="Q20" s="70"/>
      <c r="R20" s="69">
        <f>VLOOKUP($A20,'Return Data'!$A$7:$R$326,17,0)</f>
        <v>-13.1887459283388</v>
      </c>
      <c r="S20" s="71">
        <f t="shared" si="7"/>
        <v>15</v>
      </c>
    </row>
    <row r="21" spans="1:19" x14ac:dyDescent="0.25">
      <c r="A21" s="67" t="s">
        <v>43</v>
      </c>
      <c r="B21" s="68">
        <f>VLOOKUP($A21,'Return Data'!$A$7:$R$326,2,0)</f>
        <v>43929</v>
      </c>
      <c r="C21" s="69">
        <f>VLOOKUP($A21,'Return Data'!$A$7:$R$326,3,0)</f>
        <v>165.93119999999999</v>
      </c>
      <c r="D21" s="69">
        <f>VLOOKUP($A21,'Return Data'!$A$7:$R$326,11,0)</f>
        <v>-124.63335780756699</v>
      </c>
      <c r="E21" s="70">
        <f t="shared" si="0"/>
        <v>15</v>
      </c>
      <c r="F21" s="69">
        <f>VLOOKUP($A21,'Return Data'!$A$7:$R$326,12,0)</f>
        <v>-50.364122653882703</v>
      </c>
      <c r="G21" s="70">
        <f t="shared" si="1"/>
        <v>15</v>
      </c>
      <c r="H21" s="69">
        <f>VLOOKUP($A21,'Return Data'!$A$7:$R$326,13,0)</f>
        <v>-41.889517297638903</v>
      </c>
      <c r="I21" s="70">
        <f t="shared" si="2"/>
        <v>15</v>
      </c>
      <c r="J21" s="69">
        <f>VLOOKUP($A21,'Return Data'!$A$7:$R$326,14,0)</f>
        <v>-35.8491363309492</v>
      </c>
      <c r="K21" s="70">
        <f t="shared" si="3"/>
        <v>15</v>
      </c>
      <c r="L21" s="69">
        <f>VLOOKUP($A21,'Return Data'!$A$7:$R$326,18,0)</f>
        <v>-18.714572081085699</v>
      </c>
      <c r="M21" s="70">
        <f t="shared" si="4"/>
        <v>10</v>
      </c>
      <c r="N21" s="69">
        <f>VLOOKUP($A21,'Return Data'!$A$7:$R$326,15,0)</f>
        <v>-9.4394847824293802</v>
      </c>
      <c r="O21" s="70">
        <f t="shared" si="5"/>
        <v>9</v>
      </c>
      <c r="P21" s="69">
        <f>VLOOKUP($A21,'Return Data'!$A$7:$R$326,16,0)</f>
        <v>-2.3099981752528702</v>
      </c>
      <c r="Q21" s="70">
        <f t="shared" si="6"/>
        <v>9</v>
      </c>
      <c r="R21" s="69">
        <f>VLOOKUP($A21,'Return Data'!$A$7:$R$326,17,0)</f>
        <v>42.516023190468601</v>
      </c>
      <c r="S21" s="71">
        <f t="shared" si="7"/>
        <v>5</v>
      </c>
    </row>
    <row r="22" spans="1:19" x14ac:dyDescent="0.25">
      <c r="A22" s="67" t="s">
        <v>44</v>
      </c>
      <c r="B22" s="68">
        <f>VLOOKUP($A22,'Return Data'!$A$7:$R$326,2,0)</f>
        <v>43929</v>
      </c>
      <c r="C22" s="69">
        <f>VLOOKUP($A22,'Return Data'!$A$7:$R$326,3,0)</f>
        <v>8.0500000000000007</v>
      </c>
      <c r="D22" s="69">
        <f>VLOOKUP($A22,'Return Data'!$A$7:$R$326,11,0)</f>
        <v>-98.4891397262531</v>
      </c>
      <c r="E22" s="70">
        <f t="shared" si="0"/>
        <v>6</v>
      </c>
      <c r="F22" s="69">
        <f>VLOOKUP($A22,'Return Data'!$A$7:$R$326,12,0)</f>
        <v>-36.578785075547302</v>
      </c>
      <c r="G22" s="70">
        <f t="shared" si="1"/>
        <v>4</v>
      </c>
      <c r="H22" s="69">
        <f>VLOOKUP($A22,'Return Data'!$A$7:$R$326,13,0)</f>
        <v>-29.494949494949498</v>
      </c>
      <c r="I22" s="70">
        <f t="shared" si="2"/>
        <v>7</v>
      </c>
      <c r="J22" s="69">
        <f>VLOOKUP($A22,'Return Data'!$A$7:$R$326,14,0)</f>
        <v>-24.062256969659501</v>
      </c>
      <c r="K22" s="70">
        <f t="shared" si="3"/>
        <v>5</v>
      </c>
      <c r="L22" s="69"/>
      <c r="M22" s="70"/>
      <c r="N22" s="69"/>
      <c r="O22" s="70"/>
      <c r="P22" s="69"/>
      <c r="Q22" s="70"/>
      <c r="R22" s="69">
        <f>VLOOKUP($A22,'Return Data'!$A$7:$R$326,17,0)</f>
        <v>-14.5255102040816</v>
      </c>
      <c r="S22" s="71">
        <f t="shared" si="7"/>
        <v>16</v>
      </c>
    </row>
    <row r="23" spans="1:19" x14ac:dyDescent="0.25">
      <c r="A23" s="67" t="s">
        <v>45</v>
      </c>
      <c r="B23" s="68">
        <f>VLOOKUP($A23,'Return Data'!$A$7:$R$326,2,0)</f>
        <v>43929</v>
      </c>
      <c r="C23" s="69">
        <f>VLOOKUP($A23,'Return Data'!$A$7:$R$326,3,0)</f>
        <v>48.2271</v>
      </c>
      <c r="D23" s="69">
        <f>VLOOKUP($A23,'Return Data'!$A$7:$R$326,11,0)</f>
        <v>-99.075608805106498</v>
      </c>
      <c r="E23" s="70">
        <f t="shared" si="0"/>
        <v>7</v>
      </c>
      <c r="F23" s="69">
        <f>VLOOKUP($A23,'Return Data'!$A$7:$R$326,12,0)</f>
        <v>-34.564504584113301</v>
      </c>
      <c r="G23" s="70">
        <f t="shared" si="1"/>
        <v>2</v>
      </c>
      <c r="H23" s="69">
        <f>VLOOKUP($A23,'Return Data'!$A$7:$R$326,13,0)</f>
        <v>-26.017115679966999</v>
      </c>
      <c r="I23" s="70">
        <f t="shared" si="2"/>
        <v>3</v>
      </c>
      <c r="J23" s="69">
        <f>VLOOKUP($A23,'Return Data'!$A$7:$R$326,14,0)</f>
        <v>-21.2581045268523</v>
      </c>
      <c r="K23" s="70">
        <f t="shared" si="3"/>
        <v>3</v>
      </c>
      <c r="L23" s="69">
        <f>VLOOKUP($A23,'Return Data'!$A$7:$R$326,18,0)</f>
        <v>-8.7387062598035801</v>
      </c>
      <c r="M23" s="70">
        <f t="shared" si="4"/>
        <v>1</v>
      </c>
      <c r="N23" s="69">
        <f>VLOOKUP($A23,'Return Data'!$A$7:$R$326,15,0)</f>
        <v>-2.20308283706053</v>
      </c>
      <c r="O23" s="70">
        <f t="shared" si="5"/>
        <v>1</v>
      </c>
      <c r="P23" s="69">
        <f>VLOOKUP($A23,'Return Data'!$A$7:$R$326,16,0)</f>
        <v>-0.92008024129058197</v>
      </c>
      <c r="Q23" s="70">
        <f t="shared" si="6"/>
        <v>7</v>
      </c>
      <c r="R23" s="69">
        <f>VLOOKUP($A23,'Return Data'!$A$7:$R$326,17,0)</f>
        <v>25.954039248511901</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-106.60017605315319</v>
      </c>
      <c r="E25" s="78"/>
      <c r="F25" s="79">
        <f>AVERAGE(F8:F23)</f>
        <v>-42.971063082677652</v>
      </c>
      <c r="G25" s="78"/>
      <c r="H25" s="79">
        <f>AVERAGE(H8:H23)</f>
        <v>-33.352845488628901</v>
      </c>
      <c r="I25" s="78"/>
      <c r="J25" s="79">
        <f>AVERAGE(J8:J23)</f>
        <v>-27.231745964171132</v>
      </c>
      <c r="K25" s="78"/>
      <c r="L25" s="79">
        <f>AVERAGE(L8:L23)</f>
        <v>-15.32912794864315</v>
      </c>
      <c r="M25" s="78"/>
      <c r="N25" s="79">
        <f>AVERAGE(N8:N23)</f>
        <v>-7.0382820727312376</v>
      </c>
      <c r="O25" s="78"/>
      <c r="P25" s="79">
        <f>AVERAGE(P8:P23)</f>
        <v>-0.72815550973007148</v>
      </c>
      <c r="Q25" s="78"/>
      <c r="R25" s="79">
        <f>AVERAGE(R8:R23)</f>
        <v>24.420930309597061</v>
      </c>
      <c r="S25" s="80"/>
    </row>
    <row r="26" spans="1:19" x14ac:dyDescent="0.25">
      <c r="A26" s="77" t="s">
        <v>28</v>
      </c>
      <c r="B26" s="78"/>
      <c r="C26" s="78"/>
      <c r="D26" s="79">
        <f>MIN(D8:D23)</f>
        <v>-144.722070461529</v>
      </c>
      <c r="E26" s="78"/>
      <c r="F26" s="79">
        <f>MIN(F8:F23)</f>
        <v>-61.527349863669002</v>
      </c>
      <c r="G26" s="78"/>
      <c r="H26" s="79">
        <f>MIN(H8:H23)</f>
        <v>-50.561486461527103</v>
      </c>
      <c r="I26" s="78"/>
      <c r="J26" s="79">
        <f>MIN(J8:J23)</f>
        <v>-40.746285595492701</v>
      </c>
      <c r="K26" s="78"/>
      <c r="L26" s="79">
        <f>MIN(L8:L23)</f>
        <v>-23.197411819014398</v>
      </c>
      <c r="M26" s="78"/>
      <c r="N26" s="79">
        <f>MIN(N8:N23)</f>
        <v>-11.5832157450076</v>
      </c>
      <c r="O26" s="78"/>
      <c r="P26" s="79">
        <f>MIN(P8:P23)</f>
        <v>-3.9593674719315199</v>
      </c>
      <c r="Q26" s="78"/>
      <c r="R26" s="79">
        <f>MIN(R8:R23)</f>
        <v>-14.5255102040816</v>
      </c>
      <c r="S26" s="80"/>
    </row>
    <row r="27" spans="1:19" ht="15.75" thickBot="1" x14ac:dyDescent="0.3">
      <c r="A27" s="81" t="s">
        <v>29</v>
      </c>
      <c r="B27" s="82"/>
      <c r="C27" s="82"/>
      <c r="D27" s="83">
        <f>MAX(D8:D23)</f>
        <v>-84.292799214061901</v>
      </c>
      <c r="E27" s="82"/>
      <c r="F27" s="83">
        <f>MAX(F8:F23)</f>
        <v>-34.199118531744098</v>
      </c>
      <c r="G27" s="82"/>
      <c r="H27" s="83">
        <f>MAX(H8:H23)</f>
        <v>-22.999254368511899</v>
      </c>
      <c r="I27" s="82"/>
      <c r="J27" s="83">
        <f>MAX(J8:J23)</f>
        <v>-17.742503297312599</v>
      </c>
      <c r="K27" s="82"/>
      <c r="L27" s="83">
        <f>MAX(L8:L23)</f>
        <v>-8.7387062598035801</v>
      </c>
      <c r="M27" s="82"/>
      <c r="N27" s="83">
        <f>MAX(N8:N23)</f>
        <v>-2.20308283706053</v>
      </c>
      <c r="O27" s="82"/>
      <c r="P27" s="83">
        <f>MAX(P8:P23)</f>
        <v>1.91752841996719</v>
      </c>
      <c r="Q27" s="82"/>
      <c r="R27" s="83">
        <f>MAX(R8:R23)</f>
        <v>81.675455455959096</v>
      </c>
      <c r="S27" s="84"/>
    </row>
    <row r="29" spans="1:19" x14ac:dyDescent="0.25">
      <c r="A29" s="15" t="s">
        <v>342</v>
      </c>
    </row>
  </sheetData>
  <sheetProtection password="F4C3"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showRowColHeaders="0" zoomScaleNormal="100" workbookViewId="0">
      <pane xSplit="1" ySplit="6" topLeftCell="B8"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0" t="s">
        <v>349</v>
      </c>
    </row>
    <row r="3" spans="1:20" ht="15.75" thickBot="1" x14ac:dyDescent="0.3">
      <c r="A3" s="121"/>
    </row>
    <row r="4" spans="1:20" ht="15.75" thickBot="1" x14ac:dyDescent="0.3"/>
    <row r="5" spans="1:20" x14ac:dyDescent="0.25">
      <c r="A5" s="32" t="s">
        <v>345</v>
      </c>
      <c r="B5" s="118" t="s">
        <v>8</v>
      </c>
      <c r="C5" s="118" t="s">
        <v>9</v>
      </c>
      <c r="D5" s="124" t="s">
        <v>1</v>
      </c>
      <c r="E5" s="124"/>
      <c r="F5" s="124" t="s">
        <v>2</v>
      </c>
      <c r="G5" s="124"/>
      <c r="H5" s="124" t="s">
        <v>3</v>
      </c>
      <c r="I5" s="124"/>
      <c r="J5" s="124" t="s">
        <v>4</v>
      </c>
      <c r="K5" s="124"/>
      <c r="L5" s="124" t="s">
        <v>385</v>
      </c>
      <c r="M5" s="124"/>
      <c r="N5" s="124" t="s">
        <v>5</v>
      </c>
      <c r="O5" s="124"/>
      <c r="P5" s="124" t="s">
        <v>6</v>
      </c>
      <c r="Q5" s="124"/>
      <c r="R5" s="122" t="s">
        <v>46</v>
      </c>
      <c r="S5" s="123"/>
      <c r="T5" s="13"/>
    </row>
    <row r="6" spans="1:20" x14ac:dyDescent="0.25">
      <c r="A6" s="18" t="s">
        <v>7</v>
      </c>
      <c r="B6" s="119"/>
      <c r="C6" s="119"/>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Data'!$A$7:$R$326,2,0)</f>
        <v>43929</v>
      </c>
      <c r="C8" s="69">
        <f>VLOOKUP($A8,'Return Data'!$A$7:$R$326,3,0)</f>
        <v>33.17</v>
      </c>
      <c r="D8" s="69">
        <f>VLOOKUP($A8,'Return Data'!$A$7:$R$326,11,0)</f>
        <v>-86.126113469863498</v>
      </c>
      <c r="E8" s="70">
        <f>RANK(D8,D$8:D$71,0)</f>
        <v>15</v>
      </c>
      <c r="F8" s="69">
        <f>VLOOKUP($A8,'Return Data'!$A$7:$R$326,12,0)</f>
        <v>-29.002294219685499</v>
      </c>
      <c r="G8" s="70">
        <f>RANK(F8,F$8:F$71,0)</f>
        <v>11</v>
      </c>
      <c r="H8" s="69">
        <f>VLOOKUP($A8,'Return Data'!$A$7:$R$326,13,0)</f>
        <v>-22.442612497722699</v>
      </c>
      <c r="I8" s="70">
        <f>RANK(H8,H$8:H$71,0)</f>
        <v>13</v>
      </c>
      <c r="J8" s="69">
        <f>VLOOKUP($A8,'Return Data'!$A$7:$R$326,14,0)</f>
        <v>-20.797232685705598</v>
      </c>
      <c r="K8" s="70">
        <f>RANK(J8,J$8:J$71,0)</f>
        <v>27</v>
      </c>
      <c r="L8" s="69">
        <f>VLOOKUP($A8,'Return Data'!$A$7:$R$326,18,0)</f>
        <v>-10.004657074036301</v>
      </c>
      <c r="M8" s="70">
        <f>RANK(L8,L$8:L$71,0)</f>
        <v>24</v>
      </c>
      <c r="N8" s="69">
        <f>VLOOKUP($A8,'Return Data'!$A$7:$R$326,15,0)</f>
        <v>-0.71648878814035399</v>
      </c>
      <c r="O8" s="70">
        <f>RANK(N8,N$8:N$71,0)</f>
        <v>12</v>
      </c>
      <c r="P8" s="69">
        <f>VLOOKUP($A8,'Return Data'!$A$7:$R$326,16,0)</f>
        <v>3.0954934722584402</v>
      </c>
      <c r="Q8" s="70">
        <f>RANK(P8,P$8:P$71,0)</f>
        <v>13</v>
      </c>
      <c r="R8" s="69">
        <f>VLOOKUP($A8,'Return Data'!$A$7:$R$326,17,0)</f>
        <v>15.716246161515301</v>
      </c>
      <c r="S8" s="71">
        <f>RANK(R8,R$8:R$71,0)</f>
        <v>8</v>
      </c>
    </row>
    <row r="9" spans="1:20" x14ac:dyDescent="0.25">
      <c r="A9" s="67" t="s">
        <v>164</v>
      </c>
      <c r="B9" s="68">
        <f>VLOOKUP($A9,'Return Data'!$A$7:$R$326,2,0)</f>
        <v>43929</v>
      </c>
      <c r="C9" s="69">
        <f>VLOOKUP($A9,'Return Data'!$A$7:$R$326,3,0)</f>
        <v>27</v>
      </c>
      <c r="D9" s="69">
        <f>VLOOKUP($A9,'Return Data'!$A$7:$R$326,11,0)</f>
        <v>-83.326884383222406</v>
      </c>
      <c r="E9" s="70">
        <f>RANK(D9,D$8:D$71,0)</f>
        <v>13</v>
      </c>
      <c r="F9" s="69">
        <f>VLOOKUP($A9,'Return Data'!$A$7:$R$326,12,0)</f>
        <v>-27.415902246769999</v>
      </c>
      <c r="G9" s="70">
        <f>RANK(F9,F$8:F$71,0)</f>
        <v>8</v>
      </c>
      <c r="H9" s="69">
        <f>VLOOKUP($A9,'Return Data'!$A$7:$R$326,13,0)</f>
        <v>-20.843527374904198</v>
      </c>
      <c r="I9" s="70">
        <f>RANK(H9,H$8:H$71,0)</f>
        <v>11</v>
      </c>
      <c r="J9" s="69">
        <f>VLOOKUP($A9,'Return Data'!$A$7:$R$326,14,0)</f>
        <v>-19.3259712139828</v>
      </c>
      <c r="K9" s="70">
        <f>RANK(J9,J$8:J$71,0)</f>
        <v>20</v>
      </c>
      <c r="L9" s="69">
        <f>VLOOKUP($A9,'Return Data'!$A$7:$R$326,18,0)</f>
        <v>-8.9670966857226198</v>
      </c>
      <c r="M9" s="70">
        <f>RANK(L9,L$8:L$71,0)</f>
        <v>19</v>
      </c>
      <c r="N9" s="69">
        <f>VLOOKUP($A9,'Return Data'!$A$7:$R$326,15,0)</f>
        <v>0.21082129930475099</v>
      </c>
      <c r="O9" s="70">
        <f>RANK(N9,N$8:N$71,0)</f>
        <v>10</v>
      </c>
      <c r="P9" s="69">
        <f>VLOOKUP($A9,'Return Data'!$A$7:$R$326,16,0)</f>
        <v>3.8684396591649799</v>
      </c>
      <c r="Q9" s="70">
        <f>RANK(P9,P$8:P$71,0)</f>
        <v>10</v>
      </c>
      <c r="R9" s="69">
        <f>VLOOKUP($A9,'Return Data'!$A$7:$R$326,17,0)</f>
        <v>17.268585933560399</v>
      </c>
      <c r="S9" s="71">
        <f>RANK(R9,R$8:R$71,0)</f>
        <v>6</v>
      </c>
    </row>
    <row r="10" spans="1:20" x14ac:dyDescent="0.25">
      <c r="A10" s="67" t="s">
        <v>165</v>
      </c>
      <c r="B10" s="68">
        <f>VLOOKUP($A10,'Return Data'!$A$7:$R$326,2,0)</f>
        <v>43929</v>
      </c>
      <c r="C10" s="69">
        <f>VLOOKUP($A10,'Return Data'!$A$7:$R$326,3,0)</f>
        <v>41.965299999999999</v>
      </c>
      <c r="D10" s="69">
        <f>VLOOKUP($A10,'Return Data'!$A$7:$R$326,11,0)</f>
        <v>-81.966875831747103</v>
      </c>
      <c r="E10" s="70">
        <f>RANK(D10,D$8:D$71,0)</f>
        <v>12</v>
      </c>
      <c r="F10" s="69">
        <f>VLOOKUP($A10,'Return Data'!$A$7:$R$326,12,0)</f>
        <v>-30.7139394930192</v>
      </c>
      <c r="G10" s="70">
        <f>RANK(F10,F$8:F$71,0)</f>
        <v>14</v>
      </c>
      <c r="H10" s="69">
        <f>VLOOKUP($A10,'Return Data'!$A$7:$R$326,13,0)</f>
        <v>-18.070622298348901</v>
      </c>
      <c r="I10" s="70">
        <f>RANK(H10,H$8:H$71,0)</f>
        <v>9</v>
      </c>
      <c r="J10" s="69">
        <f>VLOOKUP($A10,'Return Data'!$A$7:$R$326,14,0)</f>
        <v>-11.3815387991154</v>
      </c>
      <c r="K10" s="70">
        <f>RANK(J10,J$8:J$71,0)</f>
        <v>5</v>
      </c>
      <c r="L10" s="69">
        <f>VLOOKUP($A10,'Return Data'!$A$7:$R$326,18,0)</f>
        <v>-2.8561519102416102</v>
      </c>
      <c r="M10" s="70">
        <f>RANK(L10,L$8:L$71,0)</f>
        <v>3</v>
      </c>
      <c r="N10" s="69">
        <f>VLOOKUP($A10,'Return Data'!$A$7:$R$326,15,0)</f>
        <v>4.8302570060951098</v>
      </c>
      <c r="O10" s="70">
        <f>RANK(N10,N$8:N$71,0)</f>
        <v>2</v>
      </c>
      <c r="P10" s="69">
        <f>VLOOKUP($A10,'Return Data'!$A$7:$R$326,16,0)</f>
        <v>5.4836601756006296</v>
      </c>
      <c r="Q10" s="70">
        <f>RANK(P10,P$8:P$71,0)</f>
        <v>4</v>
      </c>
      <c r="R10" s="69">
        <f>VLOOKUP($A10,'Return Data'!$A$7:$R$326,17,0)</f>
        <v>24.9428050037994</v>
      </c>
      <c r="S10" s="71">
        <f>RANK(R10,R$8:R$71,0)</f>
        <v>1</v>
      </c>
    </row>
    <row r="11" spans="1:20" x14ac:dyDescent="0.25">
      <c r="A11" s="67" t="s">
        <v>166</v>
      </c>
      <c r="B11" s="68">
        <f>VLOOKUP($A11,'Return Data'!$A$7:$R$326,2,0)</f>
        <v>43929</v>
      </c>
      <c r="C11" s="69">
        <f>VLOOKUP($A11,'Return Data'!$A$7:$R$326,3,0)</f>
        <v>36.57</v>
      </c>
      <c r="D11" s="69">
        <f>VLOOKUP($A11,'Return Data'!$A$7:$R$326,11,0)</f>
        <v>-95.193023868727707</v>
      </c>
      <c r="E11" s="70">
        <f>RANK(D11,D$8:D$71,0)</f>
        <v>21</v>
      </c>
      <c r="F11" s="69">
        <f>VLOOKUP($A11,'Return Data'!$A$7:$R$326,12,0)</f>
        <v>-38.334820015538199</v>
      </c>
      <c r="G11" s="70">
        <f>RANK(F11,F$8:F$71,0)</f>
        <v>37</v>
      </c>
      <c r="H11" s="69">
        <f>VLOOKUP($A11,'Return Data'!$A$7:$R$326,13,0)</f>
        <v>-28.028472821397699</v>
      </c>
      <c r="I11" s="70">
        <f>RANK(H11,H$8:H$71,0)</f>
        <v>30</v>
      </c>
      <c r="J11" s="69">
        <f>VLOOKUP($A11,'Return Data'!$A$7:$R$326,14,0)</f>
        <v>-22.5414172955157</v>
      </c>
      <c r="K11" s="70">
        <f>RANK(J11,J$8:J$71,0)</f>
        <v>33</v>
      </c>
      <c r="L11" s="69">
        <f>VLOOKUP($A11,'Return Data'!$A$7:$R$326,18,0)</f>
        <v>-13.3385773222062</v>
      </c>
      <c r="M11" s="70">
        <f>RANK(L11,L$8:L$71,0)</f>
        <v>40</v>
      </c>
      <c r="N11" s="69">
        <f>VLOOKUP($A11,'Return Data'!$A$7:$R$326,15,0)</f>
        <v>-5.66871454403777</v>
      </c>
      <c r="O11" s="70">
        <f>RANK(N11,N$8:N$71,0)</f>
        <v>39</v>
      </c>
      <c r="P11" s="69">
        <f>VLOOKUP($A11,'Return Data'!$A$7:$R$326,16,0)</f>
        <v>-1.4302680741738401</v>
      </c>
      <c r="Q11" s="70">
        <f>RANK(P11,P$8:P$71,0)</f>
        <v>33</v>
      </c>
      <c r="R11" s="69">
        <f>VLOOKUP($A11,'Return Data'!$A$7:$R$326,17,0)</f>
        <v>-1.74342807691875</v>
      </c>
      <c r="S11" s="71">
        <f>RANK(R11,R$8:R$71,0)</f>
        <v>45</v>
      </c>
    </row>
    <row r="12" spans="1:20" x14ac:dyDescent="0.25">
      <c r="A12" s="67" t="s">
        <v>167</v>
      </c>
      <c r="B12" s="68">
        <f>VLOOKUP($A12,'Return Data'!$A$7:$R$326,2,0)</f>
        <v>43929</v>
      </c>
      <c r="C12" s="69">
        <f>VLOOKUP($A12,'Return Data'!$A$7:$R$326,3,0)</f>
        <v>34.427999999999997</v>
      </c>
      <c r="D12" s="69">
        <f>VLOOKUP($A12,'Return Data'!$A$7:$R$326,11,0)</f>
        <v>-81.541523295162307</v>
      </c>
      <c r="E12" s="70">
        <f>RANK(D12,D$8:D$71,0)</f>
        <v>11</v>
      </c>
      <c r="F12" s="69">
        <f>VLOOKUP($A12,'Return Data'!$A$7:$R$326,12,0)</f>
        <v>-29.159996789841198</v>
      </c>
      <c r="G12" s="70">
        <f>RANK(F12,F$8:F$71,0)</f>
        <v>12</v>
      </c>
      <c r="H12" s="69">
        <f>VLOOKUP($A12,'Return Data'!$A$7:$R$326,13,0)</f>
        <v>-18.688476983460799</v>
      </c>
      <c r="I12" s="70">
        <f>RANK(H12,H$8:H$71,0)</f>
        <v>10</v>
      </c>
      <c r="J12" s="69">
        <f>VLOOKUP($A12,'Return Data'!$A$7:$R$326,14,0)</f>
        <v>-11.985766459390399</v>
      </c>
      <c r="K12" s="70">
        <f>RANK(J12,J$8:J$71,0)</f>
        <v>8</v>
      </c>
      <c r="L12" s="69">
        <f>VLOOKUP($A12,'Return Data'!$A$7:$R$326,18,0)</f>
        <v>-4.9357554288240504</v>
      </c>
      <c r="M12" s="70">
        <f>RANK(L12,L$8:L$71,0)</f>
        <v>4</v>
      </c>
      <c r="N12" s="69">
        <f>VLOOKUP($A12,'Return Data'!$A$7:$R$326,15,0)</f>
        <v>1.05388203945767</v>
      </c>
      <c r="O12" s="70">
        <f>RANK(N12,N$8:N$71,0)</f>
        <v>7</v>
      </c>
      <c r="P12" s="69">
        <f>VLOOKUP($A12,'Return Data'!$A$7:$R$326,16,0)</f>
        <v>1.97128875172417</v>
      </c>
      <c r="Q12" s="70">
        <f>RANK(P12,P$8:P$71,0)</f>
        <v>17</v>
      </c>
      <c r="R12" s="69">
        <f>VLOOKUP($A12,'Return Data'!$A$7:$R$326,17,0)</f>
        <v>14.052039601029501</v>
      </c>
      <c r="S12" s="71">
        <f>RANK(R12,R$8:R$71,0)</f>
        <v>11</v>
      </c>
    </row>
    <row r="13" spans="1:20" x14ac:dyDescent="0.25">
      <c r="A13" s="67" t="s">
        <v>168</v>
      </c>
      <c r="B13" s="68">
        <f>VLOOKUP($A13,'Return Data'!$A$7:$R$326,2,0)</f>
        <v>43929</v>
      </c>
      <c r="C13" s="69">
        <f>VLOOKUP($A13,'Return Data'!$A$7:$R$326,3,0)</f>
        <v>7.91</v>
      </c>
      <c r="D13" s="69">
        <f>VLOOKUP($A13,'Return Data'!$A$7:$R$326,11,0)</f>
        <v>-54.735112049522499</v>
      </c>
      <c r="E13" s="70">
        <f>RANK(D13,D$8:D$71,0)</f>
        <v>1</v>
      </c>
      <c r="F13" s="69">
        <f>VLOOKUP($A13,'Return Data'!$A$7:$R$326,12,0)</f>
        <v>-13.7691815856777</v>
      </c>
      <c r="G13" s="70">
        <f>RANK(F13,F$8:F$71,0)</f>
        <v>1</v>
      </c>
      <c r="H13" s="69">
        <f>VLOOKUP($A13,'Return Data'!$A$7:$R$326,13,0)</f>
        <v>-6.3887977245378096</v>
      </c>
      <c r="I13" s="70">
        <f>RANK(H13,H$8:H$71,0)</f>
        <v>1</v>
      </c>
      <c r="J13" s="69">
        <f>VLOOKUP($A13,'Return Data'!$A$7:$R$326,14,0)</f>
        <v>-8.9513101548793603</v>
      </c>
      <c r="K13" s="70">
        <f>RANK(J13,J$8:J$71,0)</f>
        <v>3</v>
      </c>
      <c r="L13" s="69">
        <f>VLOOKUP($A13,'Return Data'!$A$7:$R$326,18,0)</f>
        <v>-11.628567953720999</v>
      </c>
      <c r="M13" s="70">
        <f>RANK(L13,L$8:L$71,0)</f>
        <v>35</v>
      </c>
      <c r="N13" s="69"/>
      <c r="O13" s="70"/>
      <c r="P13" s="69"/>
      <c r="Q13" s="70"/>
      <c r="R13" s="69">
        <f>VLOOKUP($A13,'Return Data'!$A$7:$R$326,17,0)</f>
        <v>-9.7926829268292703</v>
      </c>
      <c r="S13" s="71">
        <f>RANK(R13,R$8:R$71,0)</f>
        <v>51</v>
      </c>
    </row>
    <row r="14" spans="1:20" x14ac:dyDescent="0.25">
      <c r="A14" s="67" t="s">
        <v>169</v>
      </c>
      <c r="B14" s="68">
        <f>VLOOKUP($A14,'Return Data'!$A$7:$R$326,2,0)</f>
        <v>43929</v>
      </c>
      <c r="C14" s="69">
        <f>VLOOKUP($A14,'Return Data'!$A$7:$R$326,3,0)</f>
        <v>9.57</v>
      </c>
      <c r="D14" s="69">
        <f>VLOOKUP($A14,'Return Data'!$A$7:$R$326,11,0)</f>
        <v>-69.620793714057896</v>
      </c>
      <c r="E14" s="70">
        <f>RANK(D14,D$8:D$71,0)</f>
        <v>6</v>
      </c>
      <c r="F14" s="69">
        <f>VLOOKUP($A14,'Return Data'!$A$7:$R$326,12,0)</f>
        <v>-22.265971606033698</v>
      </c>
      <c r="G14" s="70">
        <f>RANK(F14,F$8:F$71,0)</f>
        <v>6</v>
      </c>
      <c r="H14" s="69">
        <f>VLOOKUP($A14,'Return Data'!$A$7:$R$326,13,0)</f>
        <v>-11.4092211513415</v>
      </c>
      <c r="I14" s="70">
        <f>RANK(H14,H$8:H$71,0)</f>
        <v>4</v>
      </c>
      <c r="J14" s="69">
        <f>VLOOKUP($A14,'Return Data'!$A$7:$R$326,14,0)</f>
        <v>-11.845998248950901</v>
      </c>
      <c r="K14" s="70">
        <f>RANK(J14,J$8:J$71,0)</f>
        <v>7</v>
      </c>
      <c r="L14" s="69"/>
      <c r="M14" s="70"/>
      <c r="N14" s="69"/>
      <c r="O14" s="70"/>
      <c r="P14" s="69"/>
      <c r="Q14" s="70"/>
      <c r="R14" s="69">
        <f>VLOOKUP($A14,'Return Data'!$A$7:$R$326,17,0)</f>
        <v>-2.9227188081936601</v>
      </c>
      <c r="S14" s="71">
        <f>RANK(R14,R$8:R$71,0)</f>
        <v>46</v>
      </c>
    </row>
    <row r="15" spans="1:20" x14ac:dyDescent="0.25">
      <c r="A15" s="67" t="s">
        <v>170</v>
      </c>
      <c r="B15" s="68">
        <f>VLOOKUP($A15,'Return Data'!$A$7:$R$326,2,0)</f>
        <v>43929</v>
      </c>
      <c r="C15" s="69">
        <f>VLOOKUP($A15,'Return Data'!$A$7:$R$326,3,0)</f>
        <v>51.65</v>
      </c>
      <c r="D15" s="69">
        <f>VLOOKUP($A15,'Return Data'!$A$7:$R$326,11,0)</f>
        <v>-56.852336762605901</v>
      </c>
      <c r="E15" s="70">
        <f>RANK(D15,D$8:D$71,0)</f>
        <v>2</v>
      </c>
      <c r="F15" s="69">
        <f>VLOOKUP($A15,'Return Data'!$A$7:$R$326,12,0)</f>
        <v>-14.786192282823</v>
      </c>
      <c r="G15" s="70">
        <f>RANK(F15,F$8:F$71,0)</f>
        <v>3</v>
      </c>
      <c r="H15" s="69">
        <f>VLOOKUP($A15,'Return Data'!$A$7:$R$326,13,0)</f>
        <v>-6.4774820023438702</v>
      </c>
      <c r="I15" s="70">
        <f>RANK(H15,H$8:H$71,0)</f>
        <v>2</v>
      </c>
      <c r="J15" s="69">
        <f>VLOOKUP($A15,'Return Data'!$A$7:$R$326,14,0)</f>
        <v>-5.3535993688514596</v>
      </c>
      <c r="K15" s="70">
        <f>RANK(J15,J$8:J$71,0)</f>
        <v>2</v>
      </c>
      <c r="L15" s="69">
        <f>VLOOKUP($A15,'Return Data'!$A$7:$R$326,18,0)</f>
        <v>-7.8046607456079302</v>
      </c>
      <c r="M15" s="70">
        <f>RANK(L15,L$8:L$71,0)</f>
        <v>12</v>
      </c>
      <c r="N15" s="69">
        <f>VLOOKUP($A15,'Return Data'!$A$7:$R$326,15,0)</f>
        <v>4.57213794222075</v>
      </c>
      <c r="O15" s="70">
        <f>RANK(N15,N$8:N$71,0)</f>
        <v>3</v>
      </c>
      <c r="P15" s="69">
        <f>VLOOKUP($A15,'Return Data'!$A$7:$R$326,16,0)</f>
        <v>5.3066079648475801</v>
      </c>
      <c r="Q15" s="70">
        <f>RANK(P15,P$8:P$71,0)</f>
        <v>5</v>
      </c>
      <c r="R15" s="69">
        <f>VLOOKUP($A15,'Return Data'!$A$7:$R$326,17,0)</f>
        <v>16.6292724057752</v>
      </c>
      <c r="S15" s="71">
        <f>RANK(R15,R$8:R$71,0)</f>
        <v>7</v>
      </c>
    </row>
    <row r="16" spans="1:20" x14ac:dyDescent="0.25">
      <c r="A16" s="67" t="s">
        <v>171</v>
      </c>
      <c r="B16" s="68">
        <f>VLOOKUP($A16,'Return Data'!$A$7:$R$326,2,0)</f>
        <v>43929</v>
      </c>
      <c r="C16" s="69">
        <f>VLOOKUP($A16,'Return Data'!$A$7:$R$326,3,0)</f>
        <v>59.19</v>
      </c>
      <c r="D16" s="69">
        <f>VLOOKUP($A16,'Return Data'!$A$7:$R$326,11,0)</f>
        <v>-65.489006328700995</v>
      </c>
      <c r="E16" s="70">
        <f>RANK(D16,D$8:D$71,0)</f>
        <v>4</v>
      </c>
      <c r="F16" s="69">
        <f>VLOOKUP($A16,'Return Data'!$A$7:$R$326,12,0)</f>
        <v>-20.737272248898201</v>
      </c>
      <c r="G16" s="70">
        <f>RANK(F16,F$8:F$71,0)</f>
        <v>4</v>
      </c>
      <c r="H16" s="69">
        <f>VLOOKUP($A16,'Return Data'!$A$7:$R$326,13,0)</f>
        <v>-17.4840972435222</v>
      </c>
      <c r="I16" s="70">
        <f>RANK(H16,H$8:H$71,0)</f>
        <v>8</v>
      </c>
      <c r="J16" s="69">
        <f>VLOOKUP($A16,'Return Data'!$A$7:$R$326,14,0)</f>
        <v>-12.3163232855829</v>
      </c>
      <c r="K16" s="70">
        <f>RANK(J16,J$8:J$71,0)</f>
        <v>9</v>
      </c>
      <c r="L16" s="69">
        <f>VLOOKUP($A16,'Return Data'!$A$7:$R$326,18,0)</f>
        <v>-1.7610158819375601</v>
      </c>
      <c r="M16" s="70">
        <f>RANK(L16,L$8:L$71,0)</f>
        <v>2</v>
      </c>
      <c r="N16" s="69">
        <f>VLOOKUP($A16,'Return Data'!$A$7:$R$326,15,0)</f>
        <v>4.0833359846069301</v>
      </c>
      <c r="O16" s="70">
        <f>RANK(N16,N$8:N$71,0)</f>
        <v>4</v>
      </c>
      <c r="P16" s="69">
        <f>VLOOKUP($A16,'Return Data'!$A$7:$R$326,16,0)</f>
        <v>4.0467638899731302</v>
      </c>
      <c r="Q16" s="70">
        <f>RANK(P16,P$8:P$71,0)</f>
        <v>9</v>
      </c>
      <c r="R16" s="69">
        <f>VLOOKUP($A16,'Return Data'!$A$7:$R$326,17,0)</f>
        <v>13.4995934404525</v>
      </c>
      <c r="S16" s="71">
        <f>RANK(R16,R$8:R$71,0)</f>
        <v>12</v>
      </c>
    </row>
    <row r="17" spans="1:19" x14ac:dyDescent="0.25">
      <c r="A17" s="67" t="s">
        <v>172</v>
      </c>
      <c r="B17" s="68">
        <f>VLOOKUP($A17,'Return Data'!$A$7:$R$326,2,0)</f>
        <v>43929</v>
      </c>
      <c r="C17" s="69">
        <f>VLOOKUP($A17,'Return Data'!$A$7:$R$326,3,0)</f>
        <v>40.136000000000003</v>
      </c>
      <c r="D17" s="69">
        <f>VLOOKUP($A17,'Return Data'!$A$7:$R$326,11,0)</f>
        <v>-102.49734869956301</v>
      </c>
      <c r="E17" s="70">
        <f>RANK(D17,D$8:D$71,0)</f>
        <v>37</v>
      </c>
      <c r="F17" s="69">
        <f>VLOOKUP($A17,'Return Data'!$A$7:$R$326,12,0)</f>
        <v>-39.477554569087303</v>
      </c>
      <c r="G17" s="70">
        <f>RANK(F17,F$8:F$71,0)</f>
        <v>40</v>
      </c>
      <c r="H17" s="69">
        <f>VLOOKUP($A17,'Return Data'!$A$7:$R$326,13,0)</f>
        <v>-26.925051909361699</v>
      </c>
      <c r="I17" s="70">
        <f>RANK(H17,H$8:H$71,0)</f>
        <v>23</v>
      </c>
      <c r="J17" s="69">
        <f>VLOOKUP($A17,'Return Data'!$A$7:$R$326,14,0)</f>
        <v>-19.988268081681699</v>
      </c>
      <c r="K17" s="70">
        <f>RANK(J17,J$8:J$71,0)</f>
        <v>22</v>
      </c>
      <c r="L17" s="69">
        <f>VLOOKUP($A17,'Return Data'!$A$7:$R$326,18,0)</f>
        <v>-7.9348841845001399</v>
      </c>
      <c r="M17" s="70">
        <f>RANK(L17,L$8:L$71,0)</f>
        <v>13</v>
      </c>
      <c r="N17" s="69">
        <f>VLOOKUP($A17,'Return Data'!$A$7:$R$326,15,0)</f>
        <v>-1.60109160079001</v>
      </c>
      <c r="O17" s="70">
        <f>RANK(N17,N$8:N$71,0)</f>
        <v>17</v>
      </c>
      <c r="P17" s="69">
        <f>VLOOKUP($A17,'Return Data'!$A$7:$R$326,16,0)</f>
        <v>4.1171300023062898</v>
      </c>
      <c r="Q17" s="70">
        <f>RANK(P17,P$8:P$71,0)</f>
        <v>8</v>
      </c>
      <c r="R17" s="69">
        <f>VLOOKUP($A17,'Return Data'!$A$7:$R$326,17,0)</f>
        <v>15.400558903204701</v>
      </c>
      <c r="S17" s="71">
        <f>RANK(R17,R$8:R$71,0)</f>
        <v>9</v>
      </c>
    </row>
    <row r="18" spans="1:19" x14ac:dyDescent="0.25">
      <c r="A18" s="67" t="s">
        <v>173</v>
      </c>
      <c r="B18" s="68">
        <f>VLOOKUP($A18,'Return Data'!$A$7:$R$326,2,0)</f>
        <v>43929</v>
      </c>
      <c r="C18" s="69">
        <f>VLOOKUP($A18,'Return Data'!$A$7:$R$326,3,0)</f>
        <v>39.22</v>
      </c>
      <c r="D18" s="69">
        <f>VLOOKUP($A18,'Return Data'!$A$7:$R$326,11,0)</f>
        <v>-96.114432291244995</v>
      </c>
      <c r="E18" s="70">
        <f>RANK(D18,D$8:D$71,0)</f>
        <v>23</v>
      </c>
      <c r="F18" s="69">
        <f>VLOOKUP($A18,'Return Data'!$A$7:$R$326,12,0)</f>
        <v>-37.591422050908797</v>
      </c>
      <c r="G18" s="70">
        <f>RANK(F18,F$8:F$71,0)</f>
        <v>32</v>
      </c>
      <c r="H18" s="69">
        <f>VLOOKUP($A18,'Return Data'!$A$7:$R$326,13,0)</f>
        <v>-27.009083524112</v>
      </c>
      <c r="I18" s="70">
        <f>RANK(H18,H$8:H$71,0)</f>
        <v>24</v>
      </c>
      <c r="J18" s="69">
        <f>VLOOKUP($A18,'Return Data'!$A$7:$R$326,14,0)</f>
        <v>-20.229130569994201</v>
      </c>
      <c r="K18" s="70">
        <f>RANK(J18,J$8:J$71,0)</f>
        <v>24</v>
      </c>
      <c r="L18" s="69">
        <f>VLOOKUP($A18,'Return Data'!$A$7:$R$326,18,0)</f>
        <v>-9.9306120050671591</v>
      </c>
      <c r="M18" s="70">
        <f>RANK(L18,L$8:L$71,0)</f>
        <v>23</v>
      </c>
      <c r="N18" s="69">
        <f>VLOOKUP($A18,'Return Data'!$A$7:$R$326,15,0)</f>
        <v>-2.6758472697039002</v>
      </c>
      <c r="O18" s="70">
        <f>RANK(N18,N$8:N$71,0)</f>
        <v>22</v>
      </c>
      <c r="P18" s="69">
        <f>VLOOKUP($A18,'Return Data'!$A$7:$R$326,16,0)</f>
        <v>0.64140235646587496</v>
      </c>
      <c r="Q18" s="70">
        <f>RANK(P18,P$8:P$71,0)</f>
        <v>24</v>
      </c>
      <c r="R18" s="69">
        <f>VLOOKUP($A18,'Return Data'!$A$7:$R$326,17,0)</f>
        <v>11.073087988408499</v>
      </c>
      <c r="S18" s="71">
        <f>RANK(R18,R$8:R$71,0)</f>
        <v>21</v>
      </c>
    </row>
    <row r="19" spans="1:19" x14ac:dyDescent="0.25">
      <c r="A19" s="85" t="s">
        <v>174</v>
      </c>
      <c r="B19" s="68">
        <f>VLOOKUP($A19,'Return Data'!$A$7:$R$326,2,0)</f>
        <v>43929</v>
      </c>
      <c r="C19" s="69">
        <f>VLOOKUP($A19,'Return Data'!$A$7:$R$326,3,0)</f>
        <v>11.560499999999999</v>
      </c>
      <c r="D19" s="69">
        <f>VLOOKUP($A19,'Return Data'!$A$7:$R$326,11,0)</f>
        <v>-107.662975104644</v>
      </c>
      <c r="E19" s="70">
        <f>RANK(D19,D$8:D$71,0)</f>
        <v>44</v>
      </c>
      <c r="F19" s="69">
        <f>VLOOKUP($A19,'Return Data'!$A$7:$R$326,12,0)</f>
        <v>-44.351541865656699</v>
      </c>
      <c r="G19" s="70">
        <f>RANK(F19,F$8:F$71,0)</f>
        <v>45</v>
      </c>
      <c r="H19" s="69">
        <f>VLOOKUP($A19,'Return Data'!$A$7:$R$326,13,0)</f>
        <v>-31.447833227623502</v>
      </c>
      <c r="I19" s="70">
        <f>RANK(H19,H$8:H$71,0)</f>
        <v>39</v>
      </c>
      <c r="J19" s="69">
        <f>VLOOKUP($A19,'Return Data'!$A$7:$R$326,14,0)</f>
        <v>-24.391630829834501</v>
      </c>
      <c r="K19" s="70">
        <f>RANK(J19,J$8:J$71,0)</f>
        <v>37</v>
      </c>
      <c r="L19" s="69">
        <f>VLOOKUP($A19,'Return Data'!$A$7:$R$326,18,0)</f>
        <v>-9.0274458213254203</v>
      </c>
      <c r="M19" s="70">
        <f>RANK(L19,L$8:L$71,0)</f>
        <v>20</v>
      </c>
      <c r="N19" s="69">
        <f>VLOOKUP($A19,'Return Data'!$A$7:$R$326,15,0)</f>
        <v>-3.2076518804187701</v>
      </c>
      <c r="O19" s="70">
        <f>RANK(N19,N$8:N$71,0)</f>
        <v>24</v>
      </c>
      <c r="P19" s="69"/>
      <c r="Q19" s="70"/>
      <c r="R19" s="69">
        <f>VLOOKUP($A19,'Return Data'!$A$7:$R$326,17,0)</f>
        <v>3.6488308776425402</v>
      </c>
      <c r="S19" s="71">
        <f>RANK(R19,R$8:R$71,0)</f>
        <v>36</v>
      </c>
    </row>
    <row r="20" spans="1:19" x14ac:dyDescent="0.25">
      <c r="A20" s="67" t="s">
        <v>175</v>
      </c>
      <c r="B20" s="68">
        <f>VLOOKUP($A20,'Return Data'!$A$7:$R$326,2,0)</f>
        <v>43929</v>
      </c>
      <c r="C20" s="69">
        <f>VLOOKUP($A20,'Return Data'!$A$7:$R$326,3,0)</f>
        <v>430.54989999999998</v>
      </c>
      <c r="D20" s="69">
        <f>VLOOKUP($A20,'Return Data'!$A$7:$R$326,11,0)</f>
        <v>-115.907308496539</v>
      </c>
      <c r="E20" s="70">
        <f>RANK(D20,D$8:D$71,0)</f>
        <v>50</v>
      </c>
      <c r="F20" s="69">
        <f>VLOOKUP($A20,'Return Data'!$A$7:$R$326,12,0)</f>
        <v>-49.569520917125402</v>
      </c>
      <c r="G20" s="70">
        <f>RANK(F20,F$8:F$71,0)</f>
        <v>55</v>
      </c>
      <c r="H20" s="69">
        <f>VLOOKUP($A20,'Return Data'!$A$7:$R$326,13,0)</f>
        <v>-36.9447614281952</v>
      </c>
      <c r="I20" s="70">
        <f>RANK(H20,H$8:H$71,0)</f>
        <v>47</v>
      </c>
      <c r="J20" s="69">
        <f>VLOOKUP($A20,'Return Data'!$A$7:$R$326,14,0)</f>
        <v>-28.350218275017301</v>
      </c>
      <c r="K20" s="70">
        <f>RANK(J20,J$8:J$71,0)</f>
        <v>47</v>
      </c>
      <c r="L20" s="69">
        <f>VLOOKUP($A20,'Return Data'!$A$7:$R$326,18,0)</f>
        <v>-11.9626719751696</v>
      </c>
      <c r="M20" s="70">
        <f>RANK(L20,L$8:L$71,0)</f>
        <v>36</v>
      </c>
      <c r="N20" s="69">
        <f>VLOOKUP($A20,'Return Data'!$A$7:$R$326,15,0)</f>
        <v>-5.0745495941954504</v>
      </c>
      <c r="O20" s="70">
        <f>RANK(N20,N$8:N$71,0)</f>
        <v>36</v>
      </c>
      <c r="P20" s="69">
        <f>VLOOKUP($A20,'Return Data'!$A$7:$R$326,16,0)</f>
        <v>-0.53027479822482304</v>
      </c>
      <c r="Q20" s="70">
        <f>RANK(P20,P$8:P$71,0)</f>
        <v>27</v>
      </c>
      <c r="R20" s="69">
        <f>VLOOKUP($A20,'Return Data'!$A$7:$R$326,17,0)</f>
        <v>10.6512489495674</v>
      </c>
      <c r="S20" s="71">
        <f>RANK(R20,R$8:R$71,0)</f>
        <v>24</v>
      </c>
    </row>
    <row r="21" spans="1:19" x14ac:dyDescent="0.25">
      <c r="A21" s="67" t="s">
        <v>176</v>
      </c>
      <c r="B21" s="68">
        <f>VLOOKUP($A21,'Return Data'!$A$7:$R$326,2,0)</f>
        <v>43929</v>
      </c>
      <c r="C21" s="69">
        <f>VLOOKUP($A21,'Return Data'!$A$7:$R$326,3,0)</f>
        <v>271.25099999999998</v>
      </c>
      <c r="D21" s="69">
        <f>VLOOKUP($A21,'Return Data'!$A$7:$R$326,11,0)</f>
        <v>-119.20104380656301</v>
      </c>
      <c r="E21" s="70">
        <f>RANK(D21,D$8:D$71,0)</f>
        <v>55</v>
      </c>
      <c r="F21" s="69">
        <f>VLOOKUP($A21,'Return Data'!$A$7:$R$326,12,0)</f>
        <v>-48.203114553511902</v>
      </c>
      <c r="G21" s="70">
        <f>RANK(F21,F$8:F$71,0)</f>
        <v>51</v>
      </c>
      <c r="H21" s="69">
        <f>VLOOKUP($A21,'Return Data'!$A$7:$R$326,13,0)</f>
        <v>-37.209907093861297</v>
      </c>
      <c r="I21" s="70">
        <f>RANK(H21,H$8:H$71,0)</f>
        <v>48</v>
      </c>
      <c r="J21" s="69">
        <f>VLOOKUP($A21,'Return Data'!$A$7:$R$326,14,0)</f>
        <v>-27.656344788577901</v>
      </c>
      <c r="K21" s="70">
        <f>RANK(J21,J$8:J$71,0)</f>
        <v>46</v>
      </c>
      <c r="L21" s="69">
        <f>VLOOKUP($A21,'Return Data'!$A$7:$R$326,18,0)</f>
        <v>-11.139313694374501</v>
      </c>
      <c r="M21" s="70">
        <f>RANK(L21,L$8:L$71,0)</f>
        <v>31</v>
      </c>
      <c r="N21" s="69">
        <f>VLOOKUP($A21,'Return Data'!$A$7:$R$326,15,0)</f>
        <v>-3.6892563178083599</v>
      </c>
      <c r="O21" s="70">
        <f>RANK(N21,N$8:N$71,0)</f>
        <v>27</v>
      </c>
      <c r="P21" s="69">
        <f>VLOOKUP($A21,'Return Data'!$A$7:$R$326,16,0)</f>
        <v>1.9695801317705599</v>
      </c>
      <c r="Q21" s="70">
        <f>RANK(P21,P$8:P$71,0)</f>
        <v>18</v>
      </c>
      <c r="R21" s="69">
        <f>VLOOKUP($A21,'Return Data'!$A$7:$R$326,17,0)</f>
        <v>11.6564191205931</v>
      </c>
      <c r="S21" s="71">
        <f>RANK(R21,R$8:R$71,0)</f>
        <v>19</v>
      </c>
    </row>
    <row r="22" spans="1:19" x14ac:dyDescent="0.25">
      <c r="A22" s="67" t="s">
        <v>177</v>
      </c>
      <c r="B22" s="68">
        <f>VLOOKUP($A22,'Return Data'!$A$7:$R$326,2,0)</f>
        <v>43929</v>
      </c>
      <c r="C22" s="69">
        <f>VLOOKUP($A22,'Return Data'!$A$7:$R$326,3,0)</f>
        <v>379.85899999999998</v>
      </c>
      <c r="D22" s="69">
        <f>VLOOKUP($A22,'Return Data'!$A$7:$R$326,11,0)</f>
        <v>-116.07485778712299</v>
      </c>
      <c r="E22" s="70">
        <f>RANK(D22,D$8:D$71,0)</f>
        <v>52</v>
      </c>
      <c r="F22" s="69">
        <f>VLOOKUP($A22,'Return Data'!$A$7:$R$326,12,0)</f>
        <v>-48.670910228401198</v>
      </c>
      <c r="G22" s="70">
        <f>RANK(F22,F$8:F$71,0)</f>
        <v>52</v>
      </c>
      <c r="H22" s="69">
        <f>VLOOKUP($A22,'Return Data'!$A$7:$R$326,13,0)</f>
        <v>-38.557675327780203</v>
      </c>
      <c r="I22" s="70">
        <f>RANK(H22,H$8:H$71,0)</f>
        <v>50</v>
      </c>
      <c r="J22" s="69">
        <f>VLOOKUP($A22,'Return Data'!$A$7:$R$326,14,0)</f>
        <v>-30.275655985657799</v>
      </c>
      <c r="K22" s="70">
        <f>RANK(J22,J$8:J$71,0)</f>
        <v>49</v>
      </c>
      <c r="L22" s="69">
        <f>VLOOKUP($A22,'Return Data'!$A$7:$R$326,18,0)</f>
        <v>-14.047121072246901</v>
      </c>
      <c r="M22" s="70">
        <f>RANK(L22,L$8:L$71,0)</f>
        <v>43</v>
      </c>
      <c r="N22" s="69">
        <f>VLOOKUP($A22,'Return Data'!$A$7:$R$326,15,0)</f>
        <v>-7.2988048457497197</v>
      </c>
      <c r="O22" s="70">
        <f>RANK(N22,N$8:N$71,0)</f>
        <v>42</v>
      </c>
      <c r="P22" s="69">
        <f>VLOOKUP($A22,'Return Data'!$A$7:$R$326,16,0)</f>
        <v>-1.6609242255939101</v>
      </c>
      <c r="Q22" s="70">
        <f>RANK(P22,P$8:P$71,0)</f>
        <v>34</v>
      </c>
      <c r="R22" s="69">
        <f>VLOOKUP($A22,'Return Data'!$A$7:$R$326,17,0)</f>
        <v>7.6564324296286204</v>
      </c>
      <c r="S22" s="71">
        <f>RANK(R22,R$8:R$71,0)</f>
        <v>32</v>
      </c>
    </row>
    <row r="23" spans="1:19" x14ac:dyDescent="0.25">
      <c r="A23" s="67" t="s">
        <v>178</v>
      </c>
      <c r="B23" s="68">
        <f>VLOOKUP($A23,'Return Data'!$A$7:$R$326,2,0)</f>
        <v>43929</v>
      </c>
      <c r="C23" s="69">
        <f>VLOOKUP($A23,'Return Data'!$A$7:$R$326,3,0)</f>
        <v>30.231200000000001</v>
      </c>
      <c r="D23" s="69">
        <f>VLOOKUP($A23,'Return Data'!$A$7:$R$326,11,0)</f>
        <v>-96.825236277399696</v>
      </c>
      <c r="E23" s="70">
        <f>RANK(D23,D$8:D$71,0)</f>
        <v>26</v>
      </c>
      <c r="F23" s="69">
        <f>VLOOKUP($A23,'Return Data'!$A$7:$R$326,12,0)</f>
        <v>-35.078391509749402</v>
      </c>
      <c r="G23" s="70">
        <f>RANK(F23,F$8:F$71,0)</f>
        <v>22</v>
      </c>
      <c r="H23" s="69">
        <f>VLOOKUP($A23,'Return Data'!$A$7:$R$326,13,0)</f>
        <v>-27.5193289201071</v>
      </c>
      <c r="I23" s="70">
        <f>RANK(H23,H$8:H$71,0)</f>
        <v>29</v>
      </c>
      <c r="J23" s="69">
        <f>VLOOKUP($A23,'Return Data'!$A$7:$R$326,14,0)</f>
        <v>-22.5125558614813</v>
      </c>
      <c r="K23" s="70">
        <f>RANK(J23,J$8:J$71,0)</f>
        <v>32</v>
      </c>
      <c r="L23" s="69">
        <f>VLOOKUP($A23,'Return Data'!$A$7:$R$326,18,0)</f>
        <v>-11.218098439315799</v>
      </c>
      <c r="M23" s="70">
        <f>RANK(L23,L$8:L$71,0)</f>
        <v>32</v>
      </c>
      <c r="N23" s="69">
        <f>VLOOKUP($A23,'Return Data'!$A$7:$R$326,15,0)</f>
        <v>-3.9634983727242199</v>
      </c>
      <c r="O23" s="70">
        <f>RANK(N23,N$8:N$71,0)</f>
        <v>30</v>
      </c>
      <c r="P23" s="69">
        <f>VLOOKUP($A23,'Return Data'!$A$7:$R$326,16,0)</f>
        <v>1.6765776045197101</v>
      </c>
      <c r="Q23" s="70">
        <f>RANK(P23,P$8:P$71,0)</f>
        <v>20</v>
      </c>
      <c r="R23" s="69">
        <f>VLOOKUP($A23,'Return Data'!$A$7:$R$326,17,0)</f>
        <v>10.762164468588701</v>
      </c>
      <c r="S23" s="71">
        <f>RANK(R23,R$8:R$71,0)</f>
        <v>23</v>
      </c>
    </row>
    <row r="24" spans="1:19" x14ac:dyDescent="0.25">
      <c r="A24" s="67" t="s">
        <v>179</v>
      </c>
      <c r="B24" s="68">
        <f>VLOOKUP($A24,'Return Data'!$A$7:$R$326,2,0)</f>
        <v>43929</v>
      </c>
      <c r="C24" s="69">
        <f>VLOOKUP($A24,'Return Data'!$A$7:$R$326,3,0)</f>
        <v>305.33999999999997</v>
      </c>
      <c r="D24" s="69">
        <f>VLOOKUP($A24,'Return Data'!$A$7:$R$326,11,0)</f>
        <v>-107.190721445581</v>
      </c>
      <c r="E24" s="70">
        <f>RANK(D24,D$8:D$71,0)</f>
        <v>43</v>
      </c>
      <c r="F24" s="69">
        <f>VLOOKUP($A24,'Return Data'!$A$7:$R$326,12,0)</f>
        <v>-37.846513661781501</v>
      </c>
      <c r="G24" s="70">
        <f>RANK(F24,F$8:F$71,0)</f>
        <v>33</v>
      </c>
      <c r="H24" s="69">
        <f>VLOOKUP($A24,'Return Data'!$A$7:$R$326,13,0)</f>
        <v>-31.6020470197534</v>
      </c>
      <c r="I24" s="70">
        <f>RANK(H24,H$8:H$71,0)</f>
        <v>41</v>
      </c>
      <c r="J24" s="69">
        <f>VLOOKUP($A24,'Return Data'!$A$7:$R$326,14,0)</f>
        <v>-24.404407810016099</v>
      </c>
      <c r="K24" s="70">
        <f>RANK(J24,J$8:J$71,0)</f>
        <v>38</v>
      </c>
      <c r="L24" s="69">
        <f>VLOOKUP($A24,'Return Data'!$A$7:$R$326,18,0)</f>
        <v>-9.1795856792975101</v>
      </c>
      <c r="M24" s="70">
        <f>RANK(L24,L$8:L$71,0)</f>
        <v>21</v>
      </c>
      <c r="N24" s="69">
        <f>VLOOKUP($A24,'Return Data'!$A$7:$R$326,15,0)</f>
        <v>-3.2381384899642698</v>
      </c>
      <c r="O24" s="70">
        <f>RANK(N24,N$8:N$71,0)</f>
        <v>25</v>
      </c>
      <c r="P24" s="69">
        <f>VLOOKUP($A24,'Return Data'!$A$7:$R$326,16,0)</f>
        <v>1.60299811885608</v>
      </c>
      <c r="Q24" s="70">
        <f>RANK(P24,P$8:P$71,0)</f>
        <v>21</v>
      </c>
      <c r="R24" s="69">
        <f>VLOOKUP($A24,'Return Data'!$A$7:$R$326,17,0)</f>
        <v>12.6494869807947</v>
      </c>
      <c r="S24" s="71">
        <f>RANK(R24,R$8:R$71,0)</f>
        <v>15</v>
      </c>
    </row>
    <row r="25" spans="1:19" x14ac:dyDescent="0.25">
      <c r="A25" s="67" t="s">
        <v>180</v>
      </c>
      <c r="B25" s="68">
        <f>VLOOKUP($A25,'Return Data'!$A$7:$R$326,2,0)</f>
        <v>43929</v>
      </c>
      <c r="C25" s="69">
        <f>VLOOKUP($A25,'Return Data'!$A$7:$R$326,3,0)</f>
        <v>7.85</v>
      </c>
      <c r="D25" s="69">
        <f>VLOOKUP($A25,'Return Data'!$A$7:$R$326,11,0)</f>
        <v>-130.598353536498</v>
      </c>
      <c r="E25" s="70">
        <f>RANK(D25,D$8:D$71,0)</f>
        <v>62</v>
      </c>
      <c r="F25" s="69">
        <f>VLOOKUP($A25,'Return Data'!$A$7:$R$326,12,0)</f>
        <v>-54.184279388083802</v>
      </c>
      <c r="G25" s="70">
        <f>RANK(F25,F$8:F$71,0)</f>
        <v>62</v>
      </c>
      <c r="H25" s="69">
        <f>VLOOKUP($A25,'Return Data'!$A$7:$R$326,13,0)</f>
        <v>-37.662574651625803</v>
      </c>
      <c r="I25" s="70">
        <f>RANK(H25,H$8:H$71,0)</f>
        <v>49</v>
      </c>
      <c r="J25" s="69">
        <f>VLOOKUP($A25,'Return Data'!$A$7:$R$326,14,0)</f>
        <v>-27.640662580885401</v>
      </c>
      <c r="K25" s="70">
        <f>RANK(J25,J$8:J$71,0)</f>
        <v>45</v>
      </c>
      <c r="L25" s="69"/>
      <c r="M25" s="70"/>
      <c r="N25" s="69"/>
      <c r="O25" s="70"/>
      <c r="P25" s="69"/>
      <c r="Q25" s="70"/>
      <c r="R25" s="69">
        <f>VLOOKUP($A25,'Return Data'!$A$7:$R$326,17,0)</f>
        <v>-10.505354752342701</v>
      </c>
      <c r="S25" s="71">
        <f>RANK(R25,R$8:R$71,0)</f>
        <v>55</v>
      </c>
    </row>
    <row r="26" spans="1:19" x14ac:dyDescent="0.25">
      <c r="A26" s="67" t="s">
        <v>181</v>
      </c>
      <c r="B26" s="68">
        <f>VLOOKUP($A26,'Return Data'!$A$7:$R$326,2,0)</f>
        <v>43929</v>
      </c>
      <c r="C26" s="69">
        <f>VLOOKUP($A26,'Return Data'!$A$7:$R$326,3,0)</f>
        <v>23.8</v>
      </c>
      <c r="D26" s="69">
        <f>VLOOKUP($A26,'Return Data'!$A$7:$R$326,11,0)</f>
        <v>-81.508882814540698</v>
      </c>
      <c r="E26" s="70">
        <f>RANK(D26,D$8:D$71,0)</f>
        <v>10</v>
      </c>
      <c r="F26" s="69">
        <f>VLOOKUP($A26,'Return Data'!$A$7:$R$326,12,0)</f>
        <v>-32.071726112991399</v>
      </c>
      <c r="G26" s="70">
        <f>RANK(F26,F$8:F$71,0)</f>
        <v>16</v>
      </c>
      <c r="H26" s="69">
        <f>VLOOKUP($A26,'Return Data'!$A$7:$R$326,13,0)</f>
        <v>-15.7306397306397</v>
      </c>
      <c r="I26" s="70">
        <f>RANK(H26,H$8:H$71,0)</f>
        <v>7</v>
      </c>
      <c r="J26" s="69">
        <f>VLOOKUP($A26,'Return Data'!$A$7:$R$326,14,0)</f>
        <v>-14.868096379610501</v>
      </c>
      <c r="K26" s="70">
        <f>RANK(J26,J$8:J$71,0)</f>
        <v>10</v>
      </c>
      <c r="L26" s="69">
        <f>VLOOKUP($A26,'Return Data'!$A$7:$R$326,18,0)</f>
        <v>-7.7396622956883103</v>
      </c>
      <c r="M26" s="70">
        <f>RANK(L26,L$8:L$71,0)</f>
        <v>11</v>
      </c>
      <c r="N26" s="69">
        <f>VLOOKUP($A26,'Return Data'!$A$7:$R$326,15,0)</f>
        <v>0.112217745468637</v>
      </c>
      <c r="O26" s="70">
        <f>RANK(N26,N$8:N$71,0)</f>
        <v>11</v>
      </c>
      <c r="P26" s="69">
        <f>VLOOKUP($A26,'Return Data'!$A$7:$R$326,16,0)</f>
        <v>2.2717266274944601</v>
      </c>
      <c r="Q26" s="70">
        <f>RANK(P26,P$8:P$71,0)</f>
        <v>15</v>
      </c>
      <c r="R26" s="69">
        <f>VLOOKUP($A26,'Return Data'!$A$7:$R$326,17,0)</f>
        <v>20.970024979184</v>
      </c>
      <c r="S26" s="71">
        <f>RANK(R26,R$8:R$71,0)</f>
        <v>4</v>
      </c>
    </row>
    <row r="27" spans="1:19" x14ac:dyDescent="0.25">
      <c r="A27" s="67" t="s">
        <v>182</v>
      </c>
      <c r="B27" s="68">
        <f>VLOOKUP($A27,'Return Data'!$A$7:$R$326,2,0)</f>
        <v>43929</v>
      </c>
      <c r="C27" s="69">
        <f>VLOOKUP($A27,'Return Data'!$A$7:$R$326,3,0)</f>
        <v>41.56</v>
      </c>
      <c r="D27" s="69">
        <f>VLOOKUP($A27,'Return Data'!$A$7:$R$326,11,0)</f>
        <v>-118.80135106214701</v>
      </c>
      <c r="E27" s="70">
        <f>RANK(D27,D$8:D$71,0)</f>
        <v>54</v>
      </c>
      <c r="F27" s="69">
        <f>VLOOKUP($A27,'Return Data'!$A$7:$R$326,12,0)</f>
        <v>-48.201275045537301</v>
      </c>
      <c r="G27" s="70">
        <f>RANK(F27,F$8:F$71,0)</f>
        <v>50</v>
      </c>
      <c r="H27" s="69">
        <f>VLOOKUP($A27,'Return Data'!$A$7:$R$326,13,0)</f>
        <v>-40.096786504846897</v>
      </c>
      <c r="I27" s="70">
        <f>RANK(H27,H$8:H$71,0)</f>
        <v>53</v>
      </c>
      <c r="J27" s="69">
        <f>VLOOKUP($A27,'Return Data'!$A$7:$R$326,14,0)</f>
        <v>-30.8101678960386</v>
      </c>
      <c r="K27" s="70">
        <f>RANK(J27,J$8:J$71,0)</f>
        <v>50</v>
      </c>
      <c r="L27" s="69">
        <f>VLOOKUP($A27,'Return Data'!$A$7:$R$326,18,0)</f>
        <v>-16.151761384543601</v>
      </c>
      <c r="M27" s="70">
        <f>RANK(L27,L$8:L$71,0)</f>
        <v>45</v>
      </c>
      <c r="N27" s="69">
        <f>VLOOKUP($A27,'Return Data'!$A$7:$R$326,15,0)</f>
        <v>-4.8656127296778404</v>
      </c>
      <c r="O27" s="70">
        <f>RANK(N27,N$8:N$71,0)</f>
        <v>35</v>
      </c>
      <c r="P27" s="69">
        <f>VLOOKUP($A27,'Return Data'!$A$7:$R$326,16,0)</f>
        <v>-0.26271377090774201</v>
      </c>
      <c r="Q27" s="70">
        <f>RANK(P27,P$8:P$71,0)</f>
        <v>26</v>
      </c>
      <c r="R27" s="69">
        <f>VLOOKUP($A27,'Return Data'!$A$7:$R$326,17,0)</f>
        <v>11.864790344954899</v>
      </c>
      <c r="S27" s="71">
        <f>RANK(R27,R$8:R$71,0)</f>
        <v>18</v>
      </c>
    </row>
    <row r="28" spans="1:19" x14ac:dyDescent="0.25">
      <c r="A28" s="67" t="s">
        <v>183</v>
      </c>
      <c r="B28" s="68">
        <f>VLOOKUP($A28,'Return Data'!$A$7:$R$326,2,0)</f>
        <v>43929</v>
      </c>
      <c r="C28" s="69">
        <f>VLOOKUP($A28,'Return Data'!$A$7:$R$326,3,0)</f>
        <v>7.74</v>
      </c>
      <c r="D28" s="69">
        <f>VLOOKUP($A28,'Return Data'!$A$7:$R$326,11,0)</f>
        <v>-96.735617323852594</v>
      </c>
      <c r="E28" s="70">
        <f>RANK(D28,D$8:D$71,0)</f>
        <v>25</v>
      </c>
      <c r="F28" s="69">
        <f>VLOOKUP($A28,'Return Data'!$A$7:$R$326,12,0)</f>
        <v>-38.267330099288202</v>
      </c>
      <c r="G28" s="70">
        <f>RANK(F28,F$8:F$71,0)</f>
        <v>36</v>
      </c>
      <c r="H28" s="69">
        <f>VLOOKUP($A28,'Return Data'!$A$7:$R$326,13,0)</f>
        <v>-27.470193740685499</v>
      </c>
      <c r="I28" s="70">
        <f>RANK(H28,H$8:H$71,0)</f>
        <v>28</v>
      </c>
      <c r="J28" s="69">
        <f>VLOOKUP($A28,'Return Data'!$A$7:$R$326,14,0)</f>
        <v>-20.150977409723399</v>
      </c>
      <c r="K28" s="70">
        <f>RANK(J28,J$8:J$71,0)</f>
        <v>23</v>
      </c>
      <c r="L28" s="69">
        <f>VLOOKUP($A28,'Return Data'!$A$7:$R$326,18,0)</f>
        <v>-10.507278120580301</v>
      </c>
      <c r="M28" s="70">
        <f>RANK(L28,L$8:L$71,0)</f>
        <v>26</v>
      </c>
      <c r="N28" s="69"/>
      <c r="O28" s="70"/>
      <c r="P28" s="69"/>
      <c r="Q28" s="70"/>
      <c r="R28" s="69">
        <f>VLOOKUP($A28,'Return Data'!$A$7:$R$326,17,0)</f>
        <v>-9.9146634615384599</v>
      </c>
      <c r="S28" s="71">
        <f>RANK(R28,R$8:R$71,0)</f>
        <v>53</v>
      </c>
    </row>
    <row r="29" spans="1:19" x14ac:dyDescent="0.25">
      <c r="A29" s="67" t="s">
        <v>184</v>
      </c>
      <c r="B29" s="68">
        <f>VLOOKUP($A29,'Return Data'!$A$7:$R$326,2,0)</f>
        <v>43929</v>
      </c>
      <c r="C29" s="69">
        <f>VLOOKUP($A29,'Return Data'!$A$7:$R$326,3,0)</f>
        <v>46.18</v>
      </c>
      <c r="D29" s="69">
        <f>VLOOKUP($A29,'Return Data'!$A$7:$R$326,11,0)</f>
        <v>-84.741134186053102</v>
      </c>
      <c r="E29" s="70">
        <f>RANK(D29,D$8:D$71,0)</f>
        <v>14</v>
      </c>
      <c r="F29" s="69">
        <f>VLOOKUP($A29,'Return Data'!$A$7:$R$326,12,0)</f>
        <v>-30.375680718232498</v>
      </c>
      <c r="G29" s="70">
        <f>RANK(F29,F$8:F$71,0)</f>
        <v>13</v>
      </c>
      <c r="H29" s="69">
        <f>VLOOKUP($A29,'Return Data'!$A$7:$R$326,13,0)</f>
        <v>-22.049312190157298</v>
      </c>
      <c r="I29" s="70">
        <f>RANK(H29,H$8:H$71,0)</f>
        <v>12</v>
      </c>
      <c r="J29" s="69">
        <f>VLOOKUP($A29,'Return Data'!$A$7:$R$326,14,0)</f>
        <v>-16.970576249883401</v>
      </c>
      <c r="K29" s="70">
        <f>RANK(J29,J$8:J$71,0)</f>
        <v>12</v>
      </c>
      <c r="L29" s="69">
        <f>VLOOKUP($A29,'Return Data'!$A$7:$R$326,18,0)</f>
        <v>-6.0610557964813703</v>
      </c>
      <c r="M29" s="70">
        <f>RANK(L29,L$8:L$71,0)</f>
        <v>7</v>
      </c>
      <c r="N29" s="69">
        <f>VLOOKUP($A29,'Return Data'!$A$7:$R$326,15,0)</f>
        <v>1.67233024754385</v>
      </c>
      <c r="O29" s="70">
        <f>RANK(N29,N$8:N$71,0)</f>
        <v>6</v>
      </c>
      <c r="P29" s="69">
        <f>VLOOKUP($A29,'Return Data'!$A$7:$R$326,16,0)</f>
        <v>4.53275841710742</v>
      </c>
      <c r="Q29" s="70">
        <f>RANK(P29,P$8:P$71,0)</f>
        <v>6</v>
      </c>
      <c r="R29" s="69">
        <f>VLOOKUP($A29,'Return Data'!$A$7:$R$326,17,0)</f>
        <v>18.4207050358504</v>
      </c>
      <c r="S29" s="71">
        <f>RANK(R29,R$8:R$71,0)</f>
        <v>5</v>
      </c>
    </row>
    <row r="30" spans="1:19" x14ac:dyDescent="0.25">
      <c r="A30" s="67" t="s">
        <v>185</v>
      </c>
      <c r="B30" s="68">
        <f>VLOOKUP($A30,'Return Data'!$A$7:$R$326,2,0)</f>
        <v>43929</v>
      </c>
      <c r="C30" s="69">
        <f>VLOOKUP($A30,'Return Data'!$A$7:$R$326,3,0)</f>
        <v>7.6486000000000001</v>
      </c>
      <c r="D30" s="69">
        <f>VLOOKUP($A30,'Return Data'!$A$7:$R$326,11,0)</f>
        <v>-109.47033232364601</v>
      </c>
      <c r="E30" s="70">
        <f>RANK(D30,D$8:D$71,0)</f>
        <v>46</v>
      </c>
      <c r="F30" s="69"/>
      <c r="G30" s="70"/>
      <c r="H30" s="69"/>
      <c r="I30" s="70"/>
      <c r="J30" s="69"/>
      <c r="K30" s="70"/>
      <c r="L30" s="69"/>
      <c r="M30" s="70"/>
      <c r="N30" s="69"/>
      <c r="O30" s="70"/>
      <c r="P30" s="69"/>
      <c r="Q30" s="70"/>
      <c r="R30" s="69">
        <f>VLOOKUP($A30,'Return Data'!$A$7:$R$326,17,0)</f>
        <v>-49.610462427745702</v>
      </c>
      <c r="S30" s="71">
        <f>RANK(R30,R$8:R$71,0)</f>
        <v>64</v>
      </c>
    </row>
    <row r="31" spans="1:19" x14ac:dyDescent="0.25">
      <c r="A31" s="67" t="s">
        <v>186</v>
      </c>
      <c r="B31" s="68">
        <f>VLOOKUP($A31,'Return Data'!$A$7:$R$326,2,0)</f>
        <v>43929</v>
      </c>
      <c r="C31" s="69">
        <f>VLOOKUP($A31,'Return Data'!$A$7:$R$326,3,0)</f>
        <v>14.5312</v>
      </c>
      <c r="D31" s="69">
        <f>VLOOKUP($A31,'Return Data'!$A$7:$R$326,11,0)</f>
        <v>-106.281663020005</v>
      </c>
      <c r="E31" s="70">
        <f>RANK(D31,D$8:D$71,0)</f>
        <v>42</v>
      </c>
      <c r="F31" s="69">
        <f>VLOOKUP($A31,'Return Data'!$A$7:$R$326,12,0)</f>
        <v>-45.097176861807597</v>
      </c>
      <c r="G31" s="70">
        <f>RANK(F31,F$8:F$71,0)</f>
        <v>46</v>
      </c>
      <c r="H31" s="69">
        <f>VLOOKUP($A31,'Return Data'!$A$7:$R$326,13,0)</f>
        <v>-26.790990632010899</v>
      </c>
      <c r="I31" s="70">
        <f>RANK(H31,H$8:H$71,0)</f>
        <v>22</v>
      </c>
      <c r="J31" s="69">
        <f>VLOOKUP($A31,'Return Data'!$A$7:$R$326,14,0)</f>
        <v>-20.546054564073799</v>
      </c>
      <c r="K31" s="70">
        <f>RANK(J31,J$8:J$71,0)</f>
        <v>25</v>
      </c>
      <c r="L31" s="69">
        <f>VLOOKUP($A31,'Return Data'!$A$7:$R$326,18,0)</f>
        <v>-8.6862375031514603</v>
      </c>
      <c r="M31" s="70">
        <f>RANK(L31,L$8:L$71,0)</f>
        <v>15</v>
      </c>
      <c r="N31" s="69">
        <f>VLOOKUP($A31,'Return Data'!$A$7:$R$326,15,0)</f>
        <v>-1.0609233933131501</v>
      </c>
      <c r="O31" s="70">
        <f>RANK(N31,N$8:N$71,0)</f>
        <v>14</v>
      </c>
      <c r="P31" s="69">
        <f>VLOOKUP($A31,'Return Data'!$A$7:$R$326,16,0)</f>
        <v>3.58281225800435</v>
      </c>
      <c r="Q31" s="70">
        <f>RANK(P31,P$8:P$71,0)</f>
        <v>11</v>
      </c>
      <c r="R31" s="69">
        <f>VLOOKUP($A31,'Return Data'!$A$7:$R$326,17,0)</f>
        <v>14.21200399644</v>
      </c>
      <c r="S31" s="71">
        <f>RANK(R31,R$8:R$71,0)</f>
        <v>10</v>
      </c>
    </row>
    <row r="32" spans="1:19" x14ac:dyDescent="0.25">
      <c r="A32" s="67" t="s">
        <v>187</v>
      </c>
      <c r="B32" s="68">
        <f>VLOOKUP($A32,'Return Data'!$A$7:$R$326,2,0)</f>
        <v>43929</v>
      </c>
      <c r="C32" s="69">
        <f>VLOOKUP($A32,'Return Data'!$A$7:$R$326,3,0)</f>
        <v>38.447000000000003</v>
      </c>
      <c r="D32" s="69">
        <f>VLOOKUP($A32,'Return Data'!$A$7:$R$326,11,0)</f>
        <v>-99.830034969816495</v>
      </c>
      <c r="E32" s="70">
        <f>RANK(D32,D$8:D$71,0)</f>
        <v>34</v>
      </c>
      <c r="F32" s="69">
        <f>VLOOKUP($A32,'Return Data'!$A$7:$R$326,12,0)</f>
        <v>-33.880183474022402</v>
      </c>
      <c r="G32" s="70">
        <f>RANK(F32,F$8:F$71,0)</f>
        <v>19</v>
      </c>
      <c r="H32" s="69">
        <f>VLOOKUP($A32,'Return Data'!$A$7:$R$326,13,0)</f>
        <v>-27.014531292373501</v>
      </c>
      <c r="I32" s="70">
        <f>RANK(H32,H$8:H$71,0)</f>
        <v>25</v>
      </c>
      <c r="J32" s="69">
        <f>VLOOKUP($A32,'Return Data'!$A$7:$R$326,14,0)</f>
        <v>-18.250430194766501</v>
      </c>
      <c r="K32" s="70">
        <f>RANK(J32,J$8:J$71,0)</f>
        <v>16</v>
      </c>
      <c r="L32" s="69">
        <f>VLOOKUP($A32,'Return Data'!$A$7:$R$326,18,0)</f>
        <v>-5.9194330165826203</v>
      </c>
      <c r="M32" s="70">
        <f>RANK(L32,L$8:L$71,0)</f>
        <v>6</v>
      </c>
      <c r="N32" s="69">
        <f>VLOOKUP($A32,'Return Data'!$A$7:$R$326,15,0)</f>
        <v>-1.36121438150964</v>
      </c>
      <c r="O32" s="70">
        <f>RANK(N32,N$8:N$71,0)</f>
        <v>16</v>
      </c>
      <c r="P32" s="69">
        <f>VLOOKUP($A32,'Return Data'!$A$7:$R$326,16,0)</f>
        <v>3.23920326380179</v>
      </c>
      <c r="Q32" s="70">
        <f>RANK(P32,P$8:P$71,0)</f>
        <v>12</v>
      </c>
      <c r="R32" s="69">
        <f>VLOOKUP($A32,'Return Data'!$A$7:$R$326,17,0)</f>
        <v>12.2660156410206</v>
      </c>
      <c r="S32" s="71">
        <f>RANK(R32,R$8:R$71,0)</f>
        <v>16</v>
      </c>
    </row>
    <row r="33" spans="1:19" x14ac:dyDescent="0.25">
      <c r="A33" s="67" t="s">
        <v>188</v>
      </c>
      <c r="B33" s="68">
        <f>VLOOKUP($A33,'Return Data'!$A$7:$R$326,2,0)</f>
        <v>43929</v>
      </c>
      <c r="C33" s="69">
        <f>VLOOKUP($A33,'Return Data'!$A$7:$R$326,3,0)</f>
        <v>42.258000000000003</v>
      </c>
      <c r="D33" s="69">
        <f>VLOOKUP($A33,'Return Data'!$A$7:$R$326,11,0)</f>
        <v>-108.520751498726</v>
      </c>
      <c r="E33" s="70">
        <f>RANK(D33,D$8:D$71,0)</f>
        <v>45</v>
      </c>
      <c r="F33" s="69">
        <f>VLOOKUP($A33,'Return Data'!$A$7:$R$326,12,0)</f>
        <v>-40.005197300278702</v>
      </c>
      <c r="G33" s="70">
        <f>RANK(F33,F$8:F$71,0)</f>
        <v>41</v>
      </c>
      <c r="H33" s="69">
        <f>VLOOKUP($A33,'Return Data'!$A$7:$R$326,13,0)</f>
        <v>-31.5020369188465</v>
      </c>
      <c r="I33" s="70">
        <f>RANK(H33,H$8:H$71,0)</f>
        <v>40</v>
      </c>
      <c r="J33" s="69">
        <f>VLOOKUP($A33,'Return Data'!$A$7:$R$326,14,0)</f>
        <v>-24.441317672334399</v>
      </c>
      <c r="K33" s="70">
        <f>RANK(J33,J$8:J$71,0)</f>
        <v>39</v>
      </c>
      <c r="L33" s="69">
        <f>VLOOKUP($A33,'Return Data'!$A$7:$R$326,18,0)</f>
        <v>-13.271445268636199</v>
      </c>
      <c r="M33" s="70">
        <f>RANK(L33,L$8:L$71,0)</f>
        <v>39</v>
      </c>
      <c r="N33" s="69">
        <f>VLOOKUP($A33,'Return Data'!$A$7:$R$326,15,0)</f>
        <v>-4.2923709756444497</v>
      </c>
      <c r="O33" s="70">
        <f>RANK(N33,N$8:N$71,0)</f>
        <v>31</v>
      </c>
      <c r="P33" s="69">
        <f>VLOOKUP($A33,'Return Data'!$A$7:$R$326,16,0)</f>
        <v>1.6928338557048499</v>
      </c>
      <c r="Q33" s="70">
        <f>RANK(P33,P$8:P$71,0)</f>
        <v>19</v>
      </c>
      <c r="R33" s="69">
        <f>VLOOKUP($A33,'Return Data'!$A$7:$R$326,17,0)</f>
        <v>10.816672591274299</v>
      </c>
      <c r="S33" s="71">
        <f>RANK(R33,R$8:R$71,0)</f>
        <v>22</v>
      </c>
    </row>
    <row r="34" spans="1:19" x14ac:dyDescent="0.25">
      <c r="A34" s="67" t="s">
        <v>189</v>
      </c>
      <c r="B34" s="68">
        <f>VLOOKUP($A34,'Return Data'!$A$7:$R$326,2,0)</f>
        <v>43929</v>
      </c>
      <c r="C34" s="69">
        <f>VLOOKUP($A34,'Return Data'!$A$7:$R$326,3,0)</f>
        <v>57.592700000000001</v>
      </c>
      <c r="D34" s="69">
        <f>VLOOKUP($A34,'Return Data'!$A$7:$R$326,11,0)</f>
        <v>-101.65178467262599</v>
      </c>
      <c r="E34" s="70">
        <f>RANK(D34,D$8:D$71,0)</f>
        <v>35</v>
      </c>
      <c r="F34" s="69">
        <f>VLOOKUP($A34,'Return Data'!$A$7:$R$326,12,0)</f>
        <v>-40.596836129731102</v>
      </c>
      <c r="G34" s="70">
        <f>RANK(F34,F$8:F$71,0)</f>
        <v>42</v>
      </c>
      <c r="H34" s="69">
        <f>VLOOKUP($A34,'Return Data'!$A$7:$R$326,13,0)</f>
        <v>-23.8723106778017</v>
      </c>
      <c r="I34" s="70">
        <f>RANK(H34,H$8:H$71,0)</f>
        <v>17</v>
      </c>
      <c r="J34" s="69">
        <f>VLOOKUP($A34,'Return Data'!$A$7:$R$326,14,0)</f>
        <v>-17.837958028001299</v>
      </c>
      <c r="K34" s="70">
        <f>RANK(J34,J$8:J$71,0)</f>
        <v>13</v>
      </c>
      <c r="L34" s="69">
        <f>VLOOKUP($A34,'Return Data'!$A$7:$R$326,18,0)</f>
        <v>-7.4838433104592799</v>
      </c>
      <c r="M34" s="70">
        <f>RANK(L34,L$8:L$71,0)</f>
        <v>9</v>
      </c>
      <c r="N34" s="69">
        <f>VLOOKUP($A34,'Return Data'!$A$7:$R$326,15,0)</f>
        <v>0.72550201853589003</v>
      </c>
      <c r="O34" s="70">
        <f>RANK(N34,N$8:N$71,0)</f>
        <v>8</v>
      </c>
      <c r="P34" s="69">
        <f>VLOOKUP($A34,'Return Data'!$A$7:$R$326,16,0)</f>
        <v>1.5487066279060799</v>
      </c>
      <c r="Q34" s="70">
        <f>RANK(P34,P$8:P$71,0)</f>
        <v>22</v>
      </c>
      <c r="R34" s="69">
        <f>VLOOKUP($A34,'Return Data'!$A$7:$R$326,17,0)</f>
        <v>12.6501334269545</v>
      </c>
      <c r="S34" s="71">
        <f>RANK(R34,R$8:R$71,0)</f>
        <v>14</v>
      </c>
    </row>
    <row r="35" spans="1:19" x14ac:dyDescent="0.25">
      <c r="A35" s="67" t="s">
        <v>190</v>
      </c>
      <c r="B35" s="68">
        <f>VLOOKUP($A35,'Return Data'!$A$7:$R$326,2,0)</f>
        <v>43929</v>
      </c>
      <c r="C35" s="69">
        <f>VLOOKUP($A35,'Return Data'!$A$7:$R$326,3,0)</f>
        <v>9.5809999999999995</v>
      </c>
      <c r="D35" s="69">
        <f>VLOOKUP($A35,'Return Data'!$A$7:$R$326,11,0)</f>
        <v>-94.508352574155495</v>
      </c>
      <c r="E35" s="70">
        <f>RANK(D35,D$8:D$71,0)</f>
        <v>19</v>
      </c>
      <c r="F35" s="69">
        <f>VLOOKUP($A35,'Return Data'!$A$7:$R$326,12,0)</f>
        <v>-37.9398454324852</v>
      </c>
      <c r="G35" s="70">
        <f>RANK(F35,F$8:F$71,0)</f>
        <v>34</v>
      </c>
      <c r="H35" s="69">
        <f>VLOOKUP($A35,'Return Data'!$A$7:$R$326,13,0)</f>
        <v>-27.0251464825302</v>
      </c>
      <c r="I35" s="70">
        <f>RANK(H35,H$8:H$71,0)</f>
        <v>26</v>
      </c>
      <c r="J35" s="69">
        <f>VLOOKUP($A35,'Return Data'!$A$7:$R$326,14,0)</f>
        <v>-21.431663002962299</v>
      </c>
      <c r="K35" s="70">
        <f>RANK(J35,J$8:J$71,0)</f>
        <v>31</v>
      </c>
      <c r="L35" s="69">
        <f>VLOOKUP($A35,'Return Data'!$A$7:$R$326,18,0)</f>
        <v>-10.838797000424799</v>
      </c>
      <c r="M35" s="70">
        <f>RANK(L35,L$8:L$71,0)</f>
        <v>28</v>
      </c>
      <c r="N35" s="69">
        <f>VLOOKUP($A35,'Return Data'!$A$7:$R$326,15,0)</f>
        <v>-4.64763004133422</v>
      </c>
      <c r="O35" s="70">
        <f>RANK(N35,N$8:N$71,0)</f>
        <v>34</v>
      </c>
      <c r="P35" s="69"/>
      <c r="Q35" s="70"/>
      <c r="R35" s="69">
        <f>VLOOKUP($A35,'Return Data'!$A$7:$R$326,17,0)</f>
        <v>-1.2061119873816999</v>
      </c>
      <c r="S35" s="71">
        <f>RANK(R35,R$8:R$71,0)</f>
        <v>44</v>
      </c>
    </row>
    <row r="36" spans="1:19" x14ac:dyDescent="0.25">
      <c r="A36" s="67" t="s">
        <v>191</v>
      </c>
      <c r="B36" s="68">
        <f>VLOOKUP($A36,'Return Data'!$A$7:$R$326,2,0)</f>
        <v>43929</v>
      </c>
      <c r="C36" s="69">
        <f>VLOOKUP($A36,'Return Data'!$A$7:$R$326,3,0)</f>
        <v>14.907999999999999</v>
      </c>
      <c r="D36" s="69">
        <f>VLOOKUP($A36,'Return Data'!$A$7:$R$326,11,0)</f>
        <v>-102.44829588551499</v>
      </c>
      <c r="E36" s="70">
        <f>RANK(D36,D$8:D$71,0)</f>
        <v>36</v>
      </c>
      <c r="F36" s="69">
        <f>VLOOKUP($A36,'Return Data'!$A$7:$R$326,12,0)</f>
        <v>-34.184939508926398</v>
      </c>
      <c r="G36" s="70">
        <f>RANK(F36,F$8:F$71,0)</f>
        <v>21</v>
      </c>
      <c r="H36" s="69">
        <f>VLOOKUP($A36,'Return Data'!$A$7:$R$326,13,0)</f>
        <v>-25.851493218890901</v>
      </c>
      <c r="I36" s="70">
        <f>RANK(H36,H$8:H$71,0)</f>
        <v>21</v>
      </c>
      <c r="J36" s="69">
        <f>VLOOKUP($A36,'Return Data'!$A$7:$R$326,14,0)</f>
        <v>-18.5469803924377</v>
      </c>
      <c r="K36" s="70">
        <f>RANK(J36,J$8:J$71,0)</f>
        <v>18</v>
      </c>
      <c r="L36" s="69">
        <f>VLOOKUP($A36,'Return Data'!$A$7:$R$326,18,0)</f>
        <v>-5.2098210079110503</v>
      </c>
      <c r="M36" s="70">
        <f>RANK(L36,L$8:L$71,0)</f>
        <v>5</v>
      </c>
      <c r="N36" s="69">
        <f>VLOOKUP($A36,'Return Data'!$A$7:$R$326,15,0)</f>
        <v>2.6922983373765601</v>
      </c>
      <c r="O36" s="70">
        <f>RANK(N36,N$8:N$71,0)</f>
        <v>5</v>
      </c>
      <c r="P36" s="69"/>
      <c r="Q36" s="70"/>
      <c r="R36" s="69">
        <f>VLOOKUP($A36,'Return Data'!$A$7:$R$326,17,0)</f>
        <v>11.461420345489399</v>
      </c>
      <c r="S36" s="71">
        <f>RANK(R36,R$8:R$71,0)</f>
        <v>20</v>
      </c>
    </row>
    <row r="37" spans="1:19" x14ac:dyDescent="0.25">
      <c r="A37" s="67" t="s">
        <v>192</v>
      </c>
      <c r="B37" s="68">
        <f>VLOOKUP($A37,'Return Data'!$A$7:$R$326,2,0)</f>
        <v>43929</v>
      </c>
      <c r="C37" s="69">
        <f>VLOOKUP($A37,'Return Data'!$A$7:$R$326,3,0)</f>
        <v>14.7416</v>
      </c>
      <c r="D37" s="69">
        <f>VLOOKUP($A37,'Return Data'!$A$7:$R$326,11,0)</f>
        <v>-104.13096122538801</v>
      </c>
      <c r="E37" s="70">
        <f>RANK(D37,D$8:D$71,0)</f>
        <v>40</v>
      </c>
      <c r="F37" s="69">
        <f>VLOOKUP($A37,'Return Data'!$A$7:$R$326,12,0)</f>
        <v>-38.154974036625298</v>
      </c>
      <c r="G37" s="70">
        <f>RANK(F37,F$8:F$71,0)</f>
        <v>35</v>
      </c>
      <c r="H37" s="69">
        <f>VLOOKUP($A37,'Return Data'!$A$7:$R$326,13,0)</f>
        <v>-23.106993516316201</v>
      </c>
      <c r="I37" s="70">
        <f>RANK(H37,H$8:H$71,0)</f>
        <v>14</v>
      </c>
      <c r="J37" s="69">
        <f>VLOOKUP($A37,'Return Data'!$A$7:$R$326,14,0)</f>
        <v>-18.116690498939199</v>
      </c>
      <c r="K37" s="70">
        <f>RANK(J37,J$8:J$71,0)</f>
        <v>15</v>
      </c>
      <c r="L37" s="69">
        <f>VLOOKUP($A37,'Return Data'!$A$7:$R$326,18,0)</f>
        <v>-11.109140777251501</v>
      </c>
      <c r="M37" s="70">
        <f>RANK(L37,L$8:L$71,0)</f>
        <v>30</v>
      </c>
      <c r="N37" s="69">
        <f>VLOOKUP($A37,'Return Data'!$A$7:$R$326,15,0)</f>
        <v>-1.6895302071899301</v>
      </c>
      <c r="O37" s="70">
        <f>RANK(N37,N$8:N$71,0)</f>
        <v>18</v>
      </c>
      <c r="P37" s="69">
        <f>VLOOKUP($A37,'Return Data'!$A$7:$R$326,16,0)</f>
        <v>6.5101116624439799</v>
      </c>
      <c r="Q37" s="70">
        <f>RANK(P37,P$8:P$71,0)</f>
        <v>2</v>
      </c>
      <c r="R37" s="69">
        <f>VLOOKUP($A37,'Return Data'!$A$7:$R$326,17,0)</f>
        <v>9.0897268907562996</v>
      </c>
      <c r="S37" s="71">
        <f>RANK(R37,R$8:R$71,0)</f>
        <v>29</v>
      </c>
    </row>
    <row r="38" spans="1:19" x14ac:dyDescent="0.25">
      <c r="A38" s="67" t="s">
        <v>193</v>
      </c>
      <c r="B38" s="68">
        <f>VLOOKUP($A38,'Return Data'!$A$7:$R$326,2,0)</f>
        <v>43929</v>
      </c>
      <c r="C38" s="69">
        <f>VLOOKUP($A38,'Return Data'!$A$7:$R$326,3,0)</f>
        <v>38.953200000000002</v>
      </c>
      <c r="D38" s="69">
        <f>VLOOKUP($A38,'Return Data'!$A$7:$R$326,11,0)</f>
        <v>-130.98041000796101</v>
      </c>
      <c r="E38" s="70">
        <f>RANK(D38,D$8:D$71,0)</f>
        <v>63</v>
      </c>
      <c r="F38" s="69">
        <f>VLOOKUP($A38,'Return Data'!$A$7:$R$326,12,0)</f>
        <v>-46.9821938548085</v>
      </c>
      <c r="G38" s="70">
        <f>RANK(F38,F$8:F$71,0)</f>
        <v>47</v>
      </c>
      <c r="H38" s="69">
        <f>VLOOKUP($A38,'Return Data'!$A$7:$R$326,13,0)</f>
        <v>-41.817747025426101</v>
      </c>
      <c r="I38" s="70">
        <f>RANK(H38,H$8:H$71,0)</f>
        <v>56</v>
      </c>
      <c r="J38" s="69">
        <f>VLOOKUP($A38,'Return Data'!$A$7:$R$326,14,0)</f>
        <v>-33.641171411048298</v>
      </c>
      <c r="K38" s="70">
        <f>RANK(J38,J$8:J$71,0)</f>
        <v>55</v>
      </c>
      <c r="L38" s="69">
        <f>VLOOKUP($A38,'Return Data'!$A$7:$R$326,18,0)</f>
        <v>-19.0941265281459</v>
      </c>
      <c r="M38" s="70">
        <f>RANK(L38,L$8:L$71,0)</f>
        <v>50</v>
      </c>
      <c r="N38" s="69">
        <f>VLOOKUP($A38,'Return Data'!$A$7:$R$326,15,0)</f>
        <v>-10.6103814008894</v>
      </c>
      <c r="O38" s="70">
        <f>RANK(N38,N$8:N$71,0)</f>
        <v>45</v>
      </c>
      <c r="P38" s="69">
        <f>VLOOKUP($A38,'Return Data'!$A$7:$R$326,16,0)</f>
        <v>-4.49757064322859</v>
      </c>
      <c r="Q38" s="70">
        <f>RANK(P38,P$8:P$71,0)</f>
        <v>35</v>
      </c>
      <c r="R38" s="69">
        <f>VLOOKUP($A38,'Return Data'!$A$7:$R$326,17,0)</f>
        <v>7.8519594370839298</v>
      </c>
      <c r="S38" s="71">
        <f>RANK(R38,R$8:R$71,0)</f>
        <v>30</v>
      </c>
    </row>
    <row r="39" spans="1:19" x14ac:dyDescent="0.25">
      <c r="A39" s="67" t="s">
        <v>194</v>
      </c>
      <c r="B39" s="68">
        <f>VLOOKUP($A39,'Return Data'!$A$7:$R$326,2,0)</f>
        <v>43929</v>
      </c>
      <c r="C39" s="69">
        <f>VLOOKUP($A39,'Return Data'!$A$7:$R$326,3,0)</f>
        <v>8.7673000000000005</v>
      </c>
      <c r="D39" s="69">
        <f>VLOOKUP($A39,'Return Data'!$A$7:$R$326,11,0)</f>
        <v>-76.546806923084006</v>
      </c>
      <c r="E39" s="70">
        <f>RANK(D39,D$8:D$71,0)</f>
        <v>8</v>
      </c>
      <c r="F39" s="69">
        <f>VLOOKUP($A39,'Return Data'!$A$7:$R$326,12,0)</f>
        <v>-27.990094124241601</v>
      </c>
      <c r="G39" s="70">
        <f>RANK(F39,F$8:F$71,0)</f>
        <v>9</v>
      </c>
      <c r="H39" s="69"/>
      <c r="I39" s="70"/>
      <c r="J39" s="69"/>
      <c r="K39" s="70"/>
      <c r="L39" s="69"/>
      <c r="M39" s="70"/>
      <c r="N39" s="69"/>
      <c r="O39" s="70"/>
      <c r="P39" s="69"/>
      <c r="Q39" s="70"/>
      <c r="R39" s="69">
        <f>VLOOKUP($A39,'Return Data'!$A$7:$R$326,17,0)</f>
        <v>-17.372027027026999</v>
      </c>
      <c r="S39" s="71">
        <f>RANK(R39,R$8:R$71,0)</f>
        <v>60</v>
      </c>
    </row>
    <row r="40" spans="1:19" x14ac:dyDescent="0.25">
      <c r="A40" s="67" t="s">
        <v>195</v>
      </c>
      <c r="B40" s="68">
        <f>VLOOKUP($A40,'Return Data'!$A$7:$R$326,2,0)</f>
        <v>43929</v>
      </c>
      <c r="C40" s="69">
        <f>VLOOKUP($A40,'Return Data'!$A$7:$R$326,3,0)</f>
        <v>11.55</v>
      </c>
      <c r="D40" s="69">
        <f>VLOOKUP($A40,'Return Data'!$A$7:$R$326,11,0)</f>
        <v>-99.687560325166004</v>
      </c>
      <c r="E40" s="70">
        <f>RANK(D40,D$8:D$71,0)</f>
        <v>33</v>
      </c>
      <c r="F40" s="69">
        <f>VLOOKUP($A40,'Return Data'!$A$7:$R$326,12,0)</f>
        <v>-41.868986101211703</v>
      </c>
      <c r="G40" s="70">
        <f>RANK(F40,F$8:F$71,0)</f>
        <v>43</v>
      </c>
      <c r="H40" s="69">
        <f>VLOOKUP($A40,'Return Data'!$A$7:$R$326,13,0)</f>
        <v>-31.0019907100199</v>
      </c>
      <c r="I40" s="70">
        <f>RANK(H40,H$8:H$71,0)</f>
        <v>37</v>
      </c>
      <c r="J40" s="69">
        <f>VLOOKUP($A40,'Return Data'!$A$7:$R$326,14,0)</f>
        <v>-22.577126773760199</v>
      </c>
      <c r="K40" s="70">
        <f>RANK(J40,J$8:J$71,0)</f>
        <v>34</v>
      </c>
      <c r="L40" s="69">
        <f>VLOOKUP($A40,'Return Data'!$A$7:$R$326,18,0)</f>
        <v>-9.5197014685819692</v>
      </c>
      <c r="M40" s="70">
        <f>RANK(L40,L$8:L$71,0)</f>
        <v>22</v>
      </c>
      <c r="N40" s="69">
        <f>VLOOKUP($A40,'Return Data'!$A$7:$R$326,15,0)</f>
        <v>-2.2557668834880902</v>
      </c>
      <c r="O40" s="70">
        <f>RANK(N40,N$8:N$71,0)</f>
        <v>20</v>
      </c>
      <c r="P40" s="69"/>
      <c r="Q40" s="70"/>
      <c r="R40" s="69">
        <f>VLOOKUP($A40,'Return Data'!$A$7:$R$326,17,0)</f>
        <v>3.5806962025316502</v>
      </c>
      <c r="S40" s="71">
        <f>RANK(R40,R$8:R$71,0)</f>
        <v>37</v>
      </c>
    </row>
    <row r="41" spans="1:19" x14ac:dyDescent="0.25">
      <c r="A41" s="67" t="s">
        <v>196</v>
      </c>
      <c r="B41" s="68">
        <f>VLOOKUP($A41,'Return Data'!$A$7:$R$326,2,0)</f>
        <v>43929</v>
      </c>
      <c r="C41" s="69">
        <f>VLOOKUP($A41,'Return Data'!$A$7:$R$326,3,0)</f>
        <v>150.47</v>
      </c>
      <c r="D41" s="69">
        <f>VLOOKUP($A41,'Return Data'!$A$7:$R$326,11,0)</f>
        <v>-99.332142857142898</v>
      </c>
      <c r="E41" s="70">
        <f>RANK(D41,D$8:D$71,0)</f>
        <v>32</v>
      </c>
      <c r="F41" s="69">
        <f>VLOOKUP($A41,'Return Data'!$A$7:$R$326,12,0)</f>
        <v>-37.295319476411997</v>
      </c>
      <c r="G41" s="70">
        <f>RANK(F41,F$8:F$71,0)</f>
        <v>30</v>
      </c>
      <c r="H41" s="69">
        <f>VLOOKUP($A41,'Return Data'!$A$7:$R$326,13,0)</f>
        <v>-32.130522980268601</v>
      </c>
      <c r="I41" s="70">
        <f>RANK(H41,H$8:H$71,0)</f>
        <v>42</v>
      </c>
      <c r="J41" s="69">
        <f>VLOOKUP($A41,'Return Data'!$A$7:$R$326,14,0)</f>
        <v>-25.758776852710099</v>
      </c>
      <c r="K41" s="70">
        <f>RANK(J41,J$8:J$71,0)</f>
        <v>43</v>
      </c>
      <c r="L41" s="69">
        <f>VLOOKUP($A41,'Return Data'!$A$7:$R$326,18,0)</f>
        <v>-13.2152314244022</v>
      </c>
      <c r="M41" s="70">
        <f>RANK(L41,L$8:L$71,0)</f>
        <v>38</v>
      </c>
      <c r="N41" s="69">
        <f>VLOOKUP($A41,'Return Data'!$A$7:$R$326,15,0)</f>
        <v>-5.3857329588588003</v>
      </c>
      <c r="O41" s="70">
        <f>RANK(N41,N$8:N$71,0)</f>
        <v>37</v>
      </c>
      <c r="P41" s="69">
        <f>VLOOKUP($A41,'Return Data'!$A$7:$R$326,16,0)</f>
        <v>-1.1699622967629699</v>
      </c>
      <c r="Q41" s="70">
        <f>RANK(P41,P$8:P$71,0)</f>
        <v>32</v>
      </c>
      <c r="R41" s="69">
        <f>VLOOKUP($A41,'Return Data'!$A$7:$R$326,17,0)</f>
        <v>6.5651683493649298</v>
      </c>
      <c r="S41" s="71">
        <f>RANK(R41,R$8:R$71,0)</f>
        <v>34</v>
      </c>
    </row>
    <row r="42" spans="1:19" x14ac:dyDescent="0.25">
      <c r="A42" s="67" t="s">
        <v>197</v>
      </c>
      <c r="B42" s="68">
        <f>VLOOKUP($A42,'Return Data'!$A$7:$R$326,2,0)</f>
        <v>43929</v>
      </c>
      <c r="C42" s="69">
        <f>VLOOKUP($A42,'Return Data'!$A$7:$R$326,3,0)</f>
        <v>161.91</v>
      </c>
      <c r="D42" s="69">
        <f>VLOOKUP($A42,'Return Data'!$A$7:$R$326,11,0)</f>
        <v>-96.907027582937502</v>
      </c>
      <c r="E42" s="70">
        <f>RANK(D42,D$8:D$71,0)</f>
        <v>27</v>
      </c>
      <c r="F42" s="69">
        <f>VLOOKUP($A42,'Return Data'!$A$7:$R$326,12,0)</f>
        <v>-36.034380459504902</v>
      </c>
      <c r="G42" s="70">
        <f>RANK(F42,F$8:F$71,0)</f>
        <v>26</v>
      </c>
      <c r="H42" s="69">
        <f>VLOOKUP($A42,'Return Data'!$A$7:$R$326,13,0)</f>
        <v>-31.038573880574599</v>
      </c>
      <c r="I42" s="70">
        <f>RANK(H42,H$8:H$71,0)</f>
        <v>38</v>
      </c>
      <c r="J42" s="69">
        <f>VLOOKUP($A42,'Return Data'!$A$7:$R$326,14,0)</f>
        <v>-24.9351584886758</v>
      </c>
      <c r="K42" s="70">
        <f>RANK(J42,J$8:J$71,0)</f>
        <v>42</v>
      </c>
      <c r="L42" s="69">
        <f>VLOOKUP($A42,'Return Data'!$A$7:$R$326,18,0)</f>
        <v>-12.817115483876201</v>
      </c>
      <c r="M42" s="70">
        <f>RANK(L42,L$8:L$71,0)</f>
        <v>37</v>
      </c>
      <c r="N42" s="69">
        <f>VLOOKUP($A42,'Return Data'!$A$7:$R$326,15,0)</f>
        <v>-3.4234899581062499</v>
      </c>
      <c r="O42" s="70">
        <f>RANK(N42,N$8:N$71,0)</f>
        <v>26</v>
      </c>
      <c r="P42" s="69">
        <f>VLOOKUP($A42,'Return Data'!$A$7:$R$326,16,0)</f>
        <v>2.2516730220194101</v>
      </c>
      <c r="Q42" s="70">
        <f>RANK(P42,P$8:P$71,0)</f>
        <v>16</v>
      </c>
      <c r="R42" s="69">
        <f>VLOOKUP($A42,'Return Data'!$A$7:$R$326,17,0)</f>
        <v>12.232937237266199</v>
      </c>
      <c r="S42" s="71">
        <f>RANK(R42,R$8:R$71,0)</f>
        <v>17</v>
      </c>
    </row>
    <row r="43" spans="1:19" x14ac:dyDescent="0.25">
      <c r="A43" s="67" t="s">
        <v>198</v>
      </c>
      <c r="B43" s="68">
        <f>VLOOKUP($A43,'Return Data'!$A$7:$R$326,2,0)</f>
        <v>43929</v>
      </c>
      <c r="C43" s="69">
        <f>VLOOKUP($A43,'Return Data'!$A$7:$R$326,3,0)</f>
        <v>77.332700000000003</v>
      </c>
      <c r="D43" s="69">
        <f>VLOOKUP($A43,'Return Data'!$A$7:$R$326,11,0)</f>
        <v>-76.246664808993799</v>
      </c>
      <c r="E43" s="70">
        <f>RANK(D43,D$8:D$71,0)</f>
        <v>7</v>
      </c>
      <c r="F43" s="69">
        <f>VLOOKUP($A43,'Return Data'!$A$7:$R$326,12,0)</f>
        <v>-26.845764746140201</v>
      </c>
      <c r="G43" s="70">
        <f>RANK(F43,F$8:F$71,0)</f>
        <v>7</v>
      </c>
      <c r="H43" s="69">
        <f>VLOOKUP($A43,'Return Data'!$A$7:$R$326,13,0)</f>
        <v>-24.5764881231764</v>
      </c>
      <c r="I43" s="70">
        <f>RANK(H43,H$8:H$71,0)</f>
        <v>18</v>
      </c>
      <c r="J43" s="69">
        <f>VLOOKUP($A43,'Return Data'!$A$7:$R$326,14,0)</f>
        <v>-18.397899385843601</v>
      </c>
      <c r="K43" s="70">
        <f>RANK(J43,J$8:J$71,0)</f>
        <v>17</v>
      </c>
      <c r="L43" s="69">
        <f>VLOOKUP($A43,'Return Data'!$A$7:$R$326,18,0)</f>
        <v>-7.9922599077176004</v>
      </c>
      <c r="M43" s="70">
        <f>RANK(L43,L$8:L$71,0)</f>
        <v>14</v>
      </c>
      <c r="N43" s="69">
        <f>VLOOKUP($A43,'Return Data'!$A$7:$R$326,15,0)</f>
        <v>-1.0942652157624599</v>
      </c>
      <c r="O43" s="70">
        <f>RANK(N43,N$8:N$71,0)</f>
        <v>15</v>
      </c>
      <c r="P43" s="69">
        <f>VLOOKUP($A43,'Return Data'!$A$7:$R$326,16,0)</f>
        <v>5.9949130014405396</v>
      </c>
      <c r="Q43" s="70">
        <f>RANK(P43,P$8:P$71,0)</f>
        <v>3</v>
      </c>
      <c r="R43" s="69">
        <f>VLOOKUP($A43,'Return Data'!$A$7:$R$326,17,0)</f>
        <v>13.442098232796001</v>
      </c>
      <c r="S43" s="71">
        <f>RANK(R43,R$8:R$71,0)</f>
        <v>13</v>
      </c>
    </row>
    <row r="44" spans="1:19" x14ac:dyDescent="0.25">
      <c r="A44" s="67" t="s">
        <v>199</v>
      </c>
      <c r="B44" s="68">
        <f>VLOOKUP($A44,'Return Data'!$A$7:$R$326,2,0)</f>
        <v>43929</v>
      </c>
      <c r="C44" s="69">
        <f>VLOOKUP($A44,'Return Data'!$A$7:$R$326,3,0)</f>
        <v>37.72</v>
      </c>
      <c r="D44" s="69">
        <f>VLOOKUP($A44,'Return Data'!$A$7:$R$326,11,0)</f>
        <v>-113.521433897788</v>
      </c>
      <c r="E44" s="70">
        <f>RANK(D44,D$8:D$71,0)</f>
        <v>49</v>
      </c>
      <c r="F44" s="69">
        <f>VLOOKUP($A44,'Return Data'!$A$7:$R$326,12,0)</f>
        <v>-47.8768057644549</v>
      </c>
      <c r="G44" s="70">
        <f>RANK(F44,F$8:F$71,0)</f>
        <v>49</v>
      </c>
      <c r="H44" s="69">
        <f>VLOOKUP($A44,'Return Data'!$A$7:$R$326,13,0)</f>
        <v>-39.496868122566497</v>
      </c>
      <c r="I44" s="70">
        <f>RANK(H44,H$8:H$71,0)</f>
        <v>52</v>
      </c>
      <c r="J44" s="69">
        <f>VLOOKUP($A44,'Return Data'!$A$7:$R$326,14,0)</f>
        <v>-32.216115707342297</v>
      </c>
      <c r="K44" s="70">
        <f>RANK(J44,J$8:J$71,0)</f>
        <v>54</v>
      </c>
      <c r="L44" s="69">
        <f>VLOOKUP($A44,'Return Data'!$A$7:$R$326,18,0)</f>
        <v>-13.408669609429399</v>
      </c>
      <c r="M44" s="70">
        <f>RANK(L44,L$8:L$71,0)</f>
        <v>41</v>
      </c>
      <c r="N44" s="69">
        <f>VLOOKUP($A44,'Return Data'!$A$7:$R$326,15,0)</f>
        <v>-7.1964962713980496</v>
      </c>
      <c r="O44" s="70">
        <f>RANK(N44,N$8:N$71,0)</f>
        <v>41</v>
      </c>
      <c r="P44" s="69">
        <f>VLOOKUP($A44,'Return Data'!$A$7:$R$326,16,0)</f>
        <v>-0.566097805345262</v>
      </c>
      <c r="Q44" s="70">
        <f>RANK(P44,P$8:P$71,0)</f>
        <v>28</v>
      </c>
      <c r="R44" s="69">
        <f>VLOOKUP($A44,'Return Data'!$A$7:$R$326,17,0)</f>
        <v>24.5339476236663</v>
      </c>
      <c r="S44" s="71">
        <f>RANK(R44,R$8:R$71,0)</f>
        <v>2</v>
      </c>
    </row>
    <row r="45" spans="1:19" x14ac:dyDescent="0.25">
      <c r="A45" s="67" t="s">
        <v>372</v>
      </c>
      <c r="B45" s="68">
        <f>VLOOKUP($A45,'Return Data'!$A$7:$R$326,2,0)</f>
        <v>43929</v>
      </c>
      <c r="C45" s="69">
        <f>VLOOKUP($A45,'Return Data'!$A$7:$R$326,3,0)</f>
        <v>112.411</v>
      </c>
      <c r="D45" s="69">
        <f>VLOOKUP($A45,'Return Data'!$A$7:$R$326,11,0)</f>
        <v>-98.841833553318693</v>
      </c>
      <c r="E45" s="70">
        <f>RANK(D45,D$8:D$71,0)</f>
        <v>31</v>
      </c>
      <c r="F45" s="69">
        <f>VLOOKUP($A45,'Return Data'!$A$7:$R$326,12,0)</f>
        <v>-36.673273131522997</v>
      </c>
      <c r="G45" s="70">
        <f>RANK(F45,F$8:F$71,0)</f>
        <v>27</v>
      </c>
      <c r="H45" s="69">
        <f>VLOOKUP($A45,'Return Data'!$A$7:$R$326,13,0)</f>
        <v>-30.557358095646102</v>
      </c>
      <c r="I45" s="70">
        <f>RANK(H45,H$8:H$71,0)</f>
        <v>35</v>
      </c>
      <c r="J45" s="69">
        <f>VLOOKUP($A45,'Return Data'!$A$7:$R$326,14,0)</f>
        <v>-24.770493739755199</v>
      </c>
      <c r="K45" s="70">
        <f>RANK(J45,J$8:J$71,0)</f>
        <v>41</v>
      </c>
      <c r="L45" s="69">
        <f>VLOOKUP($A45,'Return Data'!$A$7:$R$326,18,0)</f>
        <v>-11.2202719413267</v>
      </c>
      <c r="M45" s="70">
        <f>RANK(L45,L$8:L$71,0)</f>
        <v>33</v>
      </c>
      <c r="N45" s="69">
        <f>VLOOKUP($A45,'Return Data'!$A$7:$R$326,15,0)</f>
        <v>-4.5753307850873197</v>
      </c>
      <c r="O45" s="70">
        <f>RANK(N45,N$8:N$71,0)</f>
        <v>33</v>
      </c>
      <c r="P45" s="69">
        <f>VLOOKUP($A45,'Return Data'!$A$7:$R$326,16,0)</f>
        <v>-1.0556007788511499</v>
      </c>
      <c r="Q45" s="70">
        <f>RANK(P45,P$8:P$71,0)</f>
        <v>31</v>
      </c>
      <c r="R45" s="69">
        <f>VLOOKUP($A45,'Return Data'!$A$7:$R$326,17,0)</f>
        <v>9.13007690169513</v>
      </c>
      <c r="S45" s="71">
        <f>RANK(R45,R$8:R$71,0)</f>
        <v>28</v>
      </c>
    </row>
    <row r="46" spans="1:19" x14ac:dyDescent="0.25">
      <c r="A46" s="67" t="s">
        <v>201</v>
      </c>
      <c r="B46" s="68">
        <f>VLOOKUP($A46,'Return Data'!$A$7:$R$326,2,0)</f>
        <v>43929</v>
      </c>
      <c r="C46" s="69">
        <f>VLOOKUP($A46,'Return Data'!$A$7:$R$326,3,0)</f>
        <v>10.301500000000001</v>
      </c>
      <c r="D46" s="69">
        <f>VLOOKUP($A46,'Return Data'!$A$7:$R$326,11,0)</f>
        <v>-109.50460538678</v>
      </c>
      <c r="E46" s="70">
        <f>RANK(D46,D$8:D$71,0)</f>
        <v>47</v>
      </c>
      <c r="F46" s="69">
        <f>VLOOKUP($A46,'Return Data'!$A$7:$R$326,12,0)</f>
        <v>-42.561241014199901</v>
      </c>
      <c r="G46" s="70">
        <f>RANK(F46,F$8:F$71,0)</f>
        <v>44</v>
      </c>
      <c r="H46" s="69">
        <f>VLOOKUP($A46,'Return Data'!$A$7:$R$326,13,0)</f>
        <v>-33.016060329825102</v>
      </c>
      <c r="I46" s="70">
        <f>RANK(H46,H$8:H$71,0)</f>
        <v>44</v>
      </c>
      <c r="J46" s="69">
        <f>VLOOKUP($A46,'Return Data'!$A$7:$R$326,14,0)</f>
        <v>-24.2467945803328</v>
      </c>
      <c r="K46" s="70">
        <f>RANK(J46,J$8:J$71,0)</f>
        <v>36</v>
      </c>
      <c r="L46" s="69">
        <f>VLOOKUP($A46,'Return Data'!$A$7:$R$326,18,0)</f>
        <v>-13.4863171770878</v>
      </c>
      <c r="M46" s="70">
        <f>RANK(L46,L$8:L$71,0)</f>
        <v>42</v>
      </c>
      <c r="N46" s="69">
        <f>VLOOKUP($A46,'Return Data'!$A$7:$R$326,15,0)</f>
        <v>-5.4488684568870598</v>
      </c>
      <c r="O46" s="70">
        <f>RANK(N46,N$8:N$71,0)</f>
        <v>38</v>
      </c>
      <c r="P46" s="69">
        <f>VLOOKUP($A46,'Return Data'!$A$7:$R$326,16,0)</f>
        <v>-0.62175570300378102</v>
      </c>
      <c r="Q46" s="70">
        <f>RANK(P46,P$8:P$71,0)</f>
        <v>29</v>
      </c>
      <c r="R46" s="69">
        <f>VLOOKUP($A46,'Return Data'!$A$7:$R$326,17,0)</f>
        <v>0.65938857743254797</v>
      </c>
      <c r="S46" s="71">
        <f>RANK(R46,R$8:R$71,0)</f>
        <v>42</v>
      </c>
    </row>
    <row r="47" spans="1:19" x14ac:dyDescent="0.25">
      <c r="A47" s="67" t="s">
        <v>202</v>
      </c>
      <c r="B47" s="68">
        <f>VLOOKUP($A47,'Return Data'!$A$7:$R$326,2,0)</f>
        <v>43929</v>
      </c>
      <c r="C47" s="69">
        <f>VLOOKUP($A47,'Return Data'!$A$7:$R$326,3,0)</f>
        <v>11.112299999999999</v>
      </c>
      <c r="D47" s="69">
        <f>VLOOKUP($A47,'Return Data'!$A$7:$R$326,11,0)</f>
        <v>-97.500282566013794</v>
      </c>
      <c r="E47" s="70">
        <f>RANK(D47,D$8:D$71,0)</f>
        <v>28</v>
      </c>
      <c r="F47" s="69">
        <f>VLOOKUP($A47,'Return Data'!$A$7:$R$326,12,0)</f>
        <v>-35.8901395884549</v>
      </c>
      <c r="G47" s="70">
        <f>RANK(F47,F$8:F$71,0)</f>
        <v>25</v>
      </c>
      <c r="H47" s="69">
        <f>VLOOKUP($A47,'Return Data'!$A$7:$R$326,13,0)</f>
        <v>-29.132822042994601</v>
      </c>
      <c r="I47" s="70">
        <f>RANK(H47,H$8:H$71,0)</f>
        <v>31</v>
      </c>
      <c r="J47" s="69">
        <f>VLOOKUP($A47,'Return Data'!$A$7:$R$326,14,0)</f>
        <v>-21.0807098810855</v>
      </c>
      <c r="K47" s="70">
        <f>RANK(J47,J$8:J$71,0)</f>
        <v>28</v>
      </c>
      <c r="L47" s="69">
        <f>VLOOKUP($A47,'Return Data'!$A$7:$R$326,18,0)</f>
        <v>-11.410220817812901</v>
      </c>
      <c r="M47" s="70">
        <f>RANK(L47,L$8:L$71,0)</f>
        <v>34</v>
      </c>
      <c r="N47" s="69">
        <f>VLOOKUP($A47,'Return Data'!$A$7:$R$326,15,0)</f>
        <v>-3.8393047126873499</v>
      </c>
      <c r="O47" s="70">
        <f>RANK(N47,N$8:N$71,0)</f>
        <v>29</v>
      </c>
      <c r="P47" s="69"/>
      <c r="Q47" s="70"/>
      <c r="R47" s="69">
        <f>VLOOKUP($A47,'Return Data'!$A$7:$R$326,17,0)</f>
        <v>2.1600727244790798</v>
      </c>
      <c r="S47" s="71">
        <f>RANK(R47,R$8:R$71,0)</f>
        <v>40</v>
      </c>
    </row>
    <row r="48" spans="1:19" x14ac:dyDescent="0.25">
      <c r="A48" s="67" t="s">
        <v>203</v>
      </c>
      <c r="B48" s="68">
        <f>VLOOKUP($A48,'Return Data'!$A$7:$R$326,2,0)</f>
        <v>43929</v>
      </c>
      <c r="C48" s="69">
        <f>VLOOKUP($A48,'Return Data'!$A$7:$R$326,3,0)</f>
        <v>10.943199999999999</v>
      </c>
      <c r="D48" s="69">
        <f>VLOOKUP($A48,'Return Data'!$A$7:$R$326,11,0)</f>
        <v>-98.482092901066295</v>
      </c>
      <c r="E48" s="70">
        <f>RANK(D48,D$8:D$71,0)</f>
        <v>30</v>
      </c>
      <c r="F48" s="69">
        <f>VLOOKUP($A48,'Return Data'!$A$7:$R$326,12,0)</f>
        <v>-36.860281765863</v>
      </c>
      <c r="G48" s="70">
        <f>RANK(F48,F$8:F$71,0)</f>
        <v>28</v>
      </c>
      <c r="H48" s="69">
        <f>VLOOKUP($A48,'Return Data'!$A$7:$R$326,13,0)</f>
        <v>-30.2522066963501</v>
      </c>
      <c r="I48" s="70">
        <f>RANK(H48,H$8:H$71,0)</f>
        <v>33</v>
      </c>
      <c r="J48" s="69">
        <f>VLOOKUP($A48,'Return Data'!$A$7:$R$326,14,0)</f>
        <v>-21.426753381357798</v>
      </c>
      <c r="K48" s="70">
        <f>RANK(J48,J$8:J$71,0)</f>
        <v>30</v>
      </c>
      <c r="L48" s="69">
        <f>VLOOKUP($A48,'Return Data'!$A$7:$R$326,18,0)</f>
        <v>-10.5266160572969</v>
      </c>
      <c r="M48" s="70">
        <f>RANK(L48,L$8:L$71,0)</f>
        <v>27</v>
      </c>
      <c r="N48" s="69">
        <f>VLOOKUP($A48,'Return Data'!$A$7:$R$326,15,0)</f>
        <v>-2.8167557088471198</v>
      </c>
      <c r="O48" s="70">
        <f>RANK(N48,N$8:N$71,0)</f>
        <v>23</v>
      </c>
      <c r="P48" s="69"/>
      <c r="Q48" s="70"/>
      <c r="R48" s="69">
        <f>VLOOKUP($A48,'Return Data'!$A$7:$R$326,17,0)</f>
        <v>2.3435534377127301</v>
      </c>
      <c r="S48" s="71">
        <f>RANK(R48,R$8:R$71,0)</f>
        <v>39</v>
      </c>
    </row>
    <row r="49" spans="1:19" x14ac:dyDescent="0.25">
      <c r="A49" s="67" t="s">
        <v>204</v>
      </c>
      <c r="B49" s="68">
        <f>VLOOKUP($A49,'Return Data'!$A$7:$R$326,2,0)</f>
        <v>43929</v>
      </c>
      <c r="C49" s="69">
        <f>VLOOKUP($A49,'Return Data'!$A$7:$R$326,3,0)</f>
        <v>11.544600000000001</v>
      </c>
      <c r="D49" s="69">
        <f>VLOOKUP($A49,'Return Data'!$A$7:$R$326,11,0)</f>
        <v>-80.937499073998197</v>
      </c>
      <c r="E49" s="70">
        <f>RANK(D49,D$8:D$71,0)</f>
        <v>9</v>
      </c>
      <c r="F49" s="69">
        <f>VLOOKUP($A49,'Return Data'!$A$7:$R$326,12,0)</f>
        <v>-28.0311877064056</v>
      </c>
      <c r="G49" s="70">
        <f>RANK(F49,F$8:F$71,0)</f>
        <v>10</v>
      </c>
      <c r="H49" s="69">
        <f>VLOOKUP($A49,'Return Data'!$A$7:$R$326,13,0)</f>
        <v>-14.4672512153931</v>
      </c>
      <c r="I49" s="70">
        <f>RANK(H49,H$8:H$71,0)</f>
        <v>5</v>
      </c>
      <c r="J49" s="69">
        <f>VLOOKUP($A49,'Return Data'!$A$7:$R$326,14,0)</f>
        <v>-9.8926060809793999</v>
      </c>
      <c r="K49" s="70">
        <f>RANK(J49,J$8:J$71,0)</f>
        <v>4</v>
      </c>
      <c r="L49" s="69">
        <f>VLOOKUP($A49,'Return Data'!$A$7:$R$326,18,0)</f>
        <v>-6.3336898945076001</v>
      </c>
      <c r="M49" s="70">
        <f>RANK(L49,L$8:L$71,0)</f>
        <v>8</v>
      </c>
      <c r="N49" s="86"/>
      <c r="O49" s="70"/>
      <c r="P49" s="69"/>
      <c r="Q49" s="70"/>
      <c r="R49" s="69">
        <f>VLOOKUP($A49,'Return Data'!$A$7:$R$326,17,0)</f>
        <v>5.1066938405797098</v>
      </c>
      <c r="S49" s="71">
        <f>RANK(R49,R$8:R$71,0)</f>
        <v>35</v>
      </c>
    </row>
    <row r="50" spans="1:19" x14ac:dyDescent="0.25">
      <c r="A50" s="67" t="s">
        <v>205</v>
      </c>
      <c r="B50" s="68">
        <f>VLOOKUP($A50,'Return Data'!$A$7:$R$326,2,0)</f>
        <v>43929</v>
      </c>
      <c r="C50" s="69">
        <f>VLOOKUP($A50,'Return Data'!$A$7:$R$326,3,0)</f>
        <v>8.4344000000000001</v>
      </c>
      <c r="D50" s="69">
        <f>VLOOKUP($A50,'Return Data'!$A$7:$R$326,11,0)</f>
        <v>-89.255920831714704</v>
      </c>
      <c r="E50" s="70">
        <f>RANK(D50,D$8:D$71,0)</f>
        <v>16</v>
      </c>
      <c r="F50" s="69">
        <f>VLOOKUP($A50,'Return Data'!$A$7:$R$326,12,0)</f>
        <v>-32.358267702947998</v>
      </c>
      <c r="G50" s="70">
        <f>RANK(F50,F$8:F$71,0)</f>
        <v>17</v>
      </c>
      <c r="H50" s="69">
        <f>VLOOKUP($A50,'Return Data'!$A$7:$R$326,13,0)</f>
        <v>-24.593654531931499</v>
      </c>
      <c r="I50" s="70">
        <f>RANK(H50,H$8:H$71,0)</f>
        <v>19</v>
      </c>
      <c r="J50" s="69">
        <f>VLOOKUP($A50,'Return Data'!$A$7:$R$326,14,0)</f>
        <v>-16.329605735908899</v>
      </c>
      <c r="K50" s="70">
        <f>RANK(J50,J$8:J$71,0)</f>
        <v>11</v>
      </c>
      <c r="L50" s="69"/>
      <c r="M50" s="70"/>
      <c r="N50" s="69"/>
      <c r="O50" s="70"/>
      <c r="P50" s="69"/>
      <c r="Q50" s="70"/>
      <c r="R50" s="69">
        <f>VLOOKUP($A50,'Return Data'!$A$7:$R$326,17,0)</f>
        <v>-7.6910363391655503</v>
      </c>
      <c r="S50" s="71">
        <f>RANK(R50,R$8:R$71,0)</f>
        <v>48</v>
      </c>
    </row>
    <row r="51" spans="1:19" x14ac:dyDescent="0.25">
      <c r="A51" s="67" t="s">
        <v>206</v>
      </c>
      <c r="B51" s="68">
        <f>VLOOKUP($A51,'Return Data'!$A$7:$R$326,2,0)</f>
        <v>43929</v>
      </c>
      <c r="C51" s="69">
        <f>VLOOKUP($A51,'Return Data'!$A$7:$R$326,3,0)</f>
        <v>8.4816000000000003</v>
      </c>
      <c r="D51" s="69">
        <f>VLOOKUP($A51,'Return Data'!$A$7:$R$326,11,0)</f>
        <v>-98.287902971647796</v>
      </c>
      <c r="E51" s="70">
        <f>RANK(D51,D$8:D$71,0)</f>
        <v>29</v>
      </c>
      <c r="F51" s="69">
        <f>VLOOKUP($A51,'Return Data'!$A$7:$R$326,12,0)</f>
        <v>-35.871250152746498</v>
      </c>
      <c r="G51" s="70">
        <f>RANK(F51,F$8:F$71,0)</f>
        <v>24</v>
      </c>
      <c r="H51" s="69">
        <f>VLOOKUP($A51,'Return Data'!$A$7:$R$326,13,0)</f>
        <v>-27.226107226107199</v>
      </c>
      <c r="I51" s="70">
        <f>RANK(H51,H$8:H$71,0)</f>
        <v>27</v>
      </c>
      <c r="J51" s="69">
        <f>VLOOKUP($A51,'Return Data'!$A$7:$R$326,14,0)</f>
        <v>-18.7135755357398</v>
      </c>
      <c r="K51" s="70">
        <f>RANK(J51,J$8:J$71,0)</f>
        <v>19</v>
      </c>
      <c r="L51" s="69"/>
      <c r="M51" s="70"/>
      <c r="N51" s="69"/>
      <c r="O51" s="70"/>
      <c r="P51" s="69"/>
      <c r="Q51" s="70"/>
      <c r="R51" s="69">
        <f>VLOOKUP($A51,'Return Data'!$A$7:$R$326,17,0)</f>
        <v>-8.7831378763866894</v>
      </c>
      <c r="S51" s="71">
        <f>RANK(R51,R$8:R$71,0)</f>
        <v>50</v>
      </c>
    </row>
    <row r="52" spans="1:19" x14ac:dyDescent="0.25">
      <c r="A52" s="67" t="s">
        <v>207</v>
      </c>
      <c r="B52" s="68">
        <f>VLOOKUP($A52,'Return Data'!$A$7:$R$326,2,0)</f>
        <v>43929</v>
      </c>
      <c r="C52" s="69">
        <f>VLOOKUP($A52,'Return Data'!$A$7:$R$326,3,0)</f>
        <v>24.496600000000001</v>
      </c>
      <c r="D52" s="69">
        <f>VLOOKUP($A52,'Return Data'!$A$7:$R$326,11,0)</f>
        <v>-57.473382956529697</v>
      </c>
      <c r="E52" s="70">
        <f>RANK(D52,D$8:D$71,0)</f>
        <v>3</v>
      </c>
      <c r="F52" s="69">
        <f>VLOOKUP($A52,'Return Data'!$A$7:$R$326,12,0)</f>
        <v>-13.933972526514101</v>
      </c>
      <c r="G52" s="70">
        <f>RANK(F52,F$8:F$71,0)</f>
        <v>2</v>
      </c>
      <c r="H52" s="69">
        <f>VLOOKUP($A52,'Return Data'!$A$7:$R$326,13,0)</f>
        <v>-6.6089998952688704</v>
      </c>
      <c r="I52" s="70">
        <f>RANK(H52,H$8:H$71,0)</f>
        <v>3</v>
      </c>
      <c r="J52" s="69">
        <f>VLOOKUP($A52,'Return Data'!$A$7:$R$326,14,0)</f>
        <v>-1.50480900198189</v>
      </c>
      <c r="K52" s="70">
        <f>RANK(J52,J$8:J$71,0)</f>
        <v>1</v>
      </c>
      <c r="L52" s="69">
        <f>VLOOKUP($A52,'Return Data'!$A$7:$R$326,18,0)</f>
        <v>1.3365010494652301</v>
      </c>
      <c r="M52" s="70">
        <f>RANK(L52,L$8:L$71,0)</f>
        <v>1</v>
      </c>
      <c r="N52" s="69">
        <f>VLOOKUP($A52,'Return Data'!$A$7:$R$326,15,0)</f>
        <v>8.5672499123102099</v>
      </c>
      <c r="O52" s="70">
        <f>RANK(N52,N$8:N$71,0)</f>
        <v>1</v>
      </c>
      <c r="P52" s="69">
        <f>VLOOKUP($A52,'Return Data'!$A$7:$R$326,16,0)</f>
        <v>8.9198570026312591</v>
      </c>
      <c r="Q52" s="70">
        <f>RANK(P52,P$8:P$71,0)</f>
        <v>1</v>
      </c>
      <c r="R52" s="69">
        <f>VLOOKUP($A52,'Return Data'!$A$7:$R$326,17,0)</f>
        <v>24.018424875170201</v>
      </c>
      <c r="S52" s="71">
        <f>RANK(R52,R$8:R$71,0)</f>
        <v>3</v>
      </c>
    </row>
    <row r="53" spans="1:19" x14ac:dyDescent="0.25">
      <c r="A53" s="67" t="s">
        <v>208</v>
      </c>
      <c r="B53" s="68">
        <f>VLOOKUP($A53,'Return Data'!$A$7:$R$326,2,0)</f>
        <v>43929</v>
      </c>
      <c r="C53" s="69">
        <f>VLOOKUP($A53,'Return Data'!$A$7:$R$326,3,0)</f>
        <v>9.3040000000000003</v>
      </c>
      <c r="D53" s="69">
        <f>VLOOKUP($A53,'Return Data'!$A$7:$R$326,11,0)</f>
        <v>-68.704589493573295</v>
      </c>
      <c r="E53" s="70">
        <f>RANK(D53,D$8:D$71,0)</f>
        <v>5</v>
      </c>
      <c r="F53" s="69">
        <f>VLOOKUP($A53,'Return Data'!$A$7:$R$326,12,0)</f>
        <v>-22.242984934672599</v>
      </c>
      <c r="G53" s="70">
        <f>RANK(F53,F$8:F$71,0)</f>
        <v>5</v>
      </c>
      <c r="H53" s="69">
        <f>VLOOKUP($A53,'Return Data'!$A$7:$R$326,13,0)</f>
        <v>-14.834202237946499</v>
      </c>
      <c r="I53" s="70">
        <f>RANK(H53,H$8:H$71,0)</f>
        <v>6</v>
      </c>
      <c r="J53" s="69">
        <f>VLOOKUP($A53,'Return Data'!$A$7:$R$326,14,0)</f>
        <v>-11.401414366825099</v>
      </c>
      <c r="K53" s="70">
        <f>RANK(J53,J$8:J$71,0)</f>
        <v>6</v>
      </c>
      <c r="L53" s="69"/>
      <c r="M53" s="70"/>
      <c r="N53" s="69"/>
      <c r="O53" s="70"/>
      <c r="P53" s="69"/>
      <c r="Q53" s="70"/>
      <c r="R53" s="69">
        <f>VLOOKUP($A53,'Return Data'!$A$7:$R$326,17,0)</f>
        <v>-5.78678815489749</v>
      </c>
      <c r="S53" s="71">
        <f>RANK(R53,R$8:R$71,0)</f>
        <v>47</v>
      </c>
    </row>
    <row r="54" spans="1:19" x14ac:dyDescent="0.25">
      <c r="A54" s="67" t="s">
        <v>209</v>
      </c>
      <c r="B54" s="68">
        <f>VLOOKUP($A54,'Return Data'!$A$7:$R$326,2,0)</f>
        <v>43929</v>
      </c>
      <c r="C54" s="69">
        <f>VLOOKUP($A54,'Return Data'!$A$7:$R$326,3,0)</f>
        <v>75.2941</v>
      </c>
      <c r="D54" s="69">
        <f>VLOOKUP($A54,'Return Data'!$A$7:$R$326,11,0)</f>
        <v>-113.09716196004599</v>
      </c>
      <c r="E54" s="70">
        <f>RANK(D54,D$8:D$71,0)</f>
        <v>48</v>
      </c>
      <c r="F54" s="69">
        <f>VLOOKUP($A54,'Return Data'!$A$7:$R$326,12,0)</f>
        <v>-47.0829565987192</v>
      </c>
      <c r="G54" s="70">
        <f>RANK(F54,F$8:F$71,0)</f>
        <v>48</v>
      </c>
      <c r="H54" s="69">
        <f>VLOOKUP($A54,'Return Data'!$A$7:$R$326,13,0)</f>
        <v>-34.753490240801298</v>
      </c>
      <c r="I54" s="70">
        <f>RANK(H54,H$8:H$71,0)</f>
        <v>45</v>
      </c>
      <c r="J54" s="69">
        <f>VLOOKUP($A54,'Return Data'!$A$7:$R$326,14,0)</f>
        <v>-27.436883844418201</v>
      </c>
      <c r="K54" s="70">
        <f>RANK(J54,J$8:J$71,0)</f>
        <v>44</v>
      </c>
      <c r="L54" s="69">
        <f>VLOOKUP($A54,'Return Data'!$A$7:$R$326,18,0)</f>
        <v>-14.163514839946799</v>
      </c>
      <c r="M54" s="70">
        <f>RANK(L54,L$8:L$71,0)</f>
        <v>44</v>
      </c>
      <c r="N54" s="69">
        <f>VLOOKUP($A54,'Return Data'!$A$7:$R$326,15,0)</f>
        <v>-6.1509913383775601</v>
      </c>
      <c r="O54" s="70">
        <f>RANK(N54,N$8:N$71,0)</f>
        <v>40</v>
      </c>
      <c r="P54" s="69">
        <f>VLOOKUP($A54,'Return Data'!$A$7:$R$326,16,0)</f>
        <v>-0.206476108081288</v>
      </c>
      <c r="Q54" s="70">
        <f>RANK(P54,P$8:P$71,0)</f>
        <v>25</v>
      </c>
      <c r="R54" s="69">
        <f>VLOOKUP($A54,'Return Data'!$A$7:$R$326,17,0)</f>
        <v>7.51467868405099</v>
      </c>
      <c r="S54" s="71">
        <f>RANK(R54,R$8:R$71,0)</f>
        <v>33</v>
      </c>
    </row>
    <row r="55" spans="1:19" x14ac:dyDescent="0.25">
      <c r="A55" s="67" t="s">
        <v>210</v>
      </c>
      <c r="B55" s="68">
        <f>VLOOKUP($A55,'Return Data'!$A$7:$R$326,2,0)</f>
        <v>43929</v>
      </c>
      <c r="C55" s="69">
        <f>VLOOKUP($A55,'Return Data'!$A$7:$R$326,3,0)</f>
        <v>6.6574</v>
      </c>
      <c r="D55" s="69">
        <f>VLOOKUP($A55,'Return Data'!$A$7:$R$326,11,0)</f>
        <v>-119.284518000126</v>
      </c>
      <c r="E55" s="70">
        <f>RANK(D55,D$8:D$71,0)</f>
        <v>56</v>
      </c>
      <c r="F55" s="69">
        <f>VLOOKUP($A55,'Return Data'!$A$7:$R$326,12,0)</f>
        <v>-52.235789617003903</v>
      </c>
      <c r="G55" s="70">
        <f>RANK(F55,F$8:F$71,0)</f>
        <v>57</v>
      </c>
      <c r="H55" s="69">
        <f>VLOOKUP($A55,'Return Data'!$A$7:$R$326,13,0)</f>
        <v>-44.062183576923999</v>
      </c>
      <c r="I55" s="70">
        <f>RANK(H55,H$8:H$71,0)</f>
        <v>60</v>
      </c>
      <c r="J55" s="69">
        <f>VLOOKUP($A55,'Return Data'!$A$7:$R$326,14,0)</f>
        <v>-39.405962050740499</v>
      </c>
      <c r="K55" s="70">
        <f>RANK(J55,J$8:J$71,0)</f>
        <v>60</v>
      </c>
      <c r="L55" s="69">
        <f>VLOOKUP($A55,'Return Data'!$A$7:$R$326,18,0)</f>
        <v>-25.424100586053399</v>
      </c>
      <c r="M55" s="70">
        <f>RANK(L55,L$8:L$71,0)</f>
        <v>52</v>
      </c>
      <c r="N55" s="69">
        <f>VLOOKUP($A55,'Return Data'!$A$7:$R$326,15,0)</f>
        <v>-14.108749758544899</v>
      </c>
      <c r="O55" s="70">
        <f>RANK(N55,N$8:N$71,0)</f>
        <v>46</v>
      </c>
      <c r="P55" s="69"/>
      <c r="Q55" s="70"/>
      <c r="R55" s="69">
        <f>VLOOKUP($A55,'Return Data'!$A$7:$R$326,17,0)</f>
        <v>-9.8629668552950704</v>
      </c>
      <c r="S55" s="71">
        <f>RANK(R55,R$8:R$71,0)</f>
        <v>52</v>
      </c>
    </row>
    <row r="56" spans="1:19" x14ac:dyDescent="0.25">
      <c r="A56" s="67" t="s">
        <v>211</v>
      </c>
      <c r="B56" s="68">
        <f>VLOOKUP($A56,'Return Data'!$A$7:$R$326,2,0)</f>
        <v>43929</v>
      </c>
      <c r="C56" s="69">
        <f>VLOOKUP($A56,'Return Data'!$A$7:$R$326,3,0)</f>
        <v>5.6257999999999999</v>
      </c>
      <c r="D56" s="69">
        <f>VLOOKUP($A56,'Return Data'!$A$7:$R$326,11,0)</f>
        <v>-121.66628586452001</v>
      </c>
      <c r="E56" s="70">
        <f>RANK(D56,D$8:D$71,0)</f>
        <v>59</v>
      </c>
      <c r="F56" s="69">
        <f>VLOOKUP($A56,'Return Data'!$A$7:$R$326,12,0)</f>
        <v>-52.852164218577897</v>
      </c>
      <c r="G56" s="70">
        <f>RANK(F56,F$8:F$71,0)</f>
        <v>59</v>
      </c>
      <c r="H56" s="69">
        <f>VLOOKUP($A56,'Return Data'!$A$7:$R$326,13,0)</f>
        <v>-43.742599207187503</v>
      </c>
      <c r="I56" s="70">
        <f>RANK(H56,H$8:H$71,0)</f>
        <v>59</v>
      </c>
      <c r="J56" s="69">
        <f>VLOOKUP($A56,'Return Data'!$A$7:$R$326,14,0)</f>
        <v>-39.239584441647203</v>
      </c>
      <c r="K56" s="70">
        <f>RANK(J56,J$8:J$71,0)</f>
        <v>59</v>
      </c>
      <c r="L56" s="69">
        <f>VLOOKUP($A56,'Return Data'!$A$7:$R$326,18,0)</f>
        <v>-25.434623338461702</v>
      </c>
      <c r="M56" s="70">
        <f>RANK(L56,L$8:L$71,0)</f>
        <v>53</v>
      </c>
      <c r="N56" s="69"/>
      <c r="O56" s="70"/>
      <c r="P56" s="69"/>
      <c r="Q56" s="70"/>
      <c r="R56" s="69">
        <f>VLOOKUP($A56,'Return Data'!$A$7:$R$326,17,0)</f>
        <v>-14.370684068406799</v>
      </c>
      <c r="S56" s="71">
        <f>RANK(R56,R$8:R$71,0)</f>
        <v>56</v>
      </c>
    </row>
    <row r="57" spans="1:19" x14ac:dyDescent="0.25">
      <c r="A57" s="67" t="s">
        <v>212</v>
      </c>
      <c r="B57" s="68">
        <f>VLOOKUP($A57,'Return Data'!$A$7:$R$326,2,0)</f>
        <v>43929</v>
      </c>
      <c r="C57" s="69">
        <f>VLOOKUP($A57,'Return Data'!$A$7:$R$326,3,0)</f>
        <v>5.4443999999999999</v>
      </c>
      <c r="D57" s="69">
        <f>VLOOKUP($A57,'Return Data'!$A$7:$R$326,11,0)</f>
        <v>-125.105465922927</v>
      </c>
      <c r="E57" s="70">
        <f>RANK(D57,D$8:D$71,0)</f>
        <v>60</v>
      </c>
      <c r="F57" s="69">
        <f>VLOOKUP($A57,'Return Data'!$A$7:$R$326,12,0)</f>
        <v>-53.435756707982002</v>
      </c>
      <c r="G57" s="70">
        <f>RANK(F57,F$8:F$71,0)</f>
        <v>61</v>
      </c>
      <c r="H57" s="69">
        <f>VLOOKUP($A57,'Return Data'!$A$7:$R$326,13,0)</f>
        <v>-44.412206836708499</v>
      </c>
      <c r="I57" s="70">
        <f>RANK(H57,H$8:H$71,0)</f>
        <v>61</v>
      </c>
      <c r="J57" s="69">
        <f>VLOOKUP($A57,'Return Data'!$A$7:$R$326,14,0)</f>
        <v>-39.829321102136397</v>
      </c>
      <c r="K57" s="70">
        <f>RANK(J57,J$8:J$71,0)</f>
        <v>61</v>
      </c>
      <c r="L57" s="69">
        <f>VLOOKUP($A57,'Return Data'!$A$7:$R$326,18,0)</f>
        <v>-25.069576831641399</v>
      </c>
      <c r="M57" s="70">
        <f>RANK(L57,L$8:L$71,0)</f>
        <v>51</v>
      </c>
      <c r="N57" s="69"/>
      <c r="O57" s="70"/>
      <c r="P57" s="69"/>
      <c r="Q57" s="70"/>
      <c r="R57" s="69">
        <f>VLOOKUP($A57,'Return Data'!$A$7:$R$326,17,0)</f>
        <v>-16.4959722222222</v>
      </c>
      <c r="S57" s="71">
        <f>RANK(R57,R$8:R$71,0)</f>
        <v>57</v>
      </c>
    </row>
    <row r="58" spans="1:19" x14ac:dyDescent="0.25">
      <c r="A58" s="67" t="s">
        <v>213</v>
      </c>
      <c r="B58" s="68">
        <f>VLOOKUP($A58,'Return Data'!$A$7:$R$326,2,0)</f>
        <v>43929</v>
      </c>
      <c r="C58" s="69">
        <f>VLOOKUP($A58,'Return Data'!$A$7:$R$326,3,0)</f>
        <v>5.0801999999999996</v>
      </c>
      <c r="D58" s="69">
        <f>VLOOKUP($A58,'Return Data'!$A$7:$R$326,11,0)</f>
        <v>-131.270566106431</v>
      </c>
      <c r="E58" s="70">
        <f>RANK(D58,D$8:D$71,0)</f>
        <v>64</v>
      </c>
      <c r="F58" s="69">
        <f>VLOOKUP($A58,'Return Data'!$A$7:$R$326,12,0)</f>
        <v>-57.207348489923703</v>
      </c>
      <c r="G58" s="70">
        <f>RANK(F58,F$8:F$71,0)</f>
        <v>63</v>
      </c>
      <c r="H58" s="69">
        <f>VLOOKUP($A58,'Return Data'!$A$7:$R$326,13,0)</f>
        <v>-46.572579521061598</v>
      </c>
      <c r="I58" s="70">
        <f>RANK(H58,H$8:H$71,0)</f>
        <v>62</v>
      </c>
      <c r="J58" s="69">
        <f>VLOOKUP($A58,'Return Data'!$A$7:$R$326,14,0)</f>
        <v>-41.375171882167002</v>
      </c>
      <c r="K58" s="70">
        <f>RANK(J58,J$8:J$71,0)</f>
        <v>62</v>
      </c>
      <c r="L58" s="69">
        <f>VLOOKUP($A58,'Return Data'!$A$7:$R$326,18,0)</f>
        <v>-25.8116689690554</v>
      </c>
      <c r="M58" s="70">
        <f>RANK(L58,L$8:L$71,0)</f>
        <v>54</v>
      </c>
      <c r="N58" s="69"/>
      <c r="O58" s="70"/>
      <c r="P58" s="69"/>
      <c r="Q58" s="70"/>
      <c r="R58" s="69">
        <f>VLOOKUP($A58,'Return Data'!$A$7:$R$326,17,0)</f>
        <v>-19.4553304442037</v>
      </c>
      <c r="S58" s="71">
        <f>RANK(R58,R$8:R$71,0)</f>
        <v>62</v>
      </c>
    </row>
    <row r="59" spans="1:19" x14ac:dyDescent="0.25">
      <c r="A59" s="67" t="s">
        <v>214</v>
      </c>
      <c r="B59" s="68">
        <f>VLOOKUP($A59,'Return Data'!$A$7:$R$326,2,0)</f>
        <v>43929</v>
      </c>
      <c r="C59" s="69">
        <f>VLOOKUP($A59,'Return Data'!$A$7:$R$326,3,0)</f>
        <v>10.4308</v>
      </c>
      <c r="D59" s="69">
        <f>VLOOKUP($A59,'Return Data'!$A$7:$R$326,11,0)</f>
        <v>-105.563079108987</v>
      </c>
      <c r="E59" s="70">
        <f>RANK(D59,D$8:D$71,0)</f>
        <v>41</v>
      </c>
      <c r="F59" s="69">
        <f>VLOOKUP($A59,'Return Data'!$A$7:$R$326,12,0)</f>
        <v>-39.157390822601698</v>
      </c>
      <c r="G59" s="70">
        <f>RANK(F59,F$8:F$71,0)</f>
        <v>38</v>
      </c>
      <c r="H59" s="69">
        <f>VLOOKUP($A59,'Return Data'!$A$7:$R$326,13,0)</f>
        <v>-30.764418377321601</v>
      </c>
      <c r="I59" s="70">
        <f>RANK(H59,H$8:H$71,0)</f>
        <v>36</v>
      </c>
      <c r="J59" s="69">
        <f>VLOOKUP($A59,'Return Data'!$A$7:$R$326,14,0)</f>
        <v>-24.710906783525601</v>
      </c>
      <c r="K59" s="70">
        <f>RANK(J59,J$8:J$71,0)</f>
        <v>40</v>
      </c>
      <c r="L59" s="69">
        <f>VLOOKUP($A59,'Return Data'!$A$7:$R$326,18,0)</f>
        <v>-11.046483769476</v>
      </c>
      <c r="M59" s="70">
        <f>RANK(L59,L$8:L$71,0)</f>
        <v>29</v>
      </c>
      <c r="N59" s="69">
        <f>VLOOKUP($A59,'Return Data'!$A$7:$R$326,15,0)</f>
        <v>-4.55602588831393</v>
      </c>
      <c r="O59" s="70">
        <f>RANK(N59,N$8:N$71,0)</f>
        <v>32</v>
      </c>
      <c r="P59" s="69"/>
      <c r="Q59" s="70"/>
      <c r="R59" s="69">
        <f>VLOOKUP($A59,'Return Data'!$A$7:$R$326,17,0)</f>
        <v>0.85457608695652199</v>
      </c>
      <c r="S59" s="71">
        <f>RANK(R59,R$8:R$71,0)</f>
        <v>41</v>
      </c>
    </row>
    <row r="60" spans="1:19" x14ac:dyDescent="0.25">
      <c r="A60" s="67" t="s">
        <v>215</v>
      </c>
      <c r="B60" s="68">
        <f>VLOOKUP($A60,'Return Data'!$A$7:$R$326,2,0)</f>
        <v>43929</v>
      </c>
      <c r="C60" s="69">
        <f>VLOOKUP($A60,'Return Data'!$A$7:$R$326,3,0)</f>
        <v>11.4476</v>
      </c>
      <c r="D60" s="69">
        <f>VLOOKUP($A60,'Return Data'!$A$7:$R$326,11,0)</f>
        <v>-103.30338135860001</v>
      </c>
      <c r="E60" s="70">
        <f>RANK(D60,D$8:D$71,0)</f>
        <v>38</v>
      </c>
      <c r="F60" s="69">
        <f>VLOOKUP($A60,'Return Data'!$A$7:$R$326,12,0)</f>
        <v>-37.099818196021602</v>
      </c>
      <c r="G60" s="70">
        <f>RANK(F60,F$8:F$71,0)</f>
        <v>29</v>
      </c>
      <c r="H60" s="69">
        <f>VLOOKUP($A60,'Return Data'!$A$7:$R$326,13,0)</f>
        <v>-29.678785330345899</v>
      </c>
      <c r="I60" s="70">
        <f>RANK(H60,H$8:H$71,0)</f>
        <v>32</v>
      </c>
      <c r="J60" s="69">
        <f>VLOOKUP($A60,'Return Data'!$A$7:$R$326,14,0)</f>
        <v>-23.2349910574132</v>
      </c>
      <c r="K60" s="70">
        <f>RANK(J60,J$8:J$71,0)</f>
        <v>35</v>
      </c>
      <c r="L60" s="69">
        <f>VLOOKUP($A60,'Return Data'!$A$7:$R$326,18,0)</f>
        <v>-10.2780387808229</v>
      </c>
      <c r="M60" s="70">
        <f>RANK(L60,L$8:L$71,0)</f>
        <v>25</v>
      </c>
      <c r="N60" s="69">
        <f>VLOOKUP($A60,'Return Data'!$A$7:$R$326,15,0)</f>
        <v>-3.7941174955837398</v>
      </c>
      <c r="O60" s="70">
        <f>RANK(N60,N$8:N$71,0)</f>
        <v>28</v>
      </c>
      <c r="P60" s="69"/>
      <c r="Q60" s="70"/>
      <c r="R60" s="69">
        <f>VLOOKUP($A60,'Return Data'!$A$7:$R$326,17,0)</f>
        <v>3.5725084516565202</v>
      </c>
      <c r="S60" s="71">
        <f>RANK(R60,R$8:R$71,0)</f>
        <v>38</v>
      </c>
    </row>
    <row r="61" spans="1:19" x14ac:dyDescent="0.25">
      <c r="A61" s="67" t="s">
        <v>216</v>
      </c>
      <c r="B61" s="68">
        <f>VLOOKUP($A61,'Return Data'!$A$7:$R$326,2,0)</f>
        <v>43929</v>
      </c>
      <c r="C61" s="69">
        <f>VLOOKUP($A61,'Return Data'!$A$7:$R$326,3,0)</f>
        <v>5.6044999999999998</v>
      </c>
      <c r="D61" s="69">
        <f>VLOOKUP($A61,'Return Data'!$A$7:$R$326,11,0)</f>
        <v>-121.223553587846</v>
      </c>
      <c r="E61" s="70">
        <f>RANK(D61,D$8:D$71,0)</f>
        <v>58</v>
      </c>
      <c r="F61" s="69">
        <f>VLOOKUP($A61,'Return Data'!$A$7:$R$326,12,0)</f>
        <v>-52.791879473061897</v>
      </c>
      <c r="G61" s="70">
        <f>RANK(F61,F$8:F$71,0)</f>
        <v>58</v>
      </c>
      <c r="H61" s="69">
        <f>VLOOKUP($A61,'Return Data'!$A$7:$R$326,13,0)</f>
        <v>-42.423293316293503</v>
      </c>
      <c r="I61" s="70">
        <f>RANK(H61,H$8:H$71,0)</f>
        <v>57</v>
      </c>
      <c r="J61" s="69">
        <f>VLOOKUP($A61,'Return Data'!$A$7:$R$326,14,0)</f>
        <v>-37.456566853150697</v>
      </c>
      <c r="K61" s="70">
        <f>RANK(J61,J$8:J$71,0)</f>
        <v>58</v>
      </c>
      <c r="L61" s="69"/>
      <c r="M61" s="70"/>
      <c r="N61" s="69"/>
      <c r="O61" s="70"/>
      <c r="P61" s="69"/>
      <c r="Q61" s="70"/>
      <c r="R61" s="69">
        <f>VLOOKUP($A61,'Return Data'!$A$7:$R$326,17,0)</f>
        <v>-21.622068733153601</v>
      </c>
      <c r="S61" s="71">
        <f>RANK(R61,R$8:R$71,0)</f>
        <v>63</v>
      </c>
    </row>
    <row r="62" spans="1:19" x14ac:dyDescent="0.25">
      <c r="A62" s="67" t="s">
        <v>217</v>
      </c>
      <c r="B62" s="68">
        <f>VLOOKUP($A62,'Return Data'!$A$7:$R$326,2,0)</f>
        <v>43929</v>
      </c>
      <c r="C62" s="69">
        <f>VLOOKUP($A62,'Return Data'!$A$7:$R$326,3,0)</f>
        <v>6.5594000000000001</v>
      </c>
      <c r="D62" s="69">
        <f>VLOOKUP($A62,'Return Data'!$A$7:$R$326,11,0)</f>
        <v>-115.95783184832599</v>
      </c>
      <c r="E62" s="70">
        <f>RANK(D62,D$8:D$71,0)</f>
        <v>51</v>
      </c>
      <c r="F62" s="69">
        <f>VLOOKUP($A62,'Return Data'!$A$7:$R$326,12,0)</f>
        <v>-49.0003249190448</v>
      </c>
      <c r="G62" s="70">
        <f>RANK(F62,F$8:F$71,0)</f>
        <v>54</v>
      </c>
      <c r="H62" s="69">
        <f>VLOOKUP($A62,'Return Data'!$A$7:$R$326,13,0)</f>
        <v>-40.607868995641603</v>
      </c>
      <c r="I62" s="70">
        <f>RANK(H62,H$8:H$71,0)</f>
        <v>55</v>
      </c>
      <c r="J62" s="69">
        <f>VLOOKUP($A62,'Return Data'!$A$7:$R$326,14,0)</f>
        <v>-35.6210337905435</v>
      </c>
      <c r="K62" s="70">
        <f>RANK(J62,J$8:J$71,0)</f>
        <v>57</v>
      </c>
      <c r="L62" s="69"/>
      <c r="M62" s="70"/>
      <c r="N62" s="69"/>
      <c r="O62" s="70"/>
      <c r="P62" s="69"/>
      <c r="Q62" s="70"/>
      <c r="R62" s="69">
        <f>VLOOKUP($A62,'Return Data'!$A$7:$R$326,17,0)</f>
        <v>-19.350061633281999</v>
      </c>
      <c r="S62" s="71">
        <f>RANK(R62,R$8:R$71,0)</f>
        <v>61</v>
      </c>
    </row>
    <row r="63" spans="1:19" x14ac:dyDescent="0.25">
      <c r="A63" s="67" t="s">
        <v>218</v>
      </c>
      <c r="B63" s="68">
        <f>VLOOKUP($A63,'Return Data'!$A$7:$R$326,2,0)</f>
        <v>43929</v>
      </c>
      <c r="C63" s="69">
        <f>VLOOKUP($A63,'Return Data'!$A$7:$R$326,3,0)</f>
        <v>15.0421</v>
      </c>
      <c r="D63" s="69">
        <f>VLOOKUP($A63,'Return Data'!$A$7:$R$326,11,0)</f>
        <v>-104.124098837651</v>
      </c>
      <c r="E63" s="70">
        <f>RANK(D63,D$8:D$71,0)</f>
        <v>39</v>
      </c>
      <c r="F63" s="69">
        <f>VLOOKUP($A63,'Return Data'!$A$7:$R$326,12,0)</f>
        <v>-39.327749339484598</v>
      </c>
      <c r="G63" s="70">
        <f>RANK(F63,F$8:F$71,0)</f>
        <v>39</v>
      </c>
      <c r="H63" s="69">
        <f>VLOOKUP($A63,'Return Data'!$A$7:$R$326,13,0)</f>
        <v>-30.504275763968099</v>
      </c>
      <c r="I63" s="70">
        <f>RANK(H63,H$8:H$71,0)</f>
        <v>34</v>
      </c>
      <c r="J63" s="69">
        <f>VLOOKUP($A63,'Return Data'!$A$7:$R$326,14,0)</f>
        <v>-21.1018788635328</v>
      </c>
      <c r="K63" s="70">
        <f>RANK(J63,J$8:J$71,0)</f>
        <v>29</v>
      </c>
      <c r="L63" s="69">
        <f>VLOOKUP($A63,'Return Data'!$A$7:$R$326,18,0)</f>
        <v>-8.8147728489373893</v>
      </c>
      <c r="M63" s="70">
        <f>RANK(L63,L$8:L$71,0)</f>
        <v>17</v>
      </c>
      <c r="N63" s="69">
        <f>VLOOKUP($A63,'Return Data'!$A$7:$R$326,15,0)</f>
        <v>-0.97939403487138998</v>
      </c>
      <c r="O63" s="70">
        <f>RANK(N63,N$8:N$71,0)</f>
        <v>13</v>
      </c>
      <c r="P63" s="69">
        <f>VLOOKUP($A63,'Return Data'!$A$7:$R$326,16,0)</f>
        <v>4.3299067122955597</v>
      </c>
      <c r="Q63" s="70">
        <f>RANK(P63,P$8:P$71,0)</f>
        <v>7</v>
      </c>
      <c r="R63" s="69">
        <f>VLOOKUP($A63,'Return Data'!$A$7:$R$326,17,0)</f>
        <v>9.1834655688622799</v>
      </c>
      <c r="S63" s="71">
        <f>RANK(R63,R$8:R$71,0)</f>
        <v>27</v>
      </c>
    </row>
    <row r="64" spans="1:19" x14ac:dyDescent="0.25">
      <c r="A64" s="67" t="s">
        <v>219</v>
      </c>
      <c r="B64" s="68">
        <f>VLOOKUP($A64,'Return Data'!$A$7:$R$326,2,0)</f>
        <v>43929</v>
      </c>
      <c r="C64" s="69">
        <f>VLOOKUP($A64,'Return Data'!$A$7:$R$326,3,0)</f>
        <v>65.56</v>
      </c>
      <c r="D64" s="69">
        <f>VLOOKUP($A64,'Return Data'!$A$7:$R$326,11,0)</f>
        <v>-89.9399381827497</v>
      </c>
      <c r="E64" s="70">
        <f>RANK(D64,D$8:D$71,0)</f>
        <v>18</v>
      </c>
      <c r="F64" s="69">
        <f>VLOOKUP($A64,'Return Data'!$A$7:$R$326,12,0)</f>
        <v>-32.910167053877601</v>
      </c>
      <c r="G64" s="70">
        <f>RANK(F64,F$8:F$71,0)</f>
        <v>18</v>
      </c>
      <c r="H64" s="69">
        <f>VLOOKUP($A64,'Return Data'!$A$7:$R$326,13,0)</f>
        <v>-25.286847983477202</v>
      </c>
      <c r="I64" s="70">
        <f>RANK(H64,H$8:H$71,0)</f>
        <v>20</v>
      </c>
      <c r="J64" s="69">
        <f>VLOOKUP($A64,'Return Data'!$A$7:$R$326,14,0)</f>
        <v>-20.563591167641601</v>
      </c>
      <c r="K64" s="70">
        <f>RANK(J64,J$8:J$71,0)</f>
        <v>26</v>
      </c>
      <c r="L64" s="69">
        <f>VLOOKUP($A64,'Return Data'!$A$7:$R$326,18,0)</f>
        <v>-8.8601401891141691</v>
      </c>
      <c r="M64" s="70">
        <f>RANK(L64,L$8:L$71,0)</f>
        <v>18</v>
      </c>
      <c r="N64" s="69">
        <f>VLOOKUP($A64,'Return Data'!$A$7:$R$326,15,0)</f>
        <v>0.33836503252320899</v>
      </c>
      <c r="O64" s="70">
        <f>RANK(N64,N$8:N$71,0)</f>
        <v>9</v>
      </c>
      <c r="P64" s="69">
        <f>VLOOKUP($A64,'Return Data'!$A$7:$R$326,16,0)</f>
        <v>2.9881333641604999</v>
      </c>
      <c r="Q64" s="70">
        <f>RANK(P64,P$8:P$71,0)</f>
        <v>14</v>
      </c>
      <c r="R64" s="69">
        <f>VLOOKUP($A64,'Return Data'!$A$7:$R$326,17,0)</f>
        <v>9.5512647339011298</v>
      </c>
      <c r="S64" s="71">
        <f>RANK(R64,R$8:R$71,0)</f>
        <v>26</v>
      </c>
    </row>
    <row r="65" spans="1:19" x14ac:dyDescent="0.25">
      <c r="A65" s="67" t="s">
        <v>220</v>
      </c>
      <c r="B65" s="68">
        <f>VLOOKUP($A65,'Return Data'!$A$7:$R$326,2,0)</f>
        <v>43929</v>
      </c>
      <c r="C65" s="69">
        <f>VLOOKUP($A65,'Return Data'!$A$7:$R$326,3,0)</f>
        <v>20.6</v>
      </c>
      <c r="D65" s="69">
        <f>VLOOKUP($A65,'Return Data'!$A$7:$R$326,11,0)</f>
        <v>-89.653844082792403</v>
      </c>
      <c r="E65" s="70">
        <f>RANK(D65,D$8:D$71,0)</f>
        <v>17</v>
      </c>
      <c r="F65" s="69">
        <f>VLOOKUP($A65,'Return Data'!$A$7:$R$326,12,0)</f>
        <v>-34.058626597437097</v>
      </c>
      <c r="G65" s="70">
        <f>RANK(F65,F$8:F$71,0)</f>
        <v>20</v>
      </c>
      <c r="H65" s="69">
        <f>VLOOKUP($A65,'Return Data'!$A$7:$R$326,13,0)</f>
        <v>-23.708858924169899</v>
      </c>
      <c r="I65" s="70">
        <f>RANK(H65,H$8:H$71,0)</f>
        <v>16</v>
      </c>
      <c r="J65" s="69">
        <f>VLOOKUP($A65,'Return Data'!$A$7:$R$326,14,0)</f>
        <v>-17.9770113442884</v>
      </c>
      <c r="K65" s="70">
        <f>RANK(J65,J$8:J$71,0)</f>
        <v>14</v>
      </c>
      <c r="L65" s="69">
        <f>VLOOKUP($A65,'Return Data'!$A$7:$R$326,18,0)</f>
        <v>-7.7377786056168896</v>
      </c>
      <c r="M65" s="70">
        <f>RANK(L65,L$8:L$71,0)</f>
        <v>10</v>
      </c>
      <c r="N65" s="69">
        <f>VLOOKUP($A65,'Return Data'!$A$7:$R$326,15,0)</f>
        <v>-2.0463762217520101</v>
      </c>
      <c r="O65" s="70">
        <f>RANK(N65,N$8:N$71,0)</f>
        <v>19</v>
      </c>
      <c r="P65" s="69">
        <f>VLOOKUP($A65,'Return Data'!$A$7:$R$326,16,0)</f>
        <v>-0.96013079632175702</v>
      </c>
      <c r="Q65" s="70">
        <f>RANK(P65,P$8:P$71,0)</f>
        <v>30</v>
      </c>
      <c r="R65" s="69">
        <f>VLOOKUP($A65,'Return Data'!$A$7:$R$326,17,0)</f>
        <v>7.8243419379906802</v>
      </c>
      <c r="S65" s="71">
        <f>RANK(R65,R$8:R$71,0)</f>
        <v>31</v>
      </c>
    </row>
    <row r="66" spans="1:19" x14ac:dyDescent="0.25">
      <c r="A66" s="67" t="s">
        <v>221</v>
      </c>
      <c r="B66" s="68">
        <f>VLOOKUP($A66,'Return Data'!$A$7:$R$326,2,0)</f>
        <v>43929</v>
      </c>
      <c r="C66" s="69">
        <f>VLOOKUP($A66,'Return Data'!$A$7:$R$326,3,0)</f>
        <v>9.8073999999999995</v>
      </c>
      <c r="D66" s="69">
        <f>VLOOKUP($A66,'Return Data'!$A$7:$R$326,11,0)</f>
        <v>-120.211958669762</v>
      </c>
      <c r="E66" s="70">
        <f>RANK(D66,D$8:D$71,0)</f>
        <v>57</v>
      </c>
      <c r="F66" s="69">
        <f>VLOOKUP($A66,'Return Data'!$A$7:$R$326,12,0)</f>
        <v>-50.113541295650499</v>
      </c>
      <c r="G66" s="70">
        <f>RANK(F66,F$8:F$71,0)</f>
        <v>56</v>
      </c>
      <c r="H66" s="69">
        <f>VLOOKUP($A66,'Return Data'!$A$7:$R$326,13,0)</f>
        <v>-39.147780373068301</v>
      </c>
      <c r="I66" s="70">
        <f>RANK(H66,H$8:H$71,0)</f>
        <v>51</v>
      </c>
      <c r="J66" s="69">
        <f>VLOOKUP($A66,'Return Data'!$A$7:$R$326,14,0)</f>
        <v>-32.073709447764998</v>
      </c>
      <c r="K66" s="70">
        <f>RANK(J66,J$8:J$71,0)</f>
        <v>53</v>
      </c>
      <c r="L66" s="69">
        <f>VLOOKUP($A66,'Return Data'!$A$7:$R$326,18,0)</f>
        <v>-17.609253965940599</v>
      </c>
      <c r="M66" s="70">
        <f>RANK(L66,L$8:L$71,0)</f>
        <v>47</v>
      </c>
      <c r="N66" s="69">
        <f>VLOOKUP($A66,'Return Data'!$A$7:$R$326,15,0)</f>
        <v>-7.9815466146862297</v>
      </c>
      <c r="O66" s="70">
        <f>RANK(N66,N$8:N$71,0)</f>
        <v>43</v>
      </c>
      <c r="P66" s="69"/>
      <c r="Q66" s="70"/>
      <c r="R66" s="69">
        <f>VLOOKUP($A66,'Return Data'!$A$7:$R$326,17,0)</f>
        <v>-0.47822448979592003</v>
      </c>
      <c r="S66" s="71">
        <f>RANK(R66,R$8:R$71,0)</f>
        <v>43</v>
      </c>
    </row>
    <row r="67" spans="1:19" x14ac:dyDescent="0.25">
      <c r="A67" s="67" t="s">
        <v>222</v>
      </c>
      <c r="B67" s="68">
        <f>VLOOKUP($A67,'Return Data'!$A$7:$R$326,2,0)</f>
        <v>43929</v>
      </c>
      <c r="C67" s="69">
        <f>VLOOKUP($A67,'Return Data'!$A$7:$R$326,3,0)</f>
        <v>7.2549999999999999</v>
      </c>
      <c r="D67" s="69">
        <f>VLOOKUP($A67,'Return Data'!$A$7:$R$326,11,0)</f>
        <v>-127.728567464401</v>
      </c>
      <c r="E67" s="70">
        <f>RANK(D67,D$8:D$71,0)</f>
        <v>61</v>
      </c>
      <c r="F67" s="69">
        <f>VLOOKUP($A67,'Return Data'!$A$7:$R$326,12,0)</f>
        <v>-53.101452201122598</v>
      </c>
      <c r="G67" s="70">
        <f>RANK(F67,F$8:F$71,0)</f>
        <v>60</v>
      </c>
      <c r="H67" s="69">
        <f>VLOOKUP($A67,'Return Data'!$A$7:$R$326,13,0)</f>
        <v>-43.049188627664499</v>
      </c>
      <c r="I67" s="70">
        <f>RANK(H67,H$8:H$71,0)</f>
        <v>58</v>
      </c>
      <c r="J67" s="69">
        <f>VLOOKUP($A67,'Return Data'!$A$7:$R$326,14,0)</f>
        <v>-33.803807849749298</v>
      </c>
      <c r="K67" s="70">
        <f>RANK(J67,J$8:J$71,0)</f>
        <v>56</v>
      </c>
      <c r="L67" s="69">
        <f>VLOOKUP($A67,'Return Data'!$A$7:$R$326,18,0)</f>
        <v>-19.002464443438299</v>
      </c>
      <c r="M67" s="70">
        <f>RANK(L67,L$8:L$71,0)</f>
        <v>49</v>
      </c>
      <c r="N67" s="69">
        <f>VLOOKUP($A67,'Return Data'!$A$7:$R$326,15,0)</f>
        <v>-10.3352340979008</v>
      </c>
      <c r="O67" s="70">
        <f>RANK(N67,N$8:N$71,0)</f>
        <v>44</v>
      </c>
      <c r="P67" s="69"/>
      <c r="Q67" s="70"/>
      <c r="R67" s="69">
        <f>VLOOKUP($A67,'Return Data'!$A$7:$R$326,17,0)</f>
        <v>-8.5707869974337001</v>
      </c>
      <c r="S67" s="71">
        <f>RANK(R67,R$8:R$71,0)</f>
        <v>49</v>
      </c>
    </row>
    <row r="68" spans="1:19" x14ac:dyDescent="0.25">
      <c r="A68" s="67" t="s">
        <v>223</v>
      </c>
      <c r="B68" s="68">
        <f>VLOOKUP($A68,'Return Data'!$A$7:$R$326,2,0)</f>
        <v>43929</v>
      </c>
      <c r="C68" s="69">
        <f>VLOOKUP($A68,'Return Data'!$A$7:$R$326,3,0)</f>
        <v>6.9112</v>
      </c>
      <c r="D68" s="69">
        <f>VLOOKUP($A68,'Return Data'!$A$7:$R$326,11,0)</f>
        <v>-117.66437196638699</v>
      </c>
      <c r="E68" s="70">
        <f>RANK(D68,D$8:D$71,0)</f>
        <v>53</v>
      </c>
      <c r="F68" s="69">
        <f>VLOOKUP($A68,'Return Data'!$A$7:$R$326,12,0)</f>
        <v>-48.917161051994498</v>
      </c>
      <c r="G68" s="70">
        <f>RANK(F68,F$8:F$71,0)</f>
        <v>53</v>
      </c>
      <c r="H68" s="69">
        <f>VLOOKUP($A68,'Return Data'!$A$7:$R$326,13,0)</f>
        <v>-40.104846030914103</v>
      </c>
      <c r="I68" s="70">
        <f>RANK(H68,H$8:H$71,0)</f>
        <v>54</v>
      </c>
      <c r="J68" s="69">
        <f>VLOOKUP($A68,'Return Data'!$A$7:$R$326,14,0)</f>
        <v>-31.549466324746099</v>
      </c>
      <c r="K68" s="70">
        <f>RANK(J68,J$8:J$71,0)</f>
        <v>52</v>
      </c>
      <c r="L68" s="69">
        <f>VLOOKUP($A68,'Return Data'!$A$7:$R$326,18,0)</f>
        <v>-17.008963780878901</v>
      </c>
      <c r="M68" s="70">
        <f>RANK(L68,L$8:L$71,0)</f>
        <v>46</v>
      </c>
      <c r="N68" s="69"/>
      <c r="O68" s="70"/>
      <c r="P68" s="69"/>
      <c r="Q68" s="70"/>
      <c r="R68" s="69">
        <f>VLOOKUP($A68,'Return Data'!$A$7:$R$326,17,0)</f>
        <v>-10.193598553345399</v>
      </c>
      <c r="S68" s="71">
        <f>RANK(R68,R$8:R$71,0)</f>
        <v>54</v>
      </c>
    </row>
    <row r="69" spans="1:19" x14ac:dyDescent="0.25">
      <c r="A69" s="67" t="s">
        <v>224</v>
      </c>
      <c r="B69" s="68">
        <f>VLOOKUP($A69,'Return Data'!$A$7:$R$326,2,0)</f>
        <v>43929</v>
      </c>
      <c r="C69" s="69">
        <f>VLOOKUP($A69,'Return Data'!$A$7:$R$326,3,0)</f>
        <v>6.3169000000000004</v>
      </c>
      <c r="D69" s="69">
        <f>VLOOKUP($A69,'Return Data'!$A$7:$R$326,11,0)</f>
        <v>-96.252347166753907</v>
      </c>
      <c r="E69" s="70">
        <f>RANK(D69,D$8:D$71,0)</f>
        <v>24</v>
      </c>
      <c r="F69" s="69">
        <f>VLOOKUP($A69,'Return Data'!$A$7:$R$326,12,0)</f>
        <v>-37.317627510564201</v>
      </c>
      <c r="G69" s="70">
        <f>RANK(F69,F$8:F$71,0)</f>
        <v>31</v>
      </c>
      <c r="H69" s="69">
        <f>VLOOKUP($A69,'Return Data'!$A$7:$R$326,13,0)</f>
        <v>-34.789590607504799</v>
      </c>
      <c r="I69" s="70">
        <f>RANK(H69,H$8:H$71,0)</f>
        <v>46</v>
      </c>
      <c r="J69" s="69">
        <f>VLOOKUP($A69,'Return Data'!$A$7:$R$326,14,0)</f>
        <v>-30.8353276181663</v>
      </c>
      <c r="K69" s="70">
        <f>RANK(J69,J$8:J$71,0)</f>
        <v>51</v>
      </c>
      <c r="L69" s="69">
        <f>VLOOKUP($A69,'Return Data'!$A$7:$R$326,18,0)</f>
        <v>-18.6728294720434</v>
      </c>
      <c r="M69" s="70">
        <f>RANK(L69,L$8:L$71,0)</f>
        <v>48</v>
      </c>
      <c r="N69" s="69"/>
      <c r="O69" s="70"/>
      <c r="P69" s="69"/>
      <c r="Q69" s="70"/>
      <c r="R69" s="69">
        <f>VLOOKUP($A69,'Return Data'!$A$7:$R$326,17,0)</f>
        <v>-16.5762207151665</v>
      </c>
      <c r="S69" s="71">
        <f>RANK(R69,R$8:R$71,0)</f>
        <v>58</v>
      </c>
    </row>
    <row r="70" spans="1:19" x14ac:dyDescent="0.25">
      <c r="A70" s="67" t="s">
        <v>225</v>
      </c>
      <c r="B70" s="68">
        <f>VLOOKUP($A70,'Return Data'!$A$7:$R$326,2,0)</f>
        <v>43929</v>
      </c>
      <c r="C70" s="69">
        <f>VLOOKUP($A70,'Return Data'!$A$7:$R$326,3,0)</f>
        <v>6.6228999999999996</v>
      </c>
      <c r="D70" s="69">
        <f>VLOOKUP($A70,'Return Data'!$A$7:$R$326,11,0)</f>
        <v>-94.958912152246398</v>
      </c>
      <c r="E70" s="70">
        <f>RANK(D70,D$8:D$71,0)</f>
        <v>20</v>
      </c>
      <c r="F70" s="69">
        <f>VLOOKUP($A70,'Return Data'!$A$7:$R$326,12,0)</f>
        <v>-35.397650478231803</v>
      </c>
      <c r="G70" s="70">
        <f>RANK(F70,F$8:F$71,0)</f>
        <v>23</v>
      </c>
      <c r="H70" s="69">
        <f>VLOOKUP($A70,'Return Data'!$A$7:$R$326,13,0)</f>
        <v>-32.932817990886903</v>
      </c>
      <c r="I70" s="70">
        <f>RANK(H70,H$8:H$71,0)</f>
        <v>43</v>
      </c>
      <c r="J70" s="69">
        <f>VLOOKUP($A70,'Return Data'!$A$7:$R$326,14,0)</f>
        <v>-29.272520363418899</v>
      </c>
      <c r="K70" s="70">
        <f>RANK(J70,J$8:J$71,0)</f>
        <v>48</v>
      </c>
      <c r="L70" s="69"/>
      <c r="M70" s="70"/>
      <c r="N70" s="69"/>
      <c r="O70" s="70"/>
      <c r="P70" s="69"/>
      <c r="Q70" s="70"/>
      <c r="R70" s="69">
        <f>VLOOKUP($A70,'Return Data'!$A$7:$R$326,17,0)</f>
        <v>-16.590060565275898</v>
      </c>
      <c r="S70" s="71">
        <f>RANK(R70,R$8:R$71,0)</f>
        <v>59</v>
      </c>
    </row>
    <row r="71" spans="1:19" x14ac:dyDescent="0.25">
      <c r="A71" s="67" t="s">
        <v>226</v>
      </c>
      <c r="B71" s="68">
        <f>VLOOKUP($A71,'Return Data'!$A$7:$R$326,2,0)</f>
        <v>43929</v>
      </c>
      <c r="C71" s="69">
        <f>VLOOKUP($A71,'Return Data'!$A$7:$R$326,3,0)</f>
        <v>73.831400000000002</v>
      </c>
      <c r="D71" s="69">
        <f>VLOOKUP($A71,'Return Data'!$A$7:$R$326,11,0)</f>
        <v>-95.790502746459694</v>
      </c>
      <c r="E71" s="70">
        <f>RANK(D71,D$8:D$71,0)</f>
        <v>22</v>
      </c>
      <c r="F71" s="69">
        <f>VLOOKUP($A71,'Return Data'!$A$7:$R$326,12,0)</f>
        <v>-31.2580630478563</v>
      </c>
      <c r="G71" s="70">
        <f>RANK(F71,F$8:F$71,0)</f>
        <v>15</v>
      </c>
      <c r="H71" s="69">
        <f>VLOOKUP($A71,'Return Data'!$A$7:$R$326,13,0)</f>
        <v>-23.1082054862697</v>
      </c>
      <c r="I71" s="70">
        <f>RANK(H71,H$8:H$71,0)</f>
        <v>15</v>
      </c>
      <c r="J71" s="69">
        <f>VLOOKUP($A71,'Return Data'!$A$7:$R$326,14,0)</f>
        <v>-19.668762874479601</v>
      </c>
      <c r="K71" s="70">
        <f>RANK(J71,J$8:J$71,0)</f>
        <v>21</v>
      </c>
      <c r="L71" s="69">
        <f>VLOOKUP($A71,'Return Data'!$A$7:$R$326,18,0)</f>
        <v>-8.7495932543308097</v>
      </c>
      <c r="M71" s="70">
        <f>RANK(L71,L$8:L$71,0)</f>
        <v>16</v>
      </c>
      <c r="N71" s="69">
        <f>VLOOKUP($A71,'Return Data'!$A$7:$R$326,15,0)</f>
        <v>-2.2686629545391002</v>
      </c>
      <c r="O71" s="70">
        <f>RANK(N71,N$8:N$71,0)</f>
        <v>21</v>
      </c>
      <c r="P71" s="69">
        <f>VLOOKUP($A71,'Return Data'!$A$7:$R$326,16,0)</f>
        <v>1.3423889234261099</v>
      </c>
      <c r="Q71" s="70">
        <f>RANK(P71,P$8:P$71,0)</f>
        <v>23</v>
      </c>
      <c r="R71" s="69">
        <f>VLOOKUP($A71,'Return Data'!$A$7:$R$326,17,0)</f>
        <v>10.1537869221001</v>
      </c>
      <c r="S71" s="71">
        <f>RANK(R71,R$8:R$71,0)</f>
        <v>25</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-99.38374452921822</v>
      </c>
      <c r="E73" s="78"/>
      <c r="F73" s="79">
        <f>AVERAGE(F8:F71)</f>
        <v>-37.976438009869469</v>
      </c>
      <c r="G73" s="78"/>
      <c r="H73" s="79">
        <f>AVERAGE(H8:H71)</f>
        <v>-28.961656425948448</v>
      </c>
      <c r="I73" s="78"/>
      <c r="J73" s="79">
        <f>AVERAGE(J8:J71)</f>
        <v>-22.96723311559305</v>
      </c>
      <c r="K73" s="78"/>
      <c r="L73" s="79">
        <f>AVERAGE(L8:L71)</f>
        <v>-11.483078042440424</v>
      </c>
      <c r="M73" s="78"/>
      <c r="N73" s="79">
        <f>AVERAGE(N8:N71)</f>
        <v>-2.7187047092030445</v>
      </c>
      <c r="O73" s="78"/>
      <c r="P73" s="79">
        <f>AVERAGE(P8:P71)</f>
        <v>2.0006626247265324</v>
      </c>
      <c r="Q73" s="78"/>
      <c r="R73" s="79">
        <f>AVERAGE(R8:R71)</f>
        <v>2.9491174722777171</v>
      </c>
      <c r="S73" s="80"/>
    </row>
    <row r="74" spans="1:19" x14ac:dyDescent="0.25">
      <c r="A74" s="77" t="s">
        <v>28</v>
      </c>
      <c r="B74" s="78"/>
      <c r="C74" s="78"/>
      <c r="D74" s="79">
        <f>MIN(D8:D71)</f>
        <v>-131.270566106431</v>
      </c>
      <c r="E74" s="78"/>
      <c r="F74" s="79">
        <f>MIN(F8:F71)</f>
        <v>-57.207348489923703</v>
      </c>
      <c r="G74" s="78"/>
      <c r="H74" s="79">
        <f>MIN(H8:H71)</f>
        <v>-46.572579521061598</v>
      </c>
      <c r="I74" s="78"/>
      <c r="J74" s="79">
        <f>MIN(J8:J71)</f>
        <v>-41.375171882167002</v>
      </c>
      <c r="K74" s="78"/>
      <c r="L74" s="79">
        <f>MIN(L8:L71)</f>
        <v>-25.8116689690554</v>
      </c>
      <c r="M74" s="78"/>
      <c r="N74" s="79">
        <f>MIN(N8:N71)</f>
        <v>-14.108749758544899</v>
      </c>
      <c r="O74" s="78"/>
      <c r="P74" s="79">
        <f>MIN(P8:P71)</f>
        <v>-4.49757064322859</v>
      </c>
      <c r="Q74" s="78"/>
      <c r="R74" s="79">
        <f>MIN(R8:R71)</f>
        <v>-49.610462427745702</v>
      </c>
      <c r="S74" s="80"/>
    </row>
    <row r="75" spans="1:19" ht="15.75" thickBot="1" x14ac:dyDescent="0.3">
      <c r="A75" s="81" t="s">
        <v>29</v>
      </c>
      <c r="B75" s="82"/>
      <c r="C75" s="82"/>
      <c r="D75" s="83">
        <f>MAX(D8:D71)</f>
        <v>-54.735112049522499</v>
      </c>
      <c r="E75" s="82"/>
      <c r="F75" s="83">
        <f>MAX(F8:F71)</f>
        <v>-13.7691815856777</v>
      </c>
      <c r="G75" s="82"/>
      <c r="H75" s="83">
        <f>MAX(H8:H71)</f>
        <v>-6.3887977245378096</v>
      </c>
      <c r="I75" s="82"/>
      <c r="J75" s="83">
        <f>MAX(J8:J71)</f>
        <v>-1.50480900198189</v>
      </c>
      <c r="K75" s="82"/>
      <c r="L75" s="83">
        <f>MAX(L8:L71)</f>
        <v>1.3365010494652301</v>
      </c>
      <c r="M75" s="82"/>
      <c r="N75" s="83">
        <f>MAX(N8:N71)</f>
        <v>8.5672499123102099</v>
      </c>
      <c r="O75" s="82"/>
      <c r="P75" s="83">
        <f>MAX(P8:P71)</f>
        <v>8.9198570026312591</v>
      </c>
      <c r="Q75" s="82"/>
      <c r="R75" s="83">
        <f>MAX(R8:R71)</f>
        <v>24.9428050037994</v>
      </c>
      <c r="S75" s="84"/>
    </row>
    <row r="77" spans="1:19" x14ac:dyDescent="0.25">
      <c r="A77" s="15" t="s">
        <v>342</v>
      </c>
    </row>
  </sheetData>
  <sheetProtection password="F4C3"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0" t="s">
        <v>349</v>
      </c>
    </row>
    <row r="3" spans="1:20" ht="15.75" thickBot="1" x14ac:dyDescent="0.3">
      <c r="A3" s="121"/>
    </row>
    <row r="4" spans="1:20" ht="15.75" thickBot="1" x14ac:dyDescent="0.3"/>
    <row r="5" spans="1:20" x14ac:dyDescent="0.25">
      <c r="A5" s="32" t="s">
        <v>346</v>
      </c>
      <c r="B5" s="118" t="s">
        <v>8</v>
      </c>
      <c r="C5" s="118" t="s">
        <v>9</v>
      </c>
      <c r="D5" s="124" t="s">
        <v>1</v>
      </c>
      <c r="E5" s="124"/>
      <c r="F5" s="124" t="s">
        <v>2</v>
      </c>
      <c r="G5" s="124"/>
      <c r="H5" s="124" t="s">
        <v>3</v>
      </c>
      <c r="I5" s="124"/>
      <c r="J5" s="124" t="s">
        <v>4</v>
      </c>
      <c r="K5" s="124"/>
      <c r="L5" s="124" t="s">
        <v>385</v>
      </c>
      <c r="M5" s="124"/>
      <c r="N5" s="124" t="s">
        <v>5</v>
      </c>
      <c r="O5" s="124"/>
      <c r="P5" s="124" t="s">
        <v>6</v>
      </c>
      <c r="Q5" s="124"/>
      <c r="R5" s="122" t="s">
        <v>46</v>
      </c>
      <c r="S5" s="123"/>
      <c r="T5" s="13"/>
    </row>
    <row r="6" spans="1:20" x14ac:dyDescent="0.25">
      <c r="A6" s="18" t="s">
        <v>7</v>
      </c>
      <c r="B6" s="119"/>
      <c r="C6" s="119"/>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Data'!$A$7:$R$326,2,0)</f>
        <v>43929</v>
      </c>
      <c r="C8" s="69">
        <f>VLOOKUP($A8,'Return Data'!$A$7:$R$326,3,0)</f>
        <v>30.94</v>
      </c>
      <c r="D8" s="69">
        <f>VLOOKUP($A8,'Return Data'!$A$7:$R$326,11,0)</f>
        <v>-86.682888937765995</v>
      </c>
      <c r="E8" s="70">
        <f>RANK(D8,D$8:D$73,0)</f>
        <v>16</v>
      </c>
      <c r="F8" s="69">
        <f>VLOOKUP($A8,'Return Data'!$A$7:$R$326,12,0)</f>
        <v>-29.616352464405701</v>
      </c>
      <c r="G8" s="70">
        <f>RANK(F8,F$8:F$73,0)</f>
        <v>12</v>
      </c>
      <c r="H8" s="69">
        <f>VLOOKUP($A8,'Return Data'!$A$7:$R$326,13,0)</f>
        <v>-23.013625434143702</v>
      </c>
      <c r="I8" s="70">
        <f>RANK(H8,H$8:H$73,0)</f>
        <v>14</v>
      </c>
      <c r="J8" s="69">
        <f>VLOOKUP($A8,'Return Data'!$A$7:$R$326,14,0)</f>
        <v>-21.393532795902502</v>
      </c>
      <c r="K8" s="70">
        <f>RANK(J8,J$8:J$73,0)</f>
        <v>28</v>
      </c>
      <c r="L8" s="69">
        <f>VLOOKUP($A8,'Return Data'!$A$7:$R$326,18,0)</f>
        <v>-10.6623037256989</v>
      </c>
      <c r="M8" s="70">
        <f>RANK(L8,L$8:L$73,0)</f>
        <v>24</v>
      </c>
      <c r="N8" s="69">
        <f>VLOOKUP($A8,'Return Data'!$A$7:$R$326,15,0)</f>
        <v>-1.6165635676411501</v>
      </c>
      <c r="O8" s="70">
        <f>RANK(N8,N$8:N$73,0)</f>
        <v>13</v>
      </c>
      <c r="P8" s="69">
        <f>VLOOKUP($A8,'Return Data'!$A$7:$R$326,16,0)</f>
        <v>1.98787126218933</v>
      </c>
      <c r="Q8" s="70">
        <f>RANK(P8,P$8:P$73,0)</f>
        <v>13</v>
      </c>
      <c r="R8" s="69">
        <f>VLOOKUP($A8,'Return Data'!$A$7:$R$326,17,0)</f>
        <v>15.4844003241491</v>
      </c>
      <c r="S8" s="71">
        <f>RANK(R8,R$8:R$73,0)</f>
        <v>28</v>
      </c>
    </row>
    <row r="9" spans="1:20" x14ac:dyDescent="0.25">
      <c r="A9" s="67" t="s">
        <v>267</v>
      </c>
      <c r="B9" s="68">
        <f>VLOOKUP($A9,'Return Data'!$A$7:$R$326,2,0)</f>
        <v>43929</v>
      </c>
      <c r="C9" s="69">
        <f>VLOOKUP($A9,'Return Data'!$A$7:$R$326,3,0)</f>
        <v>25.25</v>
      </c>
      <c r="D9" s="69">
        <f>VLOOKUP($A9,'Return Data'!$A$7:$R$326,11,0)</f>
        <v>-84.111506646717899</v>
      </c>
      <c r="E9" s="70">
        <f>RANK(D9,D$8:D$73,0)</f>
        <v>14</v>
      </c>
      <c r="F9" s="69">
        <f>VLOOKUP($A9,'Return Data'!$A$7:$R$326,12,0)</f>
        <v>-28.2326249409263</v>
      </c>
      <c r="G9" s="70">
        <f>RANK(F9,F$8:F$73,0)</f>
        <v>8</v>
      </c>
      <c r="H9" s="69">
        <f>VLOOKUP($A9,'Return Data'!$A$7:$R$326,13,0)</f>
        <v>-21.681426591963401</v>
      </c>
      <c r="I9" s="70">
        <f>RANK(H9,H$8:H$73,0)</f>
        <v>12</v>
      </c>
      <c r="J9" s="69">
        <f>VLOOKUP($A9,'Return Data'!$A$7:$R$326,14,0)</f>
        <v>-20.140774284470801</v>
      </c>
      <c r="K9" s="70">
        <f>RANK(J9,J$8:J$73,0)</f>
        <v>21</v>
      </c>
      <c r="L9" s="69">
        <f>VLOOKUP($A9,'Return Data'!$A$7:$R$326,18,0)</f>
        <v>-9.8165736557518901</v>
      </c>
      <c r="M9" s="70">
        <f>RANK(L9,L$8:L$73,0)</f>
        <v>19</v>
      </c>
      <c r="N9" s="69">
        <f>VLOOKUP($A9,'Return Data'!$A$7:$R$326,15,0)</f>
        <v>-0.84754498690685398</v>
      </c>
      <c r="O9" s="70">
        <f>RANK(N9,N$8:N$73,0)</f>
        <v>11</v>
      </c>
      <c r="P9" s="69">
        <f>VLOOKUP($A9,'Return Data'!$A$7:$R$326,16,0)</f>
        <v>2.7345089060066798</v>
      </c>
      <c r="Q9" s="70">
        <f>RANK(P9,P$8:P$73,0)</f>
        <v>10</v>
      </c>
      <c r="R9" s="69">
        <f>VLOOKUP($A9,'Return Data'!$A$7:$R$326,17,0)</f>
        <v>12.8698736607192</v>
      </c>
      <c r="S9" s="71">
        <f>RANK(R9,R$8:R$73,0)</f>
        <v>31</v>
      </c>
    </row>
    <row r="10" spans="1:20" x14ac:dyDescent="0.25">
      <c r="A10" s="67" t="s">
        <v>268</v>
      </c>
      <c r="B10" s="68">
        <f>VLOOKUP($A10,'Return Data'!$A$7:$R$326,2,0)</f>
        <v>43929</v>
      </c>
      <c r="C10" s="69">
        <f>VLOOKUP($A10,'Return Data'!$A$7:$R$326,3,0)</f>
        <v>38.752000000000002</v>
      </c>
      <c r="D10" s="69">
        <f>VLOOKUP($A10,'Return Data'!$A$7:$R$326,11,0)</f>
        <v>-82.565381098888494</v>
      </c>
      <c r="E10" s="70">
        <f>RANK(D10,D$8:D$73,0)</f>
        <v>13</v>
      </c>
      <c r="F10" s="69">
        <f>VLOOKUP($A10,'Return Data'!$A$7:$R$326,12,0)</f>
        <v>-31.352360100679199</v>
      </c>
      <c r="G10" s="70">
        <f>RANK(F10,F$8:F$73,0)</f>
        <v>15</v>
      </c>
      <c r="H10" s="69">
        <f>VLOOKUP($A10,'Return Data'!$A$7:$R$326,13,0)</f>
        <v>-18.7422831158412</v>
      </c>
      <c r="I10" s="70">
        <f>RANK(H10,H$8:H$73,0)</f>
        <v>10</v>
      </c>
      <c r="J10" s="69">
        <f>VLOOKUP($A10,'Return Data'!$A$7:$R$326,14,0)</f>
        <v>-12.119079717832999</v>
      </c>
      <c r="K10" s="70">
        <f>RANK(J10,J$8:J$73,0)</f>
        <v>6</v>
      </c>
      <c r="L10" s="69">
        <f>VLOOKUP($A10,'Return Data'!$A$7:$R$326,18,0)</f>
        <v>-3.7238154573299398</v>
      </c>
      <c r="M10" s="70">
        <f>RANK(L10,L$8:L$73,0)</f>
        <v>4</v>
      </c>
      <c r="N10" s="69">
        <f>VLOOKUP($A10,'Return Data'!$A$7:$R$326,15,0)</f>
        <v>3.7266552125052601</v>
      </c>
      <c r="O10" s="70">
        <f>RANK(N10,N$8:N$73,0)</f>
        <v>3</v>
      </c>
      <c r="P10" s="69">
        <f>VLOOKUP($A10,'Return Data'!$A$7:$R$326,16,0)</f>
        <v>4.2087290253527296</v>
      </c>
      <c r="Q10" s="70">
        <f>RANK(P10,P$8:P$73,0)</f>
        <v>5</v>
      </c>
      <c r="R10" s="69">
        <f>VLOOKUP($A10,'Return Data'!$A$7:$R$326,17,0)</f>
        <v>27.962909672262199</v>
      </c>
      <c r="S10" s="71">
        <f>RANK(R10,R$8:R$73,0)</f>
        <v>15</v>
      </c>
    </row>
    <row r="11" spans="1:20" x14ac:dyDescent="0.25">
      <c r="A11" s="67" t="s">
        <v>269</v>
      </c>
      <c r="B11" s="68">
        <f>VLOOKUP($A11,'Return Data'!$A$7:$R$326,2,0)</f>
        <v>43929</v>
      </c>
      <c r="C11" s="69">
        <f>VLOOKUP($A11,'Return Data'!$A$7:$R$326,3,0)</f>
        <v>33.82</v>
      </c>
      <c r="D11" s="69">
        <f>VLOOKUP($A11,'Return Data'!$A$7:$R$326,11,0)</f>
        <v>-95.6459662832101</v>
      </c>
      <c r="E11" s="70">
        <f>RANK(D11,D$8:D$73,0)</f>
        <v>21</v>
      </c>
      <c r="F11" s="69">
        <f>VLOOKUP($A11,'Return Data'!$A$7:$R$326,12,0)</f>
        <v>-38.900615950641303</v>
      </c>
      <c r="G11" s="70">
        <f>RANK(F11,F$8:F$73,0)</f>
        <v>34</v>
      </c>
      <c r="H11" s="69">
        <f>VLOOKUP($A11,'Return Data'!$A$7:$R$326,13,0)</f>
        <v>-28.6020961177537</v>
      </c>
      <c r="I11" s="70">
        <f>RANK(H11,H$8:H$73,0)</f>
        <v>31</v>
      </c>
      <c r="J11" s="69">
        <f>VLOOKUP($A11,'Return Data'!$A$7:$R$326,14,0)</f>
        <v>-23.090566848319401</v>
      </c>
      <c r="K11" s="70">
        <f>RANK(J11,J$8:J$73,0)</f>
        <v>33</v>
      </c>
      <c r="L11" s="69">
        <f>VLOOKUP($A11,'Return Data'!$A$7:$R$326,18,0)</f>
        <v>-13.9027970165467</v>
      </c>
      <c r="M11" s="70">
        <f>RANK(L11,L$8:L$73,0)</f>
        <v>43</v>
      </c>
      <c r="N11" s="69">
        <f>VLOOKUP($A11,'Return Data'!$A$7:$R$326,15,0)</f>
        <v>-6.3841975889495499</v>
      </c>
      <c r="O11" s="70">
        <f>RANK(N11,N$8:N$73,0)</f>
        <v>41</v>
      </c>
      <c r="P11" s="69">
        <f>VLOOKUP($A11,'Return Data'!$A$7:$R$326,16,0)</f>
        <v>-2.2489130289599002</v>
      </c>
      <c r="Q11" s="70">
        <f>RANK(P11,P$8:P$73,0)</f>
        <v>36</v>
      </c>
      <c r="R11" s="69">
        <f>VLOOKUP($A11,'Return Data'!$A$7:$R$326,17,0)</f>
        <v>-2.54842124551829</v>
      </c>
      <c r="S11" s="71">
        <f>RANK(R11,R$8:R$73,0)</f>
        <v>46</v>
      </c>
    </row>
    <row r="12" spans="1:20" x14ac:dyDescent="0.25">
      <c r="A12" s="67" t="s">
        <v>270</v>
      </c>
      <c r="B12" s="68">
        <f>VLOOKUP($A12,'Return Data'!$A$7:$R$326,2,0)</f>
        <v>43929</v>
      </c>
      <c r="C12" s="69">
        <f>VLOOKUP($A12,'Return Data'!$A$7:$R$326,3,0)</f>
        <v>32.597999999999999</v>
      </c>
      <c r="D12" s="69">
        <f>VLOOKUP($A12,'Return Data'!$A$7:$R$326,11,0)</f>
        <v>-82.530034836152794</v>
      </c>
      <c r="E12" s="70">
        <f>RANK(D12,D$8:D$73,0)</f>
        <v>12</v>
      </c>
      <c r="F12" s="69">
        <f>VLOOKUP($A12,'Return Data'!$A$7:$R$326,12,0)</f>
        <v>-30.187009443339399</v>
      </c>
      <c r="G12" s="70">
        <f>RANK(F12,F$8:F$73,0)</f>
        <v>13</v>
      </c>
      <c r="H12" s="69">
        <f>VLOOKUP($A12,'Return Data'!$A$7:$R$326,13,0)</f>
        <v>-19.715815593574501</v>
      </c>
      <c r="I12" s="70">
        <f>RANK(H12,H$8:H$73,0)</f>
        <v>11</v>
      </c>
      <c r="J12" s="69">
        <f>VLOOKUP($A12,'Return Data'!$A$7:$R$326,14,0)</f>
        <v>-13.013160522223099</v>
      </c>
      <c r="K12" s="70">
        <f>RANK(J12,J$8:J$73,0)</f>
        <v>8</v>
      </c>
      <c r="L12" s="69">
        <f>VLOOKUP($A12,'Return Data'!$A$7:$R$326,18,0)</f>
        <v>-5.9657626326337398</v>
      </c>
      <c r="M12" s="70">
        <f>RANK(L12,L$8:L$73,0)</f>
        <v>5</v>
      </c>
      <c r="N12" s="69">
        <f>VLOOKUP($A12,'Return Data'!$A$7:$R$326,15,0)</f>
        <v>-0.104800276375016</v>
      </c>
      <c r="O12" s="70">
        <f>RANK(N12,N$8:N$73,0)</f>
        <v>8</v>
      </c>
      <c r="P12" s="69">
        <f>VLOOKUP($A12,'Return Data'!$A$7:$R$326,16,0)</f>
        <v>0.93001971132188099</v>
      </c>
      <c r="Q12" s="70">
        <f>RANK(P12,P$8:P$73,0)</f>
        <v>19</v>
      </c>
      <c r="R12" s="69">
        <f>VLOOKUP($A12,'Return Data'!$A$7:$R$326,17,0)</f>
        <v>15.840733627808699</v>
      </c>
      <c r="S12" s="71">
        <f>RANK(R12,R$8:R$73,0)</f>
        <v>27</v>
      </c>
    </row>
    <row r="13" spans="1:20" x14ac:dyDescent="0.25">
      <c r="A13" s="67" t="s">
        <v>271</v>
      </c>
      <c r="B13" s="68">
        <f>VLOOKUP($A13,'Return Data'!$A$7:$R$326,2,0)</f>
        <v>43929</v>
      </c>
      <c r="C13" s="69">
        <f>VLOOKUP($A13,'Return Data'!$A$7:$R$326,3,0)</f>
        <v>7.77</v>
      </c>
      <c r="D13" s="69">
        <f>VLOOKUP($A13,'Return Data'!$A$7:$R$326,11,0)</f>
        <v>-55.584659243195802</v>
      </c>
      <c r="E13" s="70">
        <f>RANK(D13,D$8:D$73,0)</f>
        <v>1</v>
      </c>
      <c r="F13" s="69">
        <f>VLOOKUP($A13,'Return Data'!$A$7:$R$326,12,0)</f>
        <v>-14.659014354562901</v>
      </c>
      <c r="G13" s="70">
        <f>RANK(F13,F$8:F$73,0)</f>
        <v>2</v>
      </c>
      <c r="H13" s="69">
        <f>VLOOKUP($A13,'Return Data'!$A$7:$R$326,13,0)</f>
        <v>-7.1132764920828402</v>
      </c>
      <c r="I13" s="70">
        <f>RANK(H13,H$8:H$73,0)</f>
        <v>2</v>
      </c>
      <c r="J13" s="69">
        <f>VLOOKUP($A13,'Return Data'!$A$7:$R$326,14,0)</f>
        <v>-9.7294415567106505</v>
      </c>
      <c r="K13" s="70">
        <f>RANK(J13,J$8:J$73,0)</f>
        <v>4</v>
      </c>
      <c r="L13" s="69">
        <f>VLOOKUP($A13,'Return Data'!$A$7:$R$326,18,0)</f>
        <v>-12.2677224326903</v>
      </c>
      <c r="M13" s="70">
        <f>RANK(L13,L$8:L$73,0)</f>
        <v>36</v>
      </c>
      <c r="N13" s="69"/>
      <c r="O13" s="70"/>
      <c r="P13" s="69"/>
      <c r="Q13" s="70"/>
      <c r="R13" s="69">
        <f>VLOOKUP($A13,'Return Data'!$A$7:$R$326,17,0)</f>
        <v>-10.4486521181001</v>
      </c>
      <c r="S13" s="71">
        <f>RANK(R13,R$8:R$73,0)</f>
        <v>54</v>
      </c>
    </row>
    <row r="14" spans="1:20" x14ac:dyDescent="0.25">
      <c r="A14" s="67" t="s">
        <v>272</v>
      </c>
      <c r="B14" s="68">
        <f>VLOOKUP($A14,'Return Data'!$A$7:$R$326,2,0)</f>
        <v>43929</v>
      </c>
      <c r="C14" s="69">
        <f>VLOOKUP($A14,'Return Data'!$A$7:$R$326,3,0)</f>
        <v>9.41</v>
      </c>
      <c r="D14" s="69">
        <f>VLOOKUP($A14,'Return Data'!$A$7:$R$326,11,0)</f>
        <v>-70.596216393063997</v>
      </c>
      <c r="E14" s="70">
        <f>RANK(D14,D$8:D$73,0)</f>
        <v>6</v>
      </c>
      <c r="F14" s="69">
        <f>VLOOKUP($A14,'Return Data'!$A$7:$R$326,12,0)</f>
        <v>-23.425084552381701</v>
      </c>
      <c r="G14" s="70">
        <f>RANK(F14,F$8:F$73,0)</f>
        <v>6</v>
      </c>
      <c r="H14" s="69">
        <f>VLOOKUP($A14,'Return Data'!$A$7:$R$326,13,0)</f>
        <v>-12.519030536354901</v>
      </c>
      <c r="I14" s="70">
        <f>RANK(H14,H$8:H$73,0)</f>
        <v>4</v>
      </c>
      <c r="J14" s="69">
        <f>VLOOKUP($A14,'Return Data'!$A$7:$R$326,14,0)</f>
        <v>-12.835205424003201</v>
      </c>
      <c r="K14" s="70">
        <f>RANK(J14,J$8:J$73,0)</f>
        <v>7</v>
      </c>
      <c r="L14" s="69"/>
      <c r="M14" s="70"/>
      <c r="N14" s="69"/>
      <c r="O14" s="70"/>
      <c r="P14" s="69"/>
      <c r="Q14" s="70"/>
      <c r="R14" s="69">
        <f>VLOOKUP($A14,'Return Data'!$A$7:$R$326,17,0)</f>
        <v>-4.0102420856610799</v>
      </c>
      <c r="S14" s="71">
        <f>RANK(R14,R$8:R$73,0)</f>
        <v>48</v>
      </c>
    </row>
    <row r="15" spans="1:20" x14ac:dyDescent="0.25">
      <c r="A15" s="67" t="s">
        <v>273</v>
      </c>
      <c r="B15" s="68">
        <f>VLOOKUP($A15,'Return Data'!$A$7:$R$326,2,0)</f>
        <v>43929</v>
      </c>
      <c r="C15" s="69">
        <f>VLOOKUP($A15,'Return Data'!$A$7:$R$326,3,0)</f>
        <v>46.98</v>
      </c>
      <c r="D15" s="69">
        <f>VLOOKUP($A15,'Return Data'!$A$7:$R$326,11,0)</f>
        <v>-57.8009165183514</v>
      </c>
      <c r="E15" s="70">
        <f>RANK(D15,D$8:D$73,0)</f>
        <v>2</v>
      </c>
      <c r="F15" s="69">
        <f>VLOOKUP($A15,'Return Data'!$A$7:$R$326,12,0)</f>
        <v>-15.8151641613082</v>
      </c>
      <c r="G15" s="70">
        <f>RANK(F15,F$8:F$73,0)</f>
        <v>3</v>
      </c>
      <c r="H15" s="69">
        <f>VLOOKUP($A15,'Return Data'!$A$7:$R$326,13,0)</f>
        <v>-7.5410195105035696</v>
      </c>
      <c r="I15" s="70">
        <f>RANK(H15,H$8:H$73,0)</f>
        <v>3</v>
      </c>
      <c r="J15" s="69">
        <f>VLOOKUP($A15,'Return Data'!$A$7:$R$326,14,0)</f>
        <v>-6.4339855455667303</v>
      </c>
      <c r="K15" s="70">
        <f>RANK(J15,J$8:J$73,0)</f>
        <v>2</v>
      </c>
      <c r="L15" s="69">
        <f>VLOOKUP($A15,'Return Data'!$A$7:$R$326,18,0)</f>
        <v>-8.7822815037053008</v>
      </c>
      <c r="M15" s="70">
        <f>RANK(L15,L$8:L$73,0)</f>
        <v>13</v>
      </c>
      <c r="N15" s="69">
        <f>VLOOKUP($A15,'Return Data'!$A$7:$R$326,15,0)</f>
        <v>3.1898816863600898</v>
      </c>
      <c r="O15" s="70">
        <f>RANK(N15,N$8:N$73,0)</f>
        <v>4</v>
      </c>
      <c r="P15" s="69">
        <f>VLOOKUP($A15,'Return Data'!$A$7:$R$326,16,0)</f>
        <v>3.6456398147815201</v>
      </c>
      <c r="Q15" s="70">
        <f>RANK(P15,P$8:P$73,0)</f>
        <v>6</v>
      </c>
      <c r="R15" s="69">
        <f>VLOOKUP($A15,'Return Data'!$A$7:$R$326,17,0)</f>
        <v>33.245566502462999</v>
      </c>
      <c r="S15" s="71">
        <f>RANK(R15,R$8:R$73,0)</f>
        <v>11</v>
      </c>
    </row>
    <row r="16" spans="1:20" x14ac:dyDescent="0.25">
      <c r="A16" s="67" t="s">
        <v>274</v>
      </c>
      <c r="B16" s="68">
        <f>VLOOKUP($A16,'Return Data'!$A$7:$R$326,2,0)</f>
        <v>43929</v>
      </c>
      <c r="C16" s="69">
        <f>VLOOKUP($A16,'Return Data'!$A$7:$R$326,3,0)</f>
        <v>56.45</v>
      </c>
      <c r="D16" s="69">
        <f>VLOOKUP($A16,'Return Data'!$A$7:$R$326,11,0)</f>
        <v>-66.306161678037995</v>
      </c>
      <c r="E16" s="70">
        <f>RANK(D16,D$8:D$73,0)</f>
        <v>4</v>
      </c>
      <c r="F16" s="69">
        <f>VLOOKUP($A16,'Return Data'!$A$7:$R$326,12,0)</f>
        <v>-21.578249200313</v>
      </c>
      <c r="G16" s="70">
        <f>RANK(F16,F$8:F$73,0)</f>
        <v>4</v>
      </c>
      <c r="H16" s="69">
        <f>VLOOKUP($A16,'Return Data'!$A$7:$R$326,13,0)</f>
        <v>-18.3386537126995</v>
      </c>
      <c r="I16" s="70">
        <f>RANK(H16,H$8:H$73,0)</f>
        <v>9</v>
      </c>
      <c r="J16" s="69">
        <f>VLOOKUP($A16,'Return Data'!$A$7:$R$326,14,0)</f>
        <v>-13.1711716707331</v>
      </c>
      <c r="K16" s="70">
        <f>RANK(J16,J$8:J$73,0)</f>
        <v>10</v>
      </c>
      <c r="L16" s="69">
        <f>VLOOKUP($A16,'Return Data'!$A$7:$R$326,18,0)</f>
        <v>-2.6080498231871299</v>
      </c>
      <c r="M16" s="70">
        <f>RANK(L16,L$8:L$73,0)</f>
        <v>2</v>
      </c>
      <c r="N16" s="69">
        <f>VLOOKUP($A16,'Return Data'!$A$7:$R$326,15,0)</f>
        <v>3.1203099750477699</v>
      </c>
      <c r="O16" s="70">
        <f>RANK(N16,N$8:N$73,0)</f>
        <v>5</v>
      </c>
      <c r="P16" s="69">
        <f>VLOOKUP($A16,'Return Data'!$A$7:$R$326,16,0)</f>
        <v>3.1460294340951598</v>
      </c>
      <c r="Q16" s="70">
        <f>RANK(P16,P$8:P$73,0)</f>
        <v>7</v>
      </c>
      <c r="R16" s="69">
        <f>VLOOKUP($A16,'Return Data'!$A$7:$R$326,17,0)</f>
        <v>39.489964240098601</v>
      </c>
      <c r="S16" s="71">
        <f>RANK(R16,R$8:R$73,0)</f>
        <v>9</v>
      </c>
    </row>
    <row r="17" spans="1:19" x14ac:dyDescent="0.25">
      <c r="A17" s="67" t="s">
        <v>275</v>
      </c>
      <c r="B17" s="68">
        <f>VLOOKUP($A17,'Return Data'!$A$7:$R$326,2,0)</f>
        <v>43929</v>
      </c>
      <c r="C17" s="69">
        <f>VLOOKUP($A17,'Return Data'!$A$7:$R$326,3,0)</f>
        <v>37.982999999999997</v>
      </c>
      <c r="D17" s="69">
        <f>VLOOKUP($A17,'Return Data'!$A$7:$R$326,11,0)</f>
        <v>-103.163249188477</v>
      </c>
      <c r="E17" s="70">
        <f>RANK(D17,D$8:D$73,0)</f>
        <v>37</v>
      </c>
      <c r="F17" s="69">
        <f>VLOOKUP($A17,'Return Data'!$A$7:$R$326,12,0)</f>
        <v>-40.240933018348898</v>
      </c>
      <c r="G17" s="70">
        <f>RANK(F17,F$8:F$73,0)</f>
        <v>40</v>
      </c>
      <c r="H17" s="69">
        <f>VLOOKUP($A17,'Return Data'!$A$7:$R$326,13,0)</f>
        <v>-27.689769602012301</v>
      </c>
      <c r="I17" s="70">
        <f>RANK(H17,H$8:H$73,0)</f>
        <v>24</v>
      </c>
      <c r="J17" s="69">
        <f>VLOOKUP($A17,'Return Data'!$A$7:$R$326,14,0)</f>
        <v>-20.760732654411299</v>
      </c>
      <c r="K17" s="70">
        <f>RANK(J17,J$8:J$73,0)</f>
        <v>23</v>
      </c>
      <c r="L17" s="69">
        <f>VLOOKUP($A17,'Return Data'!$A$7:$R$326,18,0)</f>
        <v>-8.7347007608270406</v>
      </c>
      <c r="M17" s="70">
        <f>RANK(L17,L$8:L$73,0)</f>
        <v>12</v>
      </c>
      <c r="N17" s="69">
        <f>VLOOKUP($A17,'Return Data'!$A$7:$R$326,15,0)</f>
        <v>-2.5756534758496299</v>
      </c>
      <c r="O17" s="70">
        <f>RANK(N17,N$8:N$73,0)</f>
        <v>19</v>
      </c>
      <c r="P17" s="69">
        <f>VLOOKUP($A17,'Return Data'!$A$7:$R$326,16,0)</f>
        <v>3.0215727537102901</v>
      </c>
      <c r="Q17" s="70">
        <f>RANK(P17,P$8:P$73,0)</f>
        <v>8</v>
      </c>
      <c r="R17" s="69">
        <f>VLOOKUP($A17,'Return Data'!$A$7:$R$326,17,0)</f>
        <v>21.150952578173499</v>
      </c>
      <c r="S17" s="71">
        <f>RANK(R17,R$8:R$73,0)</f>
        <v>22</v>
      </c>
    </row>
    <row r="18" spans="1:19" x14ac:dyDescent="0.25">
      <c r="A18" s="67" t="s">
        <v>276</v>
      </c>
      <c r="B18" s="68">
        <f>VLOOKUP($A18,'Return Data'!$A$7:$R$326,2,0)</f>
        <v>43929</v>
      </c>
      <c r="C18" s="69">
        <f>VLOOKUP($A18,'Return Data'!$A$7:$R$326,3,0)</f>
        <v>36.229999999999997</v>
      </c>
      <c r="D18" s="69">
        <f>VLOOKUP($A18,'Return Data'!$A$7:$R$326,11,0)</f>
        <v>-97.467200580447596</v>
      </c>
      <c r="E18" s="70">
        <f>RANK(D18,D$8:D$73,0)</f>
        <v>26</v>
      </c>
      <c r="F18" s="69">
        <f>VLOOKUP($A18,'Return Data'!$A$7:$R$326,12,0)</f>
        <v>-39.0141473055047</v>
      </c>
      <c r="G18" s="70">
        <f>RANK(F18,F$8:F$73,0)</f>
        <v>35</v>
      </c>
      <c r="H18" s="69">
        <f>VLOOKUP($A18,'Return Data'!$A$7:$R$326,13,0)</f>
        <v>-28.394248407266399</v>
      </c>
      <c r="I18" s="70">
        <f>RANK(H18,H$8:H$73,0)</f>
        <v>29</v>
      </c>
      <c r="J18" s="69">
        <f>VLOOKUP($A18,'Return Data'!$A$7:$R$326,14,0)</f>
        <v>-21.6056712450155</v>
      </c>
      <c r="K18" s="70">
        <f>RANK(J18,J$8:J$73,0)</f>
        <v>29</v>
      </c>
      <c r="L18" s="69">
        <f>VLOOKUP($A18,'Return Data'!$A$7:$R$326,18,0)</f>
        <v>-11.238277788744099</v>
      </c>
      <c r="M18" s="70">
        <f>RANK(L18,L$8:L$73,0)</f>
        <v>28</v>
      </c>
      <c r="N18" s="69">
        <f>VLOOKUP($A18,'Return Data'!$A$7:$R$326,15,0)</f>
        <v>-4.0137046313423204</v>
      </c>
      <c r="O18" s="70">
        <f>RANK(N18,N$8:N$73,0)</f>
        <v>26</v>
      </c>
      <c r="P18" s="69">
        <f>VLOOKUP($A18,'Return Data'!$A$7:$R$326,16,0)</f>
        <v>-0.54183370695093702</v>
      </c>
      <c r="Q18" s="70">
        <f>RANK(P18,P$8:P$73,0)</f>
        <v>26</v>
      </c>
      <c r="R18" s="69">
        <f>VLOOKUP($A18,'Return Data'!$A$7:$R$326,17,0)</f>
        <v>23.254675734758301</v>
      </c>
      <c r="S18" s="71">
        <f>RANK(R18,R$8:R$73,0)</f>
        <v>19</v>
      </c>
    </row>
    <row r="19" spans="1:19" x14ac:dyDescent="0.25">
      <c r="A19" s="67" t="s">
        <v>277</v>
      </c>
      <c r="B19" s="68">
        <f>VLOOKUP($A19,'Return Data'!$A$7:$R$326,2,0)</f>
        <v>43929</v>
      </c>
      <c r="C19" s="69">
        <f>VLOOKUP($A19,'Return Data'!$A$7:$R$326,3,0)</f>
        <v>10.781700000000001</v>
      </c>
      <c r="D19" s="69">
        <f>VLOOKUP($A19,'Return Data'!$A$7:$R$326,11,0)</f>
        <v>-108.71140502185</v>
      </c>
      <c r="E19" s="70">
        <f>RANK(D19,D$8:D$73,0)</f>
        <v>46</v>
      </c>
      <c r="F19" s="69">
        <f>VLOOKUP($A19,'Return Data'!$A$7:$R$326,12,0)</f>
        <v>-45.447990692555898</v>
      </c>
      <c r="G19" s="70">
        <f>RANK(F19,F$8:F$73,0)</f>
        <v>47</v>
      </c>
      <c r="H19" s="69">
        <f>VLOOKUP($A19,'Return Data'!$A$7:$R$326,13,0)</f>
        <v>-32.572204078282603</v>
      </c>
      <c r="I19" s="70">
        <f>RANK(H19,H$8:H$73,0)</f>
        <v>44</v>
      </c>
      <c r="J19" s="69">
        <f>VLOOKUP($A19,'Return Data'!$A$7:$R$326,14,0)</f>
        <v>-25.583099587817301</v>
      </c>
      <c r="K19" s="70">
        <f>RANK(J19,J$8:J$73,0)</f>
        <v>44</v>
      </c>
      <c r="L19" s="69">
        <f>VLOOKUP($A19,'Return Data'!$A$7:$R$326,18,0)</f>
        <v>-10.3720378101695</v>
      </c>
      <c r="M19" s="70">
        <f>RANK(L19,L$8:L$73,0)</f>
        <v>23</v>
      </c>
      <c r="N19" s="69">
        <f>VLOOKUP($A19,'Return Data'!$A$7:$R$326,15,0)</f>
        <v>-4.6472890979683399</v>
      </c>
      <c r="O19" s="70">
        <f>RANK(N19,N$8:N$73,0)</f>
        <v>31</v>
      </c>
      <c r="P19" s="69"/>
      <c r="Q19" s="70"/>
      <c r="R19" s="69">
        <f>VLOOKUP($A19,'Return Data'!$A$7:$R$326,17,0)</f>
        <v>1.82780589365791</v>
      </c>
      <c r="S19" s="71">
        <f>RANK(R19,R$8:R$73,0)</f>
        <v>40</v>
      </c>
    </row>
    <row r="20" spans="1:19" x14ac:dyDescent="0.25">
      <c r="A20" s="67" t="s">
        <v>278</v>
      </c>
      <c r="B20" s="68">
        <f>VLOOKUP($A20,'Return Data'!$A$7:$R$326,2,0)</f>
        <v>43929</v>
      </c>
      <c r="C20" s="69">
        <f>VLOOKUP($A20,'Return Data'!$A$7:$R$326,3,0)</f>
        <v>403.58640000000003</v>
      </c>
      <c r="D20" s="69">
        <f>VLOOKUP($A20,'Return Data'!$A$7:$R$326,11,0)</f>
        <v>-116.596086549818</v>
      </c>
      <c r="E20" s="70">
        <f>RANK(D20,D$8:D$73,0)</f>
        <v>54</v>
      </c>
      <c r="F20" s="69">
        <f>VLOOKUP($A20,'Return Data'!$A$7:$R$326,12,0)</f>
        <v>-50.322782489702703</v>
      </c>
      <c r="G20" s="70">
        <f>RANK(F20,F$8:F$73,0)</f>
        <v>58</v>
      </c>
      <c r="H20" s="69">
        <f>VLOOKUP($A20,'Return Data'!$A$7:$R$326,13,0)</f>
        <v>-37.657784453387698</v>
      </c>
      <c r="I20" s="70">
        <f>RANK(H20,H$8:H$73,0)</f>
        <v>50</v>
      </c>
      <c r="J20" s="69">
        <f>VLOOKUP($A20,'Return Data'!$A$7:$R$326,14,0)</f>
        <v>-29.044123372507698</v>
      </c>
      <c r="K20" s="70">
        <f>RANK(J20,J$8:J$73,0)</f>
        <v>49</v>
      </c>
      <c r="L20" s="69">
        <f>VLOOKUP($A20,'Return Data'!$A$7:$R$326,18,0)</f>
        <v>-12.687767643830499</v>
      </c>
      <c r="M20" s="70">
        <f>RANK(L20,L$8:L$73,0)</f>
        <v>38</v>
      </c>
      <c r="N20" s="69">
        <f>VLOOKUP($A20,'Return Data'!$A$7:$R$326,15,0)</f>
        <v>-5.8981388453281003</v>
      </c>
      <c r="O20" s="70">
        <f>RANK(N20,N$8:N$73,0)</f>
        <v>38</v>
      </c>
      <c r="P20" s="69">
        <f>VLOOKUP($A20,'Return Data'!$A$7:$R$326,16,0)</f>
        <v>-1.4620429369229999</v>
      </c>
      <c r="Q20" s="70">
        <f>RANK(P20,P$8:P$73,0)</f>
        <v>31</v>
      </c>
      <c r="R20" s="69">
        <f>VLOOKUP($A20,'Return Data'!$A$7:$R$326,17,0)</f>
        <v>187.324339548833</v>
      </c>
      <c r="S20" s="71">
        <f>RANK(R20,R$8:R$73,0)</f>
        <v>2</v>
      </c>
    </row>
    <row r="21" spans="1:19" x14ac:dyDescent="0.25">
      <c r="A21" s="67" t="s">
        <v>279</v>
      </c>
      <c r="B21" s="68">
        <f>VLOOKUP($A21,'Return Data'!$A$7:$R$326,2,0)</f>
        <v>43929</v>
      </c>
      <c r="C21" s="69">
        <f>VLOOKUP($A21,'Return Data'!$A$7:$R$326,3,0)</f>
        <v>260.17</v>
      </c>
      <c r="D21" s="69">
        <f>VLOOKUP($A21,'Return Data'!$A$7:$R$326,11,0)</f>
        <v>-119.551375443822</v>
      </c>
      <c r="E21" s="70">
        <f>RANK(D21,D$8:D$73,0)</f>
        <v>58</v>
      </c>
      <c r="F21" s="69">
        <f>VLOOKUP($A21,'Return Data'!$A$7:$R$326,12,0)</f>
        <v>-48.5801019404446</v>
      </c>
      <c r="G21" s="70">
        <f>RANK(F21,F$8:F$73,0)</f>
        <v>52</v>
      </c>
      <c r="H21" s="69">
        <f>VLOOKUP($A21,'Return Data'!$A$7:$R$326,13,0)</f>
        <v>-37.568076662826201</v>
      </c>
      <c r="I21" s="70">
        <f>RANK(H21,H$8:H$73,0)</f>
        <v>49</v>
      </c>
      <c r="J21" s="69">
        <f>VLOOKUP($A21,'Return Data'!$A$7:$R$326,14,0)</f>
        <v>-28.020292889288299</v>
      </c>
      <c r="K21" s="70">
        <f>RANK(J21,J$8:J$73,0)</f>
        <v>48</v>
      </c>
      <c r="L21" s="69">
        <f>VLOOKUP($A21,'Return Data'!$A$7:$R$326,18,0)</f>
        <v>-11.5539890318895</v>
      </c>
      <c r="M21" s="70">
        <f>RANK(L21,L$8:L$73,0)</f>
        <v>31</v>
      </c>
      <c r="N21" s="69">
        <f>VLOOKUP($A21,'Return Data'!$A$7:$R$326,15,0)</f>
        <v>-4.20802868595222</v>
      </c>
      <c r="O21" s="70">
        <f>RANK(N21,N$8:N$73,0)</f>
        <v>28</v>
      </c>
      <c r="P21" s="69">
        <f>VLOOKUP($A21,'Return Data'!$A$7:$R$326,16,0)</f>
        <v>1.3204673527458399</v>
      </c>
      <c r="Q21" s="70">
        <f>RANK(P21,P$8:P$73,0)</f>
        <v>17</v>
      </c>
      <c r="R21" s="69">
        <f>VLOOKUP($A21,'Return Data'!$A$7:$R$326,17,0)</f>
        <v>129.77835417851099</v>
      </c>
      <c r="S21" s="71">
        <f>RANK(R21,R$8:R$73,0)</f>
        <v>5</v>
      </c>
    </row>
    <row r="22" spans="1:19" x14ac:dyDescent="0.25">
      <c r="A22" s="67" t="s">
        <v>280</v>
      </c>
      <c r="B22" s="68">
        <f>VLOOKUP($A22,'Return Data'!$A$7:$R$326,2,0)</f>
        <v>43929</v>
      </c>
      <c r="C22" s="69">
        <f>VLOOKUP($A22,'Return Data'!$A$7:$R$326,3,0)</f>
        <v>363.14499999999998</v>
      </c>
      <c r="D22" s="69">
        <f>VLOOKUP($A22,'Return Data'!$A$7:$R$326,11,0)</f>
        <v>-116.454010017809</v>
      </c>
      <c r="E22" s="70">
        <f>RANK(D22,D$8:D$73,0)</f>
        <v>53</v>
      </c>
      <c r="F22" s="69">
        <f>VLOOKUP($A22,'Return Data'!$A$7:$R$326,12,0)</f>
        <v>-49.090677436507498</v>
      </c>
      <c r="G22" s="70">
        <f>RANK(F22,F$8:F$73,0)</f>
        <v>54</v>
      </c>
      <c r="H22" s="69">
        <f>VLOOKUP($A22,'Return Data'!$A$7:$R$326,13,0)</f>
        <v>-38.9564284174321</v>
      </c>
      <c r="I22" s="70">
        <f>RANK(H22,H$8:H$73,0)</f>
        <v>52</v>
      </c>
      <c r="J22" s="69">
        <f>VLOOKUP($A22,'Return Data'!$A$7:$R$326,14,0)</f>
        <v>-30.669524467708399</v>
      </c>
      <c r="K22" s="70">
        <f>RANK(J22,J$8:J$73,0)</f>
        <v>51</v>
      </c>
      <c r="L22" s="69">
        <f>VLOOKUP($A22,'Return Data'!$A$7:$R$326,18,0)</f>
        <v>-14.5065563672834</v>
      </c>
      <c r="M22" s="70">
        <f>RANK(L22,L$8:L$73,0)</f>
        <v>46</v>
      </c>
      <c r="N22" s="69">
        <f>VLOOKUP($A22,'Return Data'!$A$7:$R$326,15,0)</f>
        <v>-7.8140457155132097</v>
      </c>
      <c r="O22" s="70">
        <f>RANK(N22,N$8:N$73,0)</f>
        <v>44</v>
      </c>
      <c r="P22" s="69">
        <f>VLOOKUP($A22,'Return Data'!$A$7:$R$326,16,0)</f>
        <v>-2.2404508222209798</v>
      </c>
      <c r="Q22" s="70">
        <f>RANK(P22,P$8:P$73,0)</f>
        <v>35</v>
      </c>
      <c r="R22" s="69">
        <f>VLOOKUP($A22,'Return Data'!$A$7:$R$326,17,0)</f>
        <v>488.765615398477</v>
      </c>
      <c r="S22" s="71">
        <f>RANK(R22,R$8:R$73,0)</f>
        <v>1</v>
      </c>
    </row>
    <row r="23" spans="1:19" x14ac:dyDescent="0.25">
      <c r="A23" s="67" t="s">
        <v>281</v>
      </c>
      <c r="B23" s="68">
        <f>VLOOKUP($A23,'Return Data'!$A$7:$R$326,2,0)</f>
        <v>43929</v>
      </c>
      <c r="C23" s="69">
        <f>VLOOKUP($A23,'Return Data'!$A$7:$R$326,3,0)</f>
        <v>28.535499999999999</v>
      </c>
      <c r="D23" s="69">
        <f>VLOOKUP($A23,'Return Data'!$A$7:$R$326,11,0)</f>
        <v>-97.809713452790405</v>
      </c>
      <c r="E23" s="70">
        <f>RANK(D23,D$8:D$73,0)</f>
        <v>29</v>
      </c>
      <c r="F23" s="69">
        <f>VLOOKUP($A23,'Return Data'!$A$7:$R$326,12,0)</f>
        <v>-36.140119026792</v>
      </c>
      <c r="G23" s="70">
        <f>RANK(F23,F$8:F$73,0)</f>
        <v>24</v>
      </c>
      <c r="H23" s="69">
        <f>VLOOKUP($A23,'Return Data'!$A$7:$R$326,13,0)</f>
        <v>-28.5390709851605</v>
      </c>
      <c r="I23" s="70">
        <f>RANK(H23,H$8:H$73,0)</f>
        <v>30</v>
      </c>
      <c r="J23" s="69">
        <f>VLOOKUP($A23,'Return Data'!$A$7:$R$326,14,0)</f>
        <v>-23.465218078486199</v>
      </c>
      <c r="K23" s="70">
        <f>RANK(J23,J$8:J$73,0)</f>
        <v>35</v>
      </c>
      <c r="L23" s="69">
        <f>VLOOKUP($A23,'Return Data'!$A$7:$R$326,18,0)</f>
        <v>-11.9634711021512</v>
      </c>
      <c r="M23" s="70">
        <f>RANK(L23,L$8:L$73,0)</f>
        <v>33</v>
      </c>
      <c r="N23" s="69">
        <f>VLOOKUP($A23,'Return Data'!$A$7:$R$326,15,0)</f>
        <v>-4.7326341677036803</v>
      </c>
      <c r="O23" s="70">
        <f>RANK(N23,N$8:N$73,0)</f>
        <v>32</v>
      </c>
      <c r="P23" s="69">
        <f>VLOOKUP($A23,'Return Data'!$A$7:$R$326,16,0)</f>
        <v>0.81305229441146298</v>
      </c>
      <c r="Q23" s="70">
        <f>RANK(P23,P$8:P$73,0)</f>
        <v>21</v>
      </c>
      <c r="R23" s="69">
        <f>VLOOKUP($A23,'Return Data'!$A$7:$R$326,17,0)</f>
        <v>13.9724442379182</v>
      </c>
      <c r="S23" s="71">
        <f>RANK(R23,R$8:R$73,0)</f>
        <v>30</v>
      </c>
    </row>
    <row r="24" spans="1:19" x14ac:dyDescent="0.25">
      <c r="A24" s="67" t="s">
        <v>282</v>
      </c>
      <c r="B24" s="68">
        <f>VLOOKUP($A24,'Return Data'!$A$7:$R$326,2,0)</f>
        <v>43929</v>
      </c>
      <c r="C24" s="69">
        <f>VLOOKUP($A24,'Return Data'!$A$7:$R$326,3,0)</f>
        <v>285.05</v>
      </c>
      <c r="D24" s="69">
        <f>VLOOKUP($A24,'Return Data'!$A$7:$R$326,11,0)</f>
        <v>-107.31150289698</v>
      </c>
      <c r="E24" s="70">
        <f>RANK(D24,D$8:D$73,0)</f>
        <v>45</v>
      </c>
      <c r="F24" s="69">
        <f>VLOOKUP($A24,'Return Data'!$A$7:$R$326,12,0)</f>
        <v>-38.270908502259502</v>
      </c>
      <c r="G24" s="70">
        <f>RANK(F24,F$8:F$73,0)</f>
        <v>33</v>
      </c>
      <c r="H24" s="69">
        <f>VLOOKUP($A24,'Return Data'!$A$7:$R$326,13,0)</f>
        <v>-32.0971450816917</v>
      </c>
      <c r="I24" s="70">
        <f>RANK(H24,H$8:H$73,0)</f>
        <v>40</v>
      </c>
      <c r="J24" s="69">
        <f>VLOOKUP($A24,'Return Data'!$A$7:$R$326,14,0)</f>
        <v>-24.9323499654435</v>
      </c>
      <c r="K24" s="70">
        <f>RANK(J24,J$8:J$73,0)</f>
        <v>39</v>
      </c>
      <c r="L24" s="69">
        <f>VLOOKUP($A24,'Return Data'!$A$7:$R$326,18,0)</f>
        <v>-9.8343035224856497</v>
      </c>
      <c r="M24" s="70">
        <f>RANK(L24,L$8:L$73,0)</f>
        <v>20</v>
      </c>
      <c r="N24" s="69">
        <f>VLOOKUP($A24,'Return Data'!$A$7:$R$326,15,0)</f>
        <v>-4.07379401547239</v>
      </c>
      <c r="O24" s="70">
        <f>RANK(N24,N$8:N$73,0)</f>
        <v>27</v>
      </c>
      <c r="P24" s="69">
        <f>VLOOKUP($A24,'Return Data'!$A$7:$R$326,16,0)</f>
        <v>0.51843559456475097</v>
      </c>
      <c r="Q24" s="70">
        <f>RANK(P24,P$8:P$73,0)</f>
        <v>23</v>
      </c>
      <c r="R24" s="69">
        <f>VLOOKUP($A24,'Return Data'!$A$7:$R$326,17,0)</f>
        <v>133.18287344123101</v>
      </c>
      <c r="S24" s="71">
        <f>RANK(R24,R$8:R$73,0)</f>
        <v>4</v>
      </c>
    </row>
    <row r="25" spans="1:19" x14ac:dyDescent="0.25">
      <c r="A25" s="67" t="s">
        <v>283</v>
      </c>
      <c r="B25" s="68">
        <f>VLOOKUP($A25,'Return Data'!$A$7:$R$326,2,0)</f>
        <v>43929</v>
      </c>
      <c r="C25" s="69">
        <f>VLOOKUP($A25,'Return Data'!$A$7:$R$326,3,0)</f>
        <v>7.68</v>
      </c>
      <c r="D25" s="69">
        <f>VLOOKUP($A25,'Return Data'!$A$7:$R$326,11,0)</f>
        <v>-131.121726651963</v>
      </c>
      <c r="E25" s="70">
        <f>RANK(D25,D$8:D$73,0)</f>
        <v>64</v>
      </c>
      <c r="F25" s="69">
        <f>VLOOKUP($A25,'Return Data'!$A$7:$R$326,12,0)</f>
        <v>-54.645200984413499</v>
      </c>
      <c r="G25" s="70">
        <f>RANK(F25,F$8:F$73,0)</f>
        <v>64</v>
      </c>
      <c r="H25" s="69">
        <f>VLOOKUP($A25,'Return Data'!$A$7:$R$326,13,0)</f>
        <v>-37.9925650557621</v>
      </c>
      <c r="I25" s="70">
        <f>RANK(H25,H$8:H$73,0)</f>
        <v>51</v>
      </c>
      <c r="J25" s="69">
        <f>VLOOKUP($A25,'Return Data'!$A$7:$R$326,14,0)</f>
        <v>-28.013139313562998</v>
      </c>
      <c r="K25" s="70">
        <f>RANK(J25,J$8:J$73,0)</f>
        <v>47</v>
      </c>
      <c r="L25" s="69"/>
      <c r="M25" s="70"/>
      <c r="N25" s="69"/>
      <c r="O25" s="70"/>
      <c r="P25" s="69"/>
      <c r="Q25" s="70"/>
      <c r="R25" s="69">
        <f>VLOOKUP($A25,'Return Data'!$A$7:$R$326,17,0)</f>
        <v>-11.3360107095047</v>
      </c>
      <c r="S25" s="71">
        <f>RANK(R25,R$8:R$73,0)</f>
        <v>57</v>
      </c>
    </row>
    <row r="26" spans="1:19" x14ac:dyDescent="0.25">
      <c r="A26" s="67" t="s">
        <v>284</v>
      </c>
      <c r="B26" s="68">
        <f>VLOOKUP($A26,'Return Data'!$A$7:$R$326,2,0)</f>
        <v>43929</v>
      </c>
      <c r="C26" s="69">
        <f>VLOOKUP($A26,'Return Data'!$A$7:$R$326,3,0)</f>
        <v>22.03</v>
      </c>
      <c r="D26" s="69">
        <f>VLOOKUP($A26,'Return Data'!$A$7:$R$326,11,0)</f>
        <v>-82.332350189492999</v>
      </c>
      <c r="E26" s="70">
        <f>RANK(D26,D$8:D$73,0)</f>
        <v>11</v>
      </c>
      <c r="F26" s="69">
        <f>VLOOKUP($A26,'Return Data'!$A$7:$R$326,12,0)</f>
        <v>-33.024066854200598</v>
      </c>
      <c r="G26" s="70">
        <f>RANK(F26,F$8:F$73,0)</f>
        <v>18</v>
      </c>
      <c r="H26" s="69">
        <f>VLOOKUP($A26,'Return Data'!$A$7:$R$326,13,0)</f>
        <v>-16.788263283108599</v>
      </c>
      <c r="I26" s="70">
        <f>RANK(H26,H$8:H$73,0)</f>
        <v>8</v>
      </c>
      <c r="J26" s="69">
        <f>VLOOKUP($A26,'Return Data'!$A$7:$R$326,14,0)</f>
        <v>-15.968450591551401</v>
      </c>
      <c r="K26" s="70">
        <f>RANK(J26,J$8:J$73,0)</f>
        <v>11</v>
      </c>
      <c r="L26" s="69">
        <f>VLOOKUP($A26,'Return Data'!$A$7:$R$326,18,0)</f>
        <v>-8.9694659395370895</v>
      </c>
      <c r="M26" s="70">
        <f>RANK(L26,L$8:L$73,0)</f>
        <v>15</v>
      </c>
      <c r="N26" s="69">
        <f>VLOOKUP($A26,'Return Data'!$A$7:$R$326,15,0)</f>
        <v>-1.43092249852888</v>
      </c>
      <c r="O26" s="70">
        <f>RANK(N26,N$8:N$73,0)</f>
        <v>12</v>
      </c>
      <c r="P26" s="69">
        <f>VLOOKUP($A26,'Return Data'!$A$7:$R$326,16,0)</f>
        <v>0.84108394061743097</v>
      </c>
      <c r="Q26" s="70">
        <f>RANK(P26,P$8:P$73,0)</f>
        <v>20</v>
      </c>
      <c r="R26" s="69">
        <f>VLOOKUP($A26,'Return Data'!$A$7:$R$326,17,0)</f>
        <v>18.2803913405495</v>
      </c>
      <c r="S26" s="71">
        <f>RANK(R26,R$8:R$73,0)</f>
        <v>25</v>
      </c>
    </row>
    <row r="27" spans="1:19" x14ac:dyDescent="0.25">
      <c r="A27" s="67" t="s">
        <v>285</v>
      </c>
      <c r="B27" s="68">
        <f>VLOOKUP($A27,'Return Data'!$A$7:$R$326,2,0)</f>
        <v>43929</v>
      </c>
      <c r="C27" s="69">
        <f>VLOOKUP($A27,'Return Data'!$A$7:$R$326,3,0)</f>
        <v>38.409999999999997</v>
      </c>
      <c r="D27" s="69">
        <f>VLOOKUP($A27,'Return Data'!$A$7:$R$326,11,0)</f>
        <v>-119.449745866565</v>
      </c>
      <c r="E27" s="70">
        <f>RANK(D27,D$8:D$73,0)</f>
        <v>57</v>
      </c>
      <c r="F27" s="69">
        <f>VLOOKUP($A27,'Return Data'!$A$7:$R$326,12,0)</f>
        <v>-48.940755646887297</v>
      </c>
      <c r="G27" s="70">
        <f>RANK(F27,F$8:F$73,0)</f>
        <v>53</v>
      </c>
      <c r="H27" s="69">
        <f>VLOOKUP($A27,'Return Data'!$A$7:$R$326,13,0)</f>
        <v>-40.820754871593202</v>
      </c>
      <c r="I27" s="70">
        <f>RANK(H27,H$8:H$73,0)</f>
        <v>57</v>
      </c>
      <c r="J27" s="69">
        <f>VLOOKUP($A27,'Return Data'!$A$7:$R$326,14,0)</f>
        <v>-31.592562785155099</v>
      </c>
      <c r="K27" s="70">
        <f>RANK(J27,J$8:J$73,0)</f>
        <v>53</v>
      </c>
      <c r="L27" s="69">
        <f>VLOOKUP($A27,'Return Data'!$A$7:$R$326,18,0)</f>
        <v>-16.9605119857465</v>
      </c>
      <c r="M27" s="70">
        <f>RANK(L27,L$8:L$73,0)</f>
        <v>47</v>
      </c>
      <c r="N27" s="69">
        <f>VLOOKUP($A27,'Return Data'!$A$7:$R$326,15,0)</f>
        <v>-5.86409817747096</v>
      </c>
      <c r="O27" s="70">
        <f>RANK(N27,N$8:N$73,0)</f>
        <v>37</v>
      </c>
      <c r="P27" s="69">
        <f>VLOOKUP($A27,'Return Data'!$A$7:$R$326,16,0)</f>
        <v>-1.3732974177775801</v>
      </c>
      <c r="Q27" s="70">
        <f>RANK(P27,P$8:P$73,0)</f>
        <v>30</v>
      </c>
      <c r="R27" s="69">
        <f>VLOOKUP($A27,'Return Data'!$A$7:$R$326,17,0)</f>
        <v>25.1629458869206</v>
      </c>
      <c r="S27" s="71">
        <f>RANK(R27,R$8:R$73,0)</f>
        <v>16</v>
      </c>
    </row>
    <row r="28" spans="1:19" x14ac:dyDescent="0.25">
      <c r="A28" s="67" t="s">
        <v>286</v>
      </c>
      <c r="B28" s="68">
        <f>VLOOKUP($A28,'Return Data'!$A$7:$R$326,2,0)</f>
        <v>43929</v>
      </c>
      <c r="C28" s="69">
        <f>VLOOKUP($A28,'Return Data'!$A$7:$R$326,3,0)</f>
        <v>7.57</v>
      </c>
      <c r="D28" s="69">
        <f>VLOOKUP($A28,'Return Data'!$A$7:$R$326,11,0)</f>
        <v>-97.770361506625207</v>
      </c>
      <c r="E28" s="70">
        <f>RANK(D28,D$8:D$73,0)</f>
        <v>28</v>
      </c>
      <c r="F28" s="69">
        <f>VLOOKUP($A28,'Return Data'!$A$7:$R$326,12,0)</f>
        <v>-39.126976808520403</v>
      </c>
      <c r="G28" s="70">
        <f>RANK(F28,F$8:F$73,0)</f>
        <v>36</v>
      </c>
      <c r="H28" s="69">
        <f>VLOOKUP($A28,'Return Data'!$A$7:$R$326,13,0)</f>
        <v>-28.283878283878298</v>
      </c>
      <c r="I28" s="70">
        <f>RANK(H28,H$8:H$73,0)</f>
        <v>27</v>
      </c>
      <c r="J28" s="69">
        <f>VLOOKUP($A28,'Return Data'!$A$7:$R$326,14,0)</f>
        <v>-21.0060570835969</v>
      </c>
      <c r="K28" s="70">
        <f>RANK(J28,J$8:J$73,0)</f>
        <v>24</v>
      </c>
      <c r="L28" s="69">
        <f>VLOOKUP($A28,'Return Data'!$A$7:$R$326,18,0)</f>
        <v>-11.2523260712482</v>
      </c>
      <c r="M28" s="70">
        <f>RANK(L28,L$8:L$73,0)</f>
        <v>29</v>
      </c>
      <c r="N28" s="69"/>
      <c r="O28" s="70"/>
      <c r="P28" s="69"/>
      <c r="Q28" s="70"/>
      <c r="R28" s="69">
        <f>VLOOKUP($A28,'Return Data'!$A$7:$R$326,17,0)</f>
        <v>-10.6604567307692</v>
      </c>
      <c r="S28" s="71">
        <f>RANK(R28,R$8:R$73,0)</f>
        <v>55</v>
      </c>
    </row>
    <row r="29" spans="1:19" x14ac:dyDescent="0.25">
      <c r="A29" s="67" t="s">
        <v>287</v>
      </c>
      <c r="B29" s="68">
        <f>VLOOKUP($A29,'Return Data'!$A$7:$R$326,2,0)</f>
        <v>43929</v>
      </c>
      <c r="C29" s="69">
        <f>VLOOKUP($A29,'Return Data'!$A$7:$R$326,3,0)</f>
        <v>41.61</v>
      </c>
      <c r="D29" s="69">
        <f>VLOOKUP($A29,'Return Data'!$A$7:$R$326,11,0)</f>
        <v>-85.603149213735193</v>
      </c>
      <c r="E29" s="70">
        <f>RANK(D29,D$8:D$73,0)</f>
        <v>15</v>
      </c>
      <c r="F29" s="69">
        <f>VLOOKUP($A29,'Return Data'!$A$7:$R$326,12,0)</f>
        <v>-31.247524142362899</v>
      </c>
      <c r="G29" s="70">
        <f>RANK(F29,F$8:F$73,0)</f>
        <v>14</v>
      </c>
      <c r="H29" s="69">
        <f>VLOOKUP($A29,'Return Data'!$A$7:$R$326,13,0)</f>
        <v>-22.974056944645199</v>
      </c>
      <c r="I29" s="70">
        <f>RANK(H29,H$8:H$73,0)</f>
        <v>13</v>
      </c>
      <c r="J29" s="69">
        <f>VLOOKUP($A29,'Return Data'!$A$7:$R$326,14,0)</f>
        <v>-17.944530242035398</v>
      </c>
      <c r="K29" s="70">
        <f>RANK(J29,J$8:J$73,0)</f>
        <v>13</v>
      </c>
      <c r="L29" s="69">
        <f>VLOOKUP($A29,'Return Data'!$A$7:$R$326,18,0)</f>
        <v>-7.24073032692562</v>
      </c>
      <c r="M29" s="70">
        <f>RANK(L29,L$8:L$73,0)</f>
        <v>9</v>
      </c>
      <c r="N29" s="69">
        <f>VLOOKUP($A29,'Return Data'!$A$7:$R$326,15,0)</f>
        <v>0.18493690556388101</v>
      </c>
      <c r="O29" s="70">
        <f>RANK(N29,N$8:N$73,0)</f>
        <v>7</v>
      </c>
      <c r="P29" s="69">
        <f>VLOOKUP($A29,'Return Data'!$A$7:$R$326,16,0)</f>
        <v>2.7037218738775901</v>
      </c>
      <c r="Q29" s="70">
        <f>RANK(P29,P$8:P$73,0)</f>
        <v>11</v>
      </c>
      <c r="R29" s="69">
        <f>VLOOKUP($A29,'Return Data'!$A$7:$R$326,17,0)</f>
        <v>23.793875025778501</v>
      </c>
      <c r="S29" s="71">
        <f>RANK(R29,R$8:R$73,0)</f>
        <v>17</v>
      </c>
    </row>
    <row r="30" spans="1:19" x14ac:dyDescent="0.25">
      <c r="A30" s="67" t="s">
        <v>288</v>
      </c>
      <c r="B30" s="68">
        <f>VLOOKUP($A30,'Return Data'!$A$7:$R$326,2,0)</f>
        <v>43929</v>
      </c>
      <c r="C30" s="69">
        <f>VLOOKUP($A30,'Return Data'!$A$7:$R$326,3,0)</f>
        <v>7.5713999999999997</v>
      </c>
      <c r="D30" s="69">
        <f>VLOOKUP($A30,'Return Data'!$A$7:$R$326,11,0)</f>
        <v>-111.001922565184</v>
      </c>
      <c r="E30" s="70">
        <f>RANK(D30,D$8:D$73,0)</f>
        <v>49</v>
      </c>
      <c r="F30" s="69"/>
      <c r="G30" s="70"/>
      <c r="H30" s="69"/>
      <c r="I30" s="70"/>
      <c r="J30" s="69"/>
      <c r="K30" s="70"/>
      <c r="L30" s="69"/>
      <c r="M30" s="70"/>
      <c r="N30" s="69"/>
      <c r="O30" s="70"/>
      <c r="P30" s="69"/>
      <c r="Q30" s="70"/>
      <c r="R30" s="69">
        <f>VLOOKUP($A30,'Return Data'!$A$7:$R$326,17,0)</f>
        <v>-51.239248554913303</v>
      </c>
      <c r="S30" s="71">
        <f>RANK(R30,R$8:R$73,0)</f>
        <v>66</v>
      </c>
    </row>
    <row r="31" spans="1:19" x14ac:dyDescent="0.25">
      <c r="A31" s="67" t="s">
        <v>289</v>
      </c>
      <c r="B31" s="68">
        <f>VLOOKUP($A31,'Return Data'!$A$7:$R$326,2,0)</f>
        <v>43929</v>
      </c>
      <c r="C31" s="69">
        <f>VLOOKUP($A31,'Return Data'!$A$7:$R$326,3,0)</f>
        <v>13.3932</v>
      </c>
      <c r="D31" s="69">
        <f>VLOOKUP($A31,'Return Data'!$A$7:$R$326,11,0)</f>
        <v>-106.833152386298</v>
      </c>
      <c r="E31" s="70">
        <f>RANK(D31,D$8:D$73,0)</f>
        <v>43</v>
      </c>
      <c r="F31" s="69">
        <f>VLOOKUP($A31,'Return Data'!$A$7:$R$326,12,0)</f>
        <v>-45.671824479676999</v>
      </c>
      <c r="G31" s="70">
        <f>RANK(F31,F$8:F$73,0)</f>
        <v>48</v>
      </c>
      <c r="H31" s="69">
        <f>VLOOKUP($A31,'Return Data'!$A$7:$R$326,13,0)</f>
        <v>-27.385470707070699</v>
      </c>
      <c r="I31" s="70">
        <f>RANK(H31,H$8:H$73,0)</f>
        <v>23</v>
      </c>
      <c r="J31" s="69">
        <f>VLOOKUP($A31,'Return Data'!$A$7:$R$326,14,0)</f>
        <v>-21.1367742653634</v>
      </c>
      <c r="K31" s="70">
        <f>RANK(J31,J$8:J$73,0)</f>
        <v>26</v>
      </c>
      <c r="L31" s="69">
        <f>VLOOKUP($A31,'Return Data'!$A$7:$R$326,18,0)</f>
        <v>-9.2989479884817392</v>
      </c>
      <c r="M31" s="70">
        <f>RANK(L31,L$8:L$73,0)</f>
        <v>16</v>
      </c>
      <c r="N31" s="69">
        <f>VLOOKUP($A31,'Return Data'!$A$7:$R$326,15,0)</f>
        <v>-1.7775497566363001</v>
      </c>
      <c r="O31" s="70">
        <f>RANK(N31,N$8:N$73,0)</f>
        <v>14</v>
      </c>
      <c r="P31" s="69">
        <f>VLOOKUP($A31,'Return Data'!$A$7:$R$326,16,0)</f>
        <v>2.0763082093807399</v>
      </c>
      <c r="Q31" s="70">
        <f>RANK(P31,P$8:P$73,0)</f>
        <v>12</v>
      </c>
      <c r="R31" s="69">
        <f>VLOOKUP($A31,'Return Data'!$A$7:$R$326,17,0)</f>
        <v>2.82058301070371</v>
      </c>
      <c r="S31" s="71">
        <f>RANK(R31,R$8:R$73,0)</f>
        <v>38</v>
      </c>
    </row>
    <row r="32" spans="1:19" x14ac:dyDescent="0.25">
      <c r="A32" s="67" t="s">
        <v>290</v>
      </c>
      <c r="B32" s="68">
        <f>VLOOKUP($A32,'Return Data'!$A$7:$R$326,2,0)</f>
        <v>43929</v>
      </c>
      <c r="C32" s="69">
        <f>VLOOKUP($A32,'Return Data'!$A$7:$R$326,3,0)</f>
        <v>35.103000000000002</v>
      </c>
      <c r="D32" s="69">
        <f>VLOOKUP($A32,'Return Data'!$A$7:$R$326,11,0)</f>
        <v>-100.76881587728199</v>
      </c>
      <c r="E32" s="70">
        <f>RANK(D32,D$8:D$73,0)</f>
        <v>34</v>
      </c>
      <c r="F32" s="69">
        <f>VLOOKUP($A32,'Return Data'!$A$7:$R$326,12,0)</f>
        <v>-34.8795471899193</v>
      </c>
      <c r="G32" s="70">
        <f>RANK(F32,F$8:F$73,0)</f>
        <v>21</v>
      </c>
      <c r="H32" s="69">
        <f>VLOOKUP($A32,'Return Data'!$A$7:$R$326,13,0)</f>
        <v>-27.968971332209101</v>
      </c>
      <c r="I32" s="70">
        <f>RANK(H32,H$8:H$73,0)</f>
        <v>26</v>
      </c>
      <c r="J32" s="69">
        <f>VLOOKUP($A32,'Return Data'!$A$7:$R$326,14,0)</f>
        <v>-19.217392386221999</v>
      </c>
      <c r="K32" s="70">
        <f>RANK(J32,J$8:J$73,0)</f>
        <v>17</v>
      </c>
      <c r="L32" s="69">
        <f>VLOOKUP($A32,'Return Data'!$A$7:$R$326,18,0)</f>
        <v>-6.91731178758962</v>
      </c>
      <c r="M32" s="70">
        <f>RANK(L32,L$8:L$73,0)</f>
        <v>7</v>
      </c>
      <c r="N32" s="69">
        <f>VLOOKUP($A32,'Return Data'!$A$7:$R$326,15,0)</f>
        <v>-2.48717637531802</v>
      </c>
      <c r="O32" s="70">
        <f>RANK(N32,N$8:N$73,0)</f>
        <v>17</v>
      </c>
      <c r="P32" s="69">
        <f>VLOOKUP($A32,'Return Data'!$A$7:$R$326,16,0)</f>
        <v>1.7532148590352901</v>
      </c>
      <c r="Q32" s="70">
        <f>RANK(P32,P$8:P$73,0)</f>
        <v>15</v>
      </c>
      <c r="R32" s="69">
        <f>VLOOKUP($A32,'Return Data'!$A$7:$R$326,17,0)</f>
        <v>17.4525619047619</v>
      </c>
      <c r="S32" s="71">
        <f>RANK(R32,R$8:R$73,0)</f>
        <v>26</v>
      </c>
    </row>
    <row r="33" spans="1:19" x14ac:dyDescent="0.25">
      <c r="A33" s="67" t="s">
        <v>291</v>
      </c>
      <c r="B33" s="68">
        <f>VLOOKUP($A33,'Return Data'!$A$7:$R$326,2,0)</f>
        <v>43929</v>
      </c>
      <c r="C33" s="69">
        <f>VLOOKUP($A33,'Return Data'!$A$7:$R$326,3,0)</f>
        <v>40.343000000000004</v>
      </c>
      <c r="D33" s="69">
        <f>VLOOKUP($A33,'Return Data'!$A$7:$R$326,11,0)</f>
        <v>-108.95018717110101</v>
      </c>
      <c r="E33" s="70">
        <f>RANK(D33,D$8:D$73,0)</f>
        <v>47</v>
      </c>
      <c r="F33" s="69">
        <f>VLOOKUP($A33,'Return Data'!$A$7:$R$326,12,0)</f>
        <v>-40.438845315960201</v>
      </c>
      <c r="G33" s="70">
        <f>RANK(F33,F$8:F$73,0)</f>
        <v>41</v>
      </c>
      <c r="H33" s="69">
        <f>VLOOKUP($A33,'Return Data'!$A$7:$R$326,13,0)</f>
        <v>-31.911721663759799</v>
      </c>
      <c r="I33" s="70">
        <f>RANK(H33,H$8:H$73,0)</f>
        <v>39</v>
      </c>
      <c r="J33" s="69">
        <f>VLOOKUP($A33,'Return Data'!$A$7:$R$326,14,0)</f>
        <v>-24.834697953187199</v>
      </c>
      <c r="K33" s="70">
        <f>RANK(J33,J$8:J$73,0)</f>
        <v>38</v>
      </c>
      <c r="L33" s="69">
        <f>VLOOKUP($A33,'Return Data'!$A$7:$R$326,18,0)</f>
        <v>-13.6901445954945</v>
      </c>
      <c r="M33" s="70">
        <f>RANK(L33,L$8:L$73,0)</f>
        <v>42</v>
      </c>
      <c r="N33" s="69">
        <f>VLOOKUP($A33,'Return Data'!$A$7:$R$326,15,0)</f>
        <v>-4.8637795237612904</v>
      </c>
      <c r="O33" s="70">
        <f>RANK(N33,N$8:N$73,0)</f>
        <v>33</v>
      </c>
      <c r="P33" s="69">
        <f>VLOOKUP($A33,'Return Data'!$A$7:$R$326,16,0)</f>
        <v>0.984122684969576</v>
      </c>
      <c r="Q33" s="70">
        <f>RANK(P33,P$8:P$73,0)</f>
        <v>18</v>
      </c>
      <c r="R33" s="69">
        <f>VLOOKUP($A33,'Return Data'!$A$7:$R$326,17,0)</f>
        <v>21.488542879316999</v>
      </c>
      <c r="S33" s="71">
        <f>RANK(R33,R$8:R$73,0)</f>
        <v>21</v>
      </c>
    </row>
    <row r="34" spans="1:19" x14ac:dyDescent="0.25">
      <c r="A34" s="67" t="s">
        <v>292</v>
      </c>
      <c r="B34" s="68">
        <f>VLOOKUP($A34,'Return Data'!$A$7:$R$326,2,0)</f>
        <v>43929</v>
      </c>
      <c r="C34" s="69">
        <f>VLOOKUP($A34,'Return Data'!$A$7:$R$326,3,0)</f>
        <v>53.686300000000003</v>
      </c>
      <c r="D34" s="69">
        <f>VLOOKUP($A34,'Return Data'!$A$7:$R$326,11,0)</f>
        <v>-102.64034882221399</v>
      </c>
      <c r="E34" s="70">
        <f>RANK(D34,D$8:D$73,0)</f>
        <v>36</v>
      </c>
      <c r="F34" s="69">
        <f>VLOOKUP($A34,'Return Data'!$A$7:$R$326,12,0)</f>
        <v>-41.4520059278492</v>
      </c>
      <c r="G34" s="70">
        <f>RANK(F34,F$8:F$73,0)</f>
        <v>44</v>
      </c>
      <c r="H34" s="69">
        <f>VLOOKUP($A34,'Return Data'!$A$7:$R$326,13,0)</f>
        <v>-24.741981938342999</v>
      </c>
      <c r="I34" s="70">
        <f>RANK(H34,H$8:H$73,0)</f>
        <v>18</v>
      </c>
      <c r="J34" s="69">
        <f>VLOOKUP($A34,'Return Data'!$A$7:$R$326,14,0)</f>
        <v>-18.7128138545384</v>
      </c>
      <c r="K34" s="70">
        <f>RANK(J34,J$8:J$73,0)</f>
        <v>15</v>
      </c>
      <c r="L34" s="69">
        <f>VLOOKUP($A34,'Return Data'!$A$7:$R$326,18,0)</f>
        <v>-8.4225549982916306</v>
      </c>
      <c r="M34" s="70">
        <f>RANK(L34,L$8:L$73,0)</f>
        <v>11</v>
      </c>
      <c r="N34" s="69">
        <f>VLOOKUP($A34,'Return Data'!$A$7:$R$326,15,0)</f>
        <v>-0.45142112744438101</v>
      </c>
      <c r="O34" s="70">
        <f>RANK(N34,N$8:N$73,0)</f>
        <v>10</v>
      </c>
      <c r="P34" s="69">
        <f>VLOOKUP($A34,'Return Data'!$A$7:$R$326,16,0)</f>
        <v>0.51360680469576603</v>
      </c>
      <c r="Q34" s="70">
        <f>RANK(P34,P$8:P$73,0)</f>
        <v>24</v>
      </c>
      <c r="R34" s="69">
        <f>VLOOKUP($A34,'Return Data'!$A$7:$R$326,17,0)</f>
        <v>19.044636758236301</v>
      </c>
      <c r="S34" s="71">
        <f>RANK(R34,R$8:R$73,0)</f>
        <v>23</v>
      </c>
    </row>
    <row r="35" spans="1:19" x14ac:dyDescent="0.25">
      <c r="A35" s="67" t="s">
        <v>293</v>
      </c>
      <c r="B35" s="68">
        <f>VLOOKUP($A35,'Return Data'!$A$7:$R$326,2,0)</f>
        <v>43929</v>
      </c>
      <c r="C35" s="69">
        <f>VLOOKUP($A35,'Return Data'!$A$7:$R$326,3,0)</f>
        <v>8.9095999999999993</v>
      </c>
      <c r="D35" s="69">
        <f>VLOOKUP($A35,'Return Data'!$A$7:$R$326,11,0)</f>
        <v>-95.790847341466801</v>
      </c>
      <c r="E35" s="70">
        <f>RANK(D35,D$8:D$73,0)</f>
        <v>22</v>
      </c>
      <c r="F35" s="69">
        <f>VLOOKUP($A35,'Return Data'!$A$7:$R$326,12,0)</f>
        <v>-39.278220284688999</v>
      </c>
      <c r="G35" s="70">
        <f>RANK(F35,F$8:F$73,0)</f>
        <v>38</v>
      </c>
      <c r="H35" s="69">
        <f>VLOOKUP($A35,'Return Data'!$A$7:$R$326,13,0)</f>
        <v>-28.344066141380999</v>
      </c>
      <c r="I35" s="70">
        <f>RANK(H35,H$8:H$73,0)</f>
        <v>28</v>
      </c>
      <c r="J35" s="69">
        <f>VLOOKUP($A35,'Return Data'!$A$7:$R$326,14,0)</f>
        <v>-22.750826839501599</v>
      </c>
      <c r="K35" s="70">
        <f>RANK(J35,J$8:J$73,0)</f>
        <v>32</v>
      </c>
      <c r="L35" s="69">
        <f>VLOOKUP($A35,'Return Data'!$A$7:$R$326,18,0)</f>
        <v>-12.2711081050718</v>
      </c>
      <c r="M35" s="70">
        <f>RANK(L35,L$8:L$73,0)</f>
        <v>37</v>
      </c>
      <c r="N35" s="69">
        <f>VLOOKUP($A35,'Return Data'!$A$7:$R$326,15,0)</f>
        <v>-6.3474739546463503</v>
      </c>
      <c r="O35" s="70">
        <f>RANK(N35,N$8:N$73,0)</f>
        <v>40</v>
      </c>
      <c r="P35" s="69"/>
      <c r="Q35" s="70"/>
      <c r="R35" s="69">
        <f>VLOOKUP($A35,'Return Data'!$A$7:$R$326,17,0)</f>
        <v>-3.1387697160883299</v>
      </c>
      <c r="S35" s="71">
        <f>RANK(R35,R$8:R$73,0)</f>
        <v>47</v>
      </c>
    </row>
    <row r="36" spans="1:19" x14ac:dyDescent="0.25">
      <c r="A36" s="67" t="s">
        <v>294</v>
      </c>
      <c r="B36" s="68">
        <f>VLOOKUP($A36,'Return Data'!$A$7:$R$326,2,0)</f>
        <v>43929</v>
      </c>
      <c r="C36" s="69">
        <f>VLOOKUP($A36,'Return Data'!$A$7:$R$326,3,0)</f>
        <v>14.021000000000001</v>
      </c>
      <c r="D36" s="69">
        <f>VLOOKUP($A36,'Return Data'!$A$7:$R$326,11,0)</f>
        <v>-103.51144780714</v>
      </c>
      <c r="E36" s="70">
        <f>RANK(D36,D$8:D$73,0)</f>
        <v>39</v>
      </c>
      <c r="F36" s="69">
        <f>VLOOKUP($A36,'Return Data'!$A$7:$R$326,12,0)</f>
        <v>-35.451355639542001</v>
      </c>
      <c r="G36" s="70">
        <f>RANK(F36,F$8:F$73,0)</f>
        <v>22</v>
      </c>
      <c r="H36" s="69">
        <f>VLOOKUP($A36,'Return Data'!$A$7:$R$326,13,0)</f>
        <v>-27.122398654574301</v>
      </c>
      <c r="I36" s="70">
        <f>RANK(H36,H$8:H$73,0)</f>
        <v>22</v>
      </c>
      <c r="J36" s="69">
        <f>VLOOKUP($A36,'Return Data'!$A$7:$R$326,14,0)</f>
        <v>-19.871314752225899</v>
      </c>
      <c r="K36" s="70">
        <f>RANK(J36,J$8:J$73,0)</f>
        <v>20</v>
      </c>
      <c r="L36" s="69">
        <f>VLOOKUP($A36,'Return Data'!$A$7:$R$326,18,0)</f>
        <v>-6.51611754187571</v>
      </c>
      <c r="M36" s="70">
        <f>RANK(L36,L$8:L$73,0)</f>
        <v>6</v>
      </c>
      <c r="N36" s="69">
        <f>VLOOKUP($A36,'Return Data'!$A$7:$R$326,15,0)</f>
        <v>1.22274941445803</v>
      </c>
      <c r="O36" s="70">
        <f>RANK(N36,N$8:N$73,0)</f>
        <v>6</v>
      </c>
      <c r="P36" s="69"/>
      <c r="Q36" s="70"/>
      <c r="R36" s="69">
        <f>VLOOKUP($A36,'Return Data'!$A$7:$R$326,17,0)</f>
        <v>9.3900511836212406</v>
      </c>
      <c r="S36" s="71">
        <f>RANK(R36,R$8:R$73,0)</f>
        <v>33</v>
      </c>
    </row>
    <row r="37" spans="1:19" x14ac:dyDescent="0.25">
      <c r="A37" s="67" t="s">
        <v>295</v>
      </c>
      <c r="B37" s="68">
        <f>VLOOKUP($A37,'Return Data'!$A$7:$R$326,2,0)</f>
        <v>43929</v>
      </c>
      <c r="C37" s="69">
        <f>VLOOKUP($A37,'Return Data'!$A$7:$R$326,3,0)</f>
        <v>13.742000000000001</v>
      </c>
      <c r="D37" s="69">
        <f>VLOOKUP($A37,'Return Data'!$A$7:$R$326,11,0)</f>
        <v>-105.084792975494</v>
      </c>
      <c r="E37" s="70">
        <f>RANK(D37,D$8:D$73,0)</f>
        <v>40</v>
      </c>
      <c r="F37" s="69">
        <f>VLOOKUP($A37,'Return Data'!$A$7:$R$326,12,0)</f>
        <v>-39.187400825134901</v>
      </c>
      <c r="G37" s="70">
        <f>RANK(F37,F$8:F$73,0)</f>
        <v>37</v>
      </c>
      <c r="H37" s="69">
        <f>VLOOKUP($A37,'Return Data'!$A$7:$R$326,13,0)</f>
        <v>-24.1743852167425</v>
      </c>
      <c r="I37" s="70">
        <f>RANK(H37,H$8:H$73,0)</f>
        <v>17</v>
      </c>
      <c r="J37" s="69">
        <f>VLOOKUP($A37,'Return Data'!$A$7:$R$326,14,0)</f>
        <v>-19.197136271525299</v>
      </c>
      <c r="K37" s="70">
        <f>RANK(J37,J$8:J$73,0)</f>
        <v>16</v>
      </c>
      <c r="L37" s="69">
        <f>VLOOKUP($A37,'Return Data'!$A$7:$R$326,18,0)</f>
        <v>-12.077341766453999</v>
      </c>
      <c r="M37" s="70">
        <f>RANK(L37,L$8:L$73,0)</f>
        <v>35</v>
      </c>
      <c r="N37" s="69">
        <f>VLOOKUP($A37,'Return Data'!$A$7:$R$326,15,0)</f>
        <v>-2.8897094771482701</v>
      </c>
      <c r="O37" s="70">
        <f>RANK(N37,N$8:N$73,0)</f>
        <v>20</v>
      </c>
      <c r="P37" s="69">
        <f>VLOOKUP($A37,'Return Data'!$A$7:$R$326,16,0)</f>
        <v>4.7665183897394998</v>
      </c>
      <c r="Q37" s="70">
        <f>RANK(P37,P$8:P$73,0)</f>
        <v>4</v>
      </c>
      <c r="R37" s="69">
        <f>VLOOKUP($A37,'Return Data'!$A$7:$R$326,17,0)</f>
        <v>7.1734768907562998</v>
      </c>
      <c r="S37" s="71">
        <f>RANK(R37,R$8:R$73,0)</f>
        <v>35</v>
      </c>
    </row>
    <row r="38" spans="1:19" x14ac:dyDescent="0.25">
      <c r="A38" s="67" t="s">
        <v>296</v>
      </c>
      <c r="B38" s="68">
        <f>VLOOKUP($A38,'Return Data'!$A$7:$R$326,2,0)</f>
        <v>43929</v>
      </c>
      <c r="C38" s="69">
        <f>VLOOKUP($A38,'Return Data'!$A$7:$R$326,3,0)</f>
        <v>36.819200000000002</v>
      </c>
      <c r="D38" s="69">
        <f>VLOOKUP($A38,'Return Data'!$A$7:$R$326,11,0)</f>
        <v>-131.49019039351001</v>
      </c>
      <c r="E38" s="70">
        <f>RANK(D38,D$8:D$73,0)</f>
        <v>66</v>
      </c>
      <c r="F38" s="69">
        <f>VLOOKUP($A38,'Return Data'!$A$7:$R$326,12,0)</f>
        <v>-47.513984805746098</v>
      </c>
      <c r="G38" s="70">
        <f>RANK(F38,F$8:F$73,0)</f>
        <v>50</v>
      </c>
      <c r="H38" s="69">
        <f>VLOOKUP($A38,'Return Data'!$A$7:$R$326,13,0)</f>
        <v>-42.279988323093598</v>
      </c>
      <c r="I38" s="70">
        <f>RANK(H38,H$8:H$73,0)</f>
        <v>58</v>
      </c>
      <c r="J38" s="69">
        <f>VLOOKUP($A38,'Return Data'!$A$7:$R$326,14,0)</f>
        <v>-34.074960015630197</v>
      </c>
      <c r="K38" s="70">
        <f>RANK(J38,J$8:J$73,0)</f>
        <v>58</v>
      </c>
      <c r="L38" s="69">
        <f>VLOOKUP($A38,'Return Data'!$A$7:$R$326,18,0)</f>
        <v>-19.5694472096725</v>
      </c>
      <c r="M38" s="70">
        <f>RANK(L38,L$8:L$73,0)</f>
        <v>51</v>
      </c>
      <c r="N38" s="69">
        <f>VLOOKUP($A38,'Return Data'!$A$7:$R$326,15,0)</f>
        <v>-11.1818903458199</v>
      </c>
      <c r="O38" s="70">
        <f>RANK(N38,N$8:N$73,0)</f>
        <v>46</v>
      </c>
      <c r="P38" s="69">
        <f>VLOOKUP($A38,'Return Data'!$A$7:$R$326,16,0)</f>
        <v>-5.110888672712</v>
      </c>
      <c r="Q38" s="70">
        <f>RANK(P38,P$8:P$73,0)</f>
        <v>37</v>
      </c>
      <c r="R38" s="69">
        <f>VLOOKUP($A38,'Return Data'!$A$7:$R$326,17,0)</f>
        <v>18.424633916807799</v>
      </c>
      <c r="S38" s="71">
        <f>RANK(R38,R$8:R$73,0)</f>
        <v>24</v>
      </c>
    </row>
    <row r="39" spans="1:19" x14ac:dyDescent="0.25">
      <c r="A39" s="67" t="s">
        <v>297</v>
      </c>
      <c r="B39" s="68">
        <f>VLOOKUP($A39,'Return Data'!$A$7:$R$326,2,0)</f>
        <v>43929</v>
      </c>
      <c r="C39" s="69">
        <f>VLOOKUP($A39,'Return Data'!$A$7:$R$326,3,0)</f>
        <v>8.6881000000000004</v>
      </c>
      <c r="D39" s="69">
        <f>VLOOKUP($A39,'Return Data'!$A$7:$R$326,11,0)</f>
        <v>-77.717774101437897</v>
      </c>
      <c r="E39" s="70">
        <f>RANK(D39,D$8:D$73,0)</f>
        <v>9</v>
      </c>
      <c r="F39" s="69">
        <f>VLOOKUP($A39,'Return Data'!$A$7:$R$326,12,0)</f>
        <v>-29.134641164953401</v>
      </c>
      <c r="G39" s="70">
        <f>RANK(F39,F$8:F$73,0)</f>
        <v>11</v>
      </c>
      <c r="H39" s="69"/>
      <c r="I39" s="70"/>
      <c r="J39" s="69"/>
      <c r="K39" s="70"/>
      <c r="L39" s="69"/>
      <c r="M39" s="70"/>
      <c r="N39" s="69"/>
      <c r="O39" s="70"/>
      <c r="P39" s="69"/>
      <c r="Q39" s="70"/>
      <c r="R39" s="69">
        <f>VLOOKUP($A39,'Return Data'!$A$7:$R$326,17,0)</f>
        <v>-18.488166023165999</v>
      </c>
      <c r="S39" s="71">
        <f>RANK(R39,R$8:R$73,0)</f>
        <v>62</v>
      </c>
    </row>
    <row r="40" spans="1:19" x14ac:dyDescent="0.25">
      <c r="A40" s="67" t="s">
        <v>298</v>
      </c>
      <c r="B40" s="68">
        <f>VLOOKUP($A40,'Return Data'!$A$7:$R$326,2,0)</f>
        <v>43929</v>
      </c>
      <c r="C40" s="69">
        <f>VLOOKUP($A40,'Return Data'!$A$7:$R$326,3,0)</f>
        <v>10.86</v>
      </c>
      <c r="D40" s="69">
        <f>VLOOKUP($A40,'Return Data'!$A$7:$R$326,11,0)</f>
        <v>-100.896691179255</v>
      </c>
      <c r="E40" s="70">
        <f>RANK(D40,D$8:D$73,0)</f>
        <v>35</v>
      </c>
      <c r="F40" s="69">
        <f>VLOOKUP($A40,'Return Data'!$A$7:$R$326,12,0)</f>
        <v>-43.049199084668203</v>
      </c>
      <c r="G40" s="70">
        <f>RANK(F40,F$8:F$73,0)</f>
        <v>46</v>
      </c>
      <c r="H40" s="69">
        <f>VLOOKUP($A40,'Return Data'!$A$7:$R$326,13,0)</f>
        <v>-32.209965766451099</v>
      </c>
      <c r="I40" s="70">
        <f>RANK(H40,H$8:H$73,0)</f>
        <v>42</v>
      </c>
      <c r="J40" s="69">
        <f>VLOOKUP($A40,'Return Data'!$A$7:$R$326,14,0)</f>
        <v>-23.830995515832399</v>
      </c>
      <c r="K40" s="70">
        <f>RANK(J40,J$8:J$73,0)</f>
        <v>36</v>
      </c>
      <c r="L40" s="69">
        <f>VLOOKUP($A40,'Return Data'!$A$7:$R$326,18,0)</f>
        <v>-10.890496334174101</v>
      </c>
      <c r="M40" s="70">
        <f>RANK(L40,L$8:L$73,0)</f>
        <v>26</v>
      </c>
      <c r="N40" s="69">
        <f>VLOOKUP($A40,'Return Data'!$A$7:$R$326,15,0)</f>
        <v>-3.79947684698443</v>
      </c>
      <c r="O40" s="70">
        <f>RANK(N40,N$8:N$73,0)</f>
        <v>23</v>
      </c>
      <c r="P40" s="69"/>
      <c r="Q40" s="70"/>
      <c r="R40" s="69">
        <f>VLOOKUP($A40,'Return Data'!$A$7:$R$326,17,0)</f>
        <v>1.98670886075949</v>
      </c>
      <c r="S40" s="71">
        <f>RANK(R40,R$8:R$73,0)</f>
        <v>39</v>
      </c>
    </row>
    <row r="41" spans="1:19" x14ac:dyDescent="0.25">
      <c r="A41" s="67" t="s">
        <v>299</v>
      </c>
      <c r="B41" s="68">
        <f>VLOOKUP($A41,'Return Data'!$A$7:$R$326,2,0)</f>
        <v>43929</v>
      </c>
      <c r="C41" s="69">
        <f>VLOOKUP($A41,'Return Data'!$A$7:$R$326,3,0)</f>
        <v>144.68</v>
      </c>
      <c r="D41" s="69">
        <f>VLOOKUP($A41,'Return Data'!$A$7:$R$326,11,0)</f>
        <v>-99.623556868089295</v>
      </c>
      <c r="E41" s="70">
        <f>RANK(D41,D$8:D$73,0)</f>
        <v>33</v>
      </c>
      <c r="F41" s="69">
        <f>VLOOKUP($A41,'Return Data'!$A$7:$R$326,12,0)</f>
        <v>-37.611660687888403</v>
      </c>
      <c r="G41" s="70">
        <f>RANK(F41,F$8:F$73,0)</f>
        <v>31</v>
      </c>
      <c r="H41" s="69">
        <f>VLOOKUP($A41,'Return Data'!$A$7:$R$326,13,0)</f>
        <v>-32.356261760401502</v>
      </c>
      <c r="I41" s="70">
        <f>RANK(H41,H$8:H$73,0)</f>
        <v>43</v>
      </c>
      <c r="J41" s="69">
        <f>VLOOKUP($A41,'Return Data'!$A$7:$R$326,14,0)</f>
        <v>-25.999285177770201</v>
      </c>
      <c r="K41" s="70">
        <f>RANK(J41,J$8:J$73,0)</f>
        <v>45</v>
      </c>
      <c r="L41" s="69">
        <f>VLOOKUP($A41,'Return Data'!$A$7:$R$326,18,0)</f>
        <v>-13.4993622037378</v>
      </c>
      <c r="M41" s="70">
        <f>RANK(L41,L$8:L$73,0)</f>
        <v>40</v>
      </c>
      <c r="N41" s="69">
        <f>VLOOKUP($A41,'Return Data'!$A$7:$R$326,15,0)</f>
        <v>-5.7568473138438101</v>
      </c>
      <c r="O41" s="70">
        <f>RANK(N41,N$8:N$73,0)</f>
        <v>36</v>
      </c>
      <c r="P41" s="69">
        <f>VLOOKUP($A41,'Return Data'!$A$7:$R$326,16,0)</f>
        <v>-1.66104406303699</v>
      </c>
      <c r="Q41" s="70">
        <f>RANK(P41,P$8:P$73,0)</f>
        <v>34</v>
      </c>
      <c r="R41" s="69">
        <f>VLOOKUP($A41,'Return Data'!$A$7:$R$326,17,0)</f>
        <v>174.133867188518</v>
      </c>
      <c r="S41" s="71">
        <f>RANK(R41,R$8:R$73,0)</f>
        <v>3</v>
      </c>
    </row>
    <row r="42" spans="1:19" x14ac:dyDescent="0.25">
      <c r="A42" s="67" t="s">
        <v>300</v>
      </c>
      <c r="B42" s="68">
        <f>VLOOKUP($A42,'Return Data'!$A$7:$R$326,2,0)</f>
        <v>43929</v>
      </c>
      <c r="C42" s="69">
        <f>VLOOKUP($A42,'Return Data'!$A$7:$R$326,3,0)</f>
        <v>155.91</v>
      </c>
      <c r="D42" s="69">
        <f>VLOOKUP($A42,'Return Data'!$A$7:$R$326,11,0)</f>
        <v>-97.278614112895696</v>
      </c>
      <c r="E42" s="70">
        <f>RANK(D42,D$8:D$73,0)</f>
        <v>25</v>
      </c>
      <c r="F42" s="69">
        <f>VLOOKUP($A42,'Return Data'!$A$7:$R$326,12,0)</f>
        <v>-36.4354382314581</v>
      </c>
      <c r="G42" s="70">
        <f>RANK(F42,F$8:F$73,0)</f>
        <v>27</v>
      </c>
      <c r="H42" s="69">
        <f>VLOOKUP($A42,'Return Data'!$A$7:$R$326,13,0)</f>
        <v>-31.392817554122299</v>
      </c>
      <c r="I42" s="70">
        <f>RANK(H42,H$8:H$73,0)</f>
        <v>37</v>
      </c>
      <c r="J42" s="69">
        <f>VLOOKUP($A42,'Return Data'!$A$7:$R$326,14,0)</f>
        <v>-25.275513557585398</v>
      </c>
      <c r="K42" s="70">
        <f>RANK(J42,J$8:J$73,0)</f>
        <v>42</v>
      </c>
      <c r="L42" s="69">
        <f>VLOOKUP($A42,'Return Data'!$A$7:$R$326,18,0)</f>
        <v>-13.3071591694329</v>
      </c>
      <c r="M42" s="70">
        <f>RANK(L42,L$8:L$73,0)</f>
        <v>39</v>
      </c>
      <c r="N42" s="69">
        <f>VLOOKUP($A42,'Return Data'!$A$7:$R$326,15,0)</f>
        <v>-3.9280368772562899</v>
      </c>
      <c r="O42" s="70">
        <f>RANK(N42,N$8:N$73,0)</f>
        <v>25</v>
      </c>
      <c r="P42" s="69">
        <f>VLOOKUP($A42,'Return Data'!$A$7:$R$326,16,0)</f>
        <v>1.66889176693118</v>
      </c>
      <c r="Q42" s="70">
        <f>RANK(P42,P$8:P$73,0)</f>
        <v>16</v>
      </c>
      <c r="R42" s="69">
        <f>VLOOKUP($A42,'Return Data'!$A$7:$R$326,17,0)</f>
        <v>93.679370664079997</v>
      </c>
      <c r="S42" s="71">
        <f>RANK(R42,R$8:R$73,0)</f>
        <v>7</v>
      </c>
    </row>
    <row r="43" spans="1:19" x14ac:dyDescent="0.25">
      <c r="A43" s="67" t="s">
        <v>301</v>
      </c>
      <c r="B43" s="68">
        <f>VLOOKUP($A43,'Return Data'!$A$7:$R$326,2,0)</f>
        <v>43929</v>
      </c>
      <c r="C43" s="69">
        <f>VLOOKUP($A43,'Return Data'!$A$7:$R$326,3,0)</f>
        <v>74.936400000000006</v>
      </c>
      <c r="D43" s="69">
        <f>VLOOKUP($A43,'Return Data'!$A$7:$R$326,11,0)</f>
        <v>-77.615209945597599</v>
      </c>
      <c r="E43" s="70">
        <f>RANK(D43,D$8:D$73,0)</f>
        <v>8</v>
      </c>
      <c r="F43" s="69">
        <f>VLOOKUP($A43,'Return Data'!$A$7:$R$326,12,0)</f>
        <v>-28.323532565611799</v>
      </c>
      <c r="G43" s="70">
        <f>RANK(F43,F$8:F$73,0)</f>
        <v>9</v>
      </c>
      <c r="H43" s="69">
        <f>VLOOKUP($A43,'Return Data'!$A$7:$R$326,13,0)</f>
        <v>-25.973223070951502</v>
      </c>
      <c r="I43" s="70">
        <f>RANK(H43,H$8:H$73,0)</f>
        <v>21</v>
      </c>
      <c r="J43" s="69">
        <f>VLOOKUP($A43,'Return Data'!$A$7:$R$326,14,0)</f>
        <v>-19.604578924476201</v>
      </c>
      <c r="K43" s="70">
        <f>RANK(J43,J$8:J$73,0)</f>
        <v>19</v>
      </c>
      <c r="L43" s="69">
        <f>VLOOKUP($A43,'Return Data'!$A$7:$R$326,18,0)</f>
        <v>-8.8606989552837696</v>
      </c>
      <c r="M43" s="70">
        <f>RANK(L43,L$8:L$73,0)</f>
        <v>14</v>
      </c>
      <c r="N43" s="69">
        <f>VLOOKUP($A43,'Return Data'!$A$7:$R$326,15,0)</f>
        <v>-1.8207185664404599</v>
      </c>
      <c r="O43" s="70">
        <f>RANK(N43,N$8:N$73,0)</f>
        <v>15</v>
      </c>
      <c r="P43" s="69">
        <f>VLOOKUP($A43,'Return Data'!$A$7:$R$326,16,0)</f>
        <v>5.3668727939748404</v>
      </c>
      <c r="Q43" s="70">
        <f>RANK(P43,P$8:P$73,0)</f>
        <v>3</v>
      </c>
      <c r="R43" s="69">
        <f>VLOOKUP($A43,'Return Data'!$A$7:$R$326,17,0)</f>
        <v>32.410482702037498</v>
      </c>
      <c r="S43" s="71">
        <f>RANK(R43,R$8:R$73,0)</f>
        <v>12</v>
      </c>
    </row>
    <row r="44" spans="1:19" x14ac:dyDescent="0.25">
      <c r="A44" s="67" t="s">
        <v>302</v>
      </c>
      <c r="B44" s="68">
        <f>VLOOKUP($A44,'Return Data'!$A$7:$R$326,2,0)</f>
        <v>43929</v>
      </c>
      <c r="C44" s="69">
        <f>VLOOKUP($A44,'Return Data'!$A$7:$R$326,3,0)</f>
        <v>37.369999999999997</v>
      </c>
      <c r="D44" s="69">
        <f>VLOOKUP($A44,'Return Data'!$A$7:$R$326,11,0)</f>
        <v>-113.89702460788899</v>
      </c>
      <c r="E44" s="70">
        <f>RANK(D44,D$8:D$73,0)</f>
        <v>51</v>
      </c>
      <c r="F44" s="69">
        <f>VLOOKUP($A44,'Return Data'!$A$7:$R$326,12,0)</f>
        <v>-48.2770231608229</v>
      </c>
      <c r="G44" s="70">
        <f>RANK(F44,F$8:F$73,0)</f>
        <v>51</v>
      </c>
      <c r="H44" s="69">
        <f>VLOOKUP($A44,'Return Data'!$A$7:$R$326,13,0)</f>
        <v>-39.860427907610102</v>
      </c>
      <c r="I44" s="70">
        <f>RANK(H44,H$8:H$73,0)</f>
        <v>54</v>
      </c>
      <c r="J44" s="69">
        <f>VLOOKUP($A44,'Return Data'!$A$7:$R$326,14,0)</f>
        <v>-32.565312314432703</v>
      </c>
      <c r="K44" s="70">
        <f>RANK(J44,J$8:J$73,0)</f>
        <v>56</v>
      </c>
      <c r="L44" s="69">
        <f>VLOOKUP($A44,'Return Data'!$A$7:$R$326,18,0)</f>
        <v>-13.6833362941203</v>
      </c>
      <c r="M44" s="70">
        <f>RANK(L44,L$8:L$73,0)</f>
        <v>41</v>
      </c>
      <c r="N44" s="69">
        <f>VLOOKUP($A44,'Return Data'!$A$7:$R$326,15,0)</f>
        <v>-7.4384533986784902</v>
      </c>
      <c r="O44" s="70">
        <f>RANK(N44,N$8:N$73,0)</f>
        <v>43</v>
      </c>
      <c r="P44" s="69">
        <f>VLOOKUP($A44,'Return Data'!$A$7:$R$326,16,0)</f>
        <v>-0.83988962172275095</v>
      </c>
      <c r="Q44" s="70">
        <f>RANK(P44,P$8:P$73,0)</f>
        <v>28</v>
      </c>
      <c r="R44" s="69">
        <f>VLOOKUP($A44,'Return Data'!$A$7:$R$326,17,0)</f>
        <v>23.5438906152181</v>
      </c>
      <c r="S44" s="71">
        <f>RANK(R44,R$8:R$73,0)</f>
        <v>18</v>
      </c>
    </row>
    <row r="45" spans="1:19" x14ac:dyDescent="0.25">
      <c r="A45" s="67" t="s">
        <v>375</v>
      </c>
      <c r="B45" s="68">
        <f>VLOOKUP($A45,'Return Data'!$A$7:$R$326,2,0)</f>
        <v>43929</v>
      </c>
      <c r="C45" s="69">
        <f>VLOOKUP($A45,'Return Data'!$A$7:$R$326,3,0)</f>
        <v>107.6352</v>
      </c>
      <c r="D45" s="69">
        <f>VLOOKUP($A45,'Return Data'!$A$7:$R$326,11,0)</f>
        <v>-99.312886654504993</v>
      </c>
      <c r="E45" s="70">
        <f>RANK(D45,D$8:D$73,0)</f>
        <v>32</v>
      </c>
      <c r="F45" s="69">
        <f>VLOOKUP($A45,'Return Data'!$A$7:$R$326,12,0)</f>
        <v>-37.195884472989597</v>
      </c>
      <c r="G45" s="70">
        <f>RANK(F45,F$8:F$73,0)</f>
        <v>28</v>
      </c>
      <c r="H45" s="69">
        <f>VLOOKUP($A45,'Return Data'!$A$7:$R$326,13,0)</f>
        <v>-31.047235706454899</v>
      </c>
      <c r="I45" s="70">
        <f>RANK(H45,H$8:H$73,0)</f>
        <v>35</v>
      </c>
      <c r="J45" s="69">
        <f>VLOOKUP($A45,'Return Data'!$A$7:$R$326,14,0)</f>
        <v>-25.217140091728499</v>
      </c>
      <c r="K45" s="70">
        <f>RANK(J45,J$8:J$73,0)</f>
        <v>41</v>
      </c>
      <c r="L45" s="69">
        <f>VLOOKUP($A45,'Return Data'!$A$7:$R$326,18,0)</f>
        <v>-11.729530667011399</v>
      </c>
      <c r="M45" s="70">
        <f>RANK(L45,L$8:L$73,0)</f>
        <v>32</v>
      </c>
      <c r="N45" s="69">
        <f>VLOOKUP($A45,'Return Data'!$A$7:$R$326,15,0)</f>
        <v>-5.1523826094603997</v>
      </c>
      <c r="O45" s="70">
        <f>RANK(N45,N$8:N$73,0)</f>
        <v>35</v>
      </c>
      <c r="P45" s="69">
        <f>VLOOKUP($A45,'Return Data'!$A$7:$R$326,16,0)</f>
        <v>-1.6567724809509301</v>
      </c>
      <c r="Q45" s="70">
        <f>RANK(P45,P$8:P$73,0)</f>
        <v>33</v>
      </c>
      <c r="R45" s="69">
        <f>VLOOKUP($A45,'Return Data'!$A$7:$R$326,17,0)</f>
        <v>119.901722865332</v>
      </c>
      <c r="S45" s="71">
        <f>RANK(R45,R$8:R$73,0)</f>
        <v>6</v>
      </c>
    </row>
    <row r="46" spans="1:19" x14ac:dyDescent="0.25">
      <c r="A46" s="67" t="s">
        <v>304</v>
      </c>
      <c r="B46" s="68">
        <f>VLOOKUP($A46,'Return Data'!$A$7:$R$326,2,0)</f>
        <v>43929</v>
      </c>
      <c r="C46" s="69">
        <f>VLOOKUP($A46,'Return Data'!$A$7:$R$326,3,0)</f>
        <v>10.5009</v>
      </c>
      <c r="D46" s="69">
        <f>VLOOKUP($A46,'Return Data'!$A$7:$R$326,11,0)</f>
        <v>-98.819591036358901</v>
      </c>
      <c r="E46" s="70">
        <f>RANK(D46,D$8:D$73,0)</f>
        <v>31</v>
      </c>
      <c r="F46" s="69">
        <f>VLOOKUP($A46,'Return Data'!$A$7:$R$326,12,0)</f>
        <v>-37.245599391157</v>
      </c>
      <c r="G46" s="70">
        <f>RANK(F46,F$8:F$73,0)</f>
        <v>29</v>
      </c>
      <c r="H46" s="69">
        <f>VLOOKUP($A46,'Return Data'!$A$7:$R$326,13,0)</f>
        <v>-30.623611429302098</v>
      </c>
      <c r="I46" s="70">
        <f>RANK(H46,H$8:H$73,0)</f>
        <v>34</v>
      </c>
      <c r="J46" s="69">
        <f>VLOOKUP($A46,'Return Data'!$A$7:$R$326,14,0)</f>
        <v>-21.8068148232719</v>
      </c>
      <c r="K46" s="70">
        <f>RANK(J46,J$8:J$73,0)</f>
        <v>30</v>
      </c>
      <c r="L46" s="69">
        <f>VLOOKUP($A46,'Return Data'!$A$7:$R$326,18,0)</f>
        <v>-11.1513405785225</v>
      </c>
      <c r="M46" s="70">
        <f>RANK(L46,L$8:L$73,0)</f>
        <v>27</v>
      </c>
      <c r="N46" s="69">
        <f>VLOOKUP($A46,'Return Data'!$A$7:$R$326,15,0)</f>
        <v>-3.5924044297413502</v>
      </c>
      <c r="O46" s="70">
        <f>RANK(N46,N$8:N$73,0)</f>
        <v>22</v>
      </c>
      <c r="P46" s="69"/>
      <c r="Q46" s="70"/>
      <c r="R46" s="69">
        <f>VLOOKUP($A46,'Return Data'!$A$7:$R$326,17,0)</f>
        <v>1.24457794417971</v>
      </c>
      <c r="S46" s="71">
        <f>RANK(R46,R$8:R$73,0)</f>
        <v>42</v>
      </c>
    </row>
    <row r="47" spans="1:19" x14ac:dyDescent="0.25">
      <c r="A47" s="67" t="s">
        <v>305</v>
      </c>
      <c r="B47" s="68">
        <f>VLOOKUP($A47,'Return Data'!$A$7:$R$326,2,0)</f>
        <v>43929</v>
      </c>
      <c r="C47" s="69">
        <f>VLOOKUP($A47,'Return Data'!$A$7:$R$326,3,0)</f>
        <v>10.889200000000001</v>
      </c>
      <c r="D47" s="69">
        <f>VLOOKUP($A47,'Return Data'!$A$7:$R$326,11,0)</f>
        <v>-97.737473500626805</v>
      </c>
      <c r="E47" s="70">
        <f>RANK(D47,D$8:D$73,0)</f>
        <v>27</v>
      </c>
      <c r="F47" s="69">
        <f>VLOOKUP($A47,'Return Data'!$A$7:$R$326,12,0)</f>
        <v>-36.160769527376701</v>
      </c>
      <c r="G47" s="70">
        <f>RANK(F47,F$8:F$73,0)</f>
        <v>25</v>
      </c>
      <c r="H47" s="69">
        <f>VLOOKUP($A47,'Return Data'!$A$7:$R$326,13,0)</f>
        <v>-29.396049578504702</v>
      </c>
      <c r="I47" s="70">
        <f>RANK(H47,H$8:H$73,0)</f>
        <v>32</v>
      </c>
      <c r="J47" s="69">
        <f>VLOOKUP($A47,'Return Data'!$A$7:$R$326,14,0)</f>
        <v>-21.3492014004702</v>
      </c>
      <c r="K47" s="70">
        <f>RANK(J47,J$8:J$73,0)</f>
        <v>27</v>
      </c>
      <c r="L47" s="69">
        <f>VLOOKUP($A47,'Return Data'!$A$7:$R$326,18,0)</f>
        <v>-11.967269722388901</v>
      </c>
      <c r="M47" s="70">
        <f>RANK(L47,L$8:L$73,0)</f>
        <v>34</v>
      </c>
      <c r="N47" s="69">
        <f>VLOOKUP($A47,'Return Data'!$A$7:$R$326,15,0)</f>
        <v>-4.3094156548878697</v>
      </c>
      <c r="O47" s="70">
        <f>RANK(N47,N$8:N$73,0)</f>
        <v>30</v>
      </c>
      <c r="P47" s="69"/>
      <c r="Q47" s="70"/>
      <c r="R47" s="69">
        <f>VLOOKUP($A47,'Return Data'!$A$7:$R$326,17,0)</f>
        <v>1.71757003462441</v>
      </c>
      <c r="S47" s="71">
        <f>RANK(R47,R$8:R$73,0)</f>
        <v>41</v>
      </c>
    </row>
    <row r="48" spans="1:19" x14ac:dyDescent="0.25">
      <c r="A48" s="67" t="s">
        <v>306</v>
      </c>
      <c r="B48" s="68">
        <f>VLOOKUP($A48,'Return Data'!$A$7:$R$326,2,0)</f>
        <v>43929</v>
      </c>
      <c r="C48" s="69">
        <f>VLOOKUP($A48,'Return Data'!$A$7:$R$326,3,0)</f>
        <v>10.0922</v>
      </c>
      <c r="D48" s="69">
        <f>VLOOKUP($A48,'Return Data'!$A$7:$R$326,11,0)</f>
        <v>-109.745962020734</v>
      </c>
      <c r="E48" s="70">
        <f>RANK(D48,D$8:D$73,0)</f>
        <v>48</v>
      </c>
      <c r="F48" s="69">
        <f>VLOOKUP($A48,'Return Data'!$A$7:$R$326,12,0)</f>
        <v>-42.828443938949199</v>
      </c>
      <c r="G48" s="70">
        <f>RANK(F48,F$8:F$73,0)</f>
        <v>45</v>
      </c>
      <c r="H48" s="69">
        <f>VLOOKUP($A48,'Return Data'!$A$7:$R$326,13,0)</f>
        <v>-33.276664905058801</v>
      </c>
      <c r="I48" s="70">
        <f>RANK(H48,H$8:H$73,0)</f>
        <v>46</v>
      </c>
      <c r="J48" s="69">
        <f>VLOOKUP($A48,'Return Data'!$A$7:$R$326,14,0)</f>
        <v>-24.509293439972499</v>
      </c>
      <c r="K48" s="70">
        <f>RANK(J48,J$8:J$73,0)</f>
        <v>37</v>
      </c>
      <c r="L48" s="69">
        <f>VLOOKUP($A48,'Return Data'!$A$7:$R$326,18,0)</f>
        <v>-14.016611315268101</v>
      </c>
      <c r="M48" s="70">
        <f>RANK(L48,L$8:L$73,0)</f>
        <v>44</v>
      </c>
      <c r="N48" s="69">
        <f>VLOOKUP($A48,'Return Data'!$A$7:$R$326,15,0)</f>
        <v>-5.9073249138129302</v>
      </c>
      <c r="O48" s="70">
        <f>RANK(N48,N$8:N$73,0)</f>
        <v>39</v>
      </c>
      <c r="P48" s="69">
        <f>VLOOKUP($A48,'Return Data'!$A$7:$R$326,16,0)</f>
        <v>-1.01217293065832</v>
      </c>
      <c r="Q48" s="70">
        <f>RANK(P48,P$8:P$73,0)</f>
        <v>29</v>
      </c>
      <c r="R48" s="69">
        <f>VLOOKUP($A48,'Return Data'!$A$7:$R$326,17,0)</f>
        <v>0.25235632026898602</v>
      </c>
      <c r="S48" s="71">
        <f>RANK(R48,R$8:R$73,0)</f>
        <v>44</v>
      </c>
    </row>
    <row r="49" spans="1:19" x14ac:dyDescent="0.25">
      <c r="A49" s="67" t="s">
        <v>307</v>
      </c>
      <c r="B49" s="68">
        <f>VLOOKUP($A49,'Return Data'!$A$7:$R$326,2,0)</f>
        <v>43929</v>
      </c>
      <c r="C49" s="69">
        <f>VLOOKUP($A49,'Return Data'!$A$7:$R$326,3,0)</f>
        <v>11.2644</v>
      </c>
      <c r="D49" s="69">
        <f>VLOOKUP($A49,'Return Data'!$A$7:$R$326,11,0)</f>
        <v>-81.328037606834201</v>
      </c>
      <c r="E49" s="70">
        <f>RANK(D49,D$8:D$73,0)</f>
        <v>10</v>
      </c>
      <c r="F49" s="69">
        <f>VLOOKUP($A49,'Return Data'!$A$7:$R$326,12,0)</f>
        <v>-28.453581244311401</v>
      </c>
      <c r="G49" s="70">
        <f>RANK(F49,F$8:F$73,0)</f>
        <v>10</v>
      </c>
      <c r="H49" s="69">
        <f>VLOOKUP($A49,'Return Data'!$A$7:$R$326,13,0)</f>
        <v>-14.9078529688</v>
      </c>
      <c r="I49" s="70">
        <f>RANK(H49,H$8:H$73,0)</f>
        <v>6</v>
      </c>
      <c r="J49" s="69">
        <f>VLOOKUP($A49,'Return Data'!$A$7:$R$326,14,0)</f>
        <v>-10.3383445569297</v>
      </c>
      <c r="K49" s="70">
        <f>RANK(J49,J$8:J$73,0)</f>
        <v>5</v>
      </c>
      <c r="L49" s="69">
        <f>VLOOKUP($A49,'Return Data'!$A$7:$R$326,18,0)</f>
        <v>-6.9842953328050799</v>
      </c>
      <c r="M49" s="70">
        <f>RANK(L49,L$8:L$73,0)</f>
        <v>8</v>
      </c>
      <c r="N49" s="69"/>
      <c r="O49" s="70"/>
      <c r="P49" s="69"/>
      <c r="Q49" s="70"/>
      <c r="R49" s="69">
        <f>VLOOKUP($A49,'Return Data'!$A$7:$R$326,17,0)</f>
        <v>4.1803079710144999</v>
      </c>
      <c r="S49" s="71">
        <f>RANK(R49,R$8:R$73,0)</f>
        <v>36</v>
      </c>
    </row>
    <row r="50" spans="1:19" x14ac:dyDescent="0.25">
      <c r="A50" s="67" t="s">
        <v>308</v>
      </c>
      <c r="B50" s="68">
        <f>VLOOKUP($A50,'Return Data'!$A$7:$R$326,2,0)</f>
        <v>43929</v>
      </c>
      <c r="C50" s="69">
        <f>VLOOKUP($A50,'Return Data'!$A$7:$R$326,3,0)</f>
        <v>8.3437999999999999</v>
      </c>
      <c r="D50" s="69">
        <f>VLOOKUP($A50,'Return Data'!$A$7:$R$326,11,0)</f>
        <v>-98.740065203755293</v>
      </c>
      <c r="E50" s="70">
        <f>RANK(D50,D$8:D$73,0)</f>
        <v>30</v>
      </c>
      <c r="F50" s="69">
        <f>VLOOKUP($A50,'Return Data'!$A$7:$R$326,12,0)</f>
        <v>-36.380469994310801</v>
      </c>
      <c r="G50" s="70">
        <f>RANK(F50,F$8:F$73,0)</f>
        <v>26</v>
      </c>
      <c r="H50" s="69">
        <f>VLOOKUP($A50,'Return Data'!$A$7:$R$326,13,0)</f>
        <v>-27.739803709998299</v>
      </c>
      <c r="I50" s="70">
        <f>RANK(H50,H$8:H$73,0)</f>
        <v>25</v>
      </c>
      <c r="J50" s="69">
        <f>VLOOKUP($A50,'Return Data'!$A$7:$R$326,14,0)</f>
        <v>-19.2964216777461</v>
      </c>
      <c r="K50" s="70">
        <f>RANK(J50,J$8:J$73,0)</f>
        <v>18</v>
      </c>
      <c r="L50" s="69"/>
      <c r="M50" s="70"/>
      <c r="N50" s="69"/>
      <c r="O50" s="70"/>
      <c r="P50" s="69"/>
      <c r="Q50" s="70"/>
      <c r="R50" s="69">
        <f>VLOOKUP($A50,'Return Data'!$A$7:$R$326,17,0)</f>
        <v>-9.58023771790808</v>
      </c>
      <c r="S50" s="71">
        <f>RANK(R50,R$8:R$73,0)</f>
        <v>51</v>
      </c>
    </row>
    <row r="51" spans="1:19" x14ac:dyDescent="0.25">
      <c r="A51" s="67" t="s">
        <v>309</v>
      </c>
      <c r="B51" s="68">
        <f>VLOOKUP($A51,'Return Data'!$A$7:$R$326,2,0)</f>
        <v>43929</v>
      </c>
      <c r="C51" s="69">
        <f>VLOOKUP($A51,'Return Data'!$A$7:$R$326,3,0)</f>
        <v>8.2913999999999994</v>
      </c>
      <c r="D51" s="69">
        <f>VLOOKUP($A51,'Return Data'!$A$7:$R$326,11,0)</f>
        <v>-89.712276450352505</v>
      </c>
      <c r="E51" s="70">
        <f>RANK(D51,D$8:D$73,0)</f>
        <v>17</v>
      </c>
      <c r="F51" s="69">
        <f>VLOOKUP($A51,'Return Data'!$A$7:$R$326,12,0)</f>
        <v>-32.853986076035802</v>
      </c>
      <c r="G51" s="70">
        <f>RANK(F51,F$8:F$73,0)</f>
        <v>17</v>
      </c>
      <c r="H51" s="69">
        <f>VLOOKUP($A51,'Return Data'!$A$7:$R$326,13,0)</f>
        <v>-25.077299716589899</v>
      </c>
      <c r="I51" s="70">
        <f>RANK(H51,H$8:H$73,0)</f>
        <v>19</v>
      </c>
      <c r="J51" s="69">
        <f>VLOOKUP($A51,'Return Data'!$A$7:$R$326,14,0)</f>
        <v>-16.8137936279577</v>
      </c>
      <c r="K51" s="70">
        <f>RANK(J51,J$8:J$73,0)</f>
        <v>12</v>
      </c>
      <c r="L51" s="69"/>
      <c r="M51" s="70"/>
      <c r="N51" s="69"/>
      <c r="O51" s="70"/>
      <c r="P51" s="69"/>
      <c r="Q51" s="70"/>
      <c r="R51" s="69">
        <f>VLOOKUP($A51,'Return Data'!$A$7:$R$326,17,0)</f>
        <v>-8.3935262449528896</v>
      </c>
      <c r="S51" s="71">
        <f>RANK(R51,R$8:R$73,0)</f>
        <v>50</v>
      </c>
    </row>
    <row r="52" spans="1:19" x14ac:dyDescent="0.25">
      <c r="A52" s="67" t="s">
        <v>310</v>
      </c>
      <c r="B52" s="68">
        <f>VLOOKUP($A52,'Return Data'!$A$7:$R$326,2,0)</f>
        <v>43929</v>
      </c>
      <c r="C52" s="69">
        <f>VLOOKUP($A52,'Return Data'!$A$7:$R$326,3,0)</f>
        <v>32.911999999999999</v>
      </c>
      <c r="D52" s="69">
        <f>VLOOKUP($A52,'Return Data'!$A$7:$R$326,11,0)</f>
        <v>-71.779468859717099</v>
      </c>
      <c r="E52" s="70">
        <f>RANK(D52,D$8:D$73,0)</f>
        <v>7</v>
      </c>
      <c r="F52" s="69">
        <f>VLOOKUP($A52,'Return Data'!$A$7:$R$326,12,0)</f>
        <v>-22.586083697478401</v>
      </c>
      <c r="G52" s="70">
        <f>RANK(F52,F$8:F$73,0)</f>
        <v>5</v>
      </c>
      <c r="H52" s="69">
        <f>VLOOKUP($A52,'Return Data'!$A$7:$R$326,13,0)</f>
        <v>-13.8342468383621</v>
      </c>
      <c r="I52" s="70">
        <f>RANK(H52,H$8:H$73,0)</f>
        <v>5</v>
      </c>
      <c r="J52" s="69">
        <f>VLOOKUP($A52,'Return Data'!$A$7:$R$326,14,0)</f>
        <v>-7.5705737681136496</v>
      </c>
      <c r="K52" s="70">
        <f>RANK(J52,J$8:J$73,0)</f>
        <v>3</v>
      </c>
      <c r="L52" s="69">
        <f>VLOOKUP($A52,'Return Data'!$A$7:$R$326,18,0)</f>
        <v>-2.6959923894061602</v>
      </c>
      <c r="M52" s="70">
        <f>RANK(L52,L$8:L$73,0)</f>
        <v>3</v>
      </c>
      <c r="N52" s="69">
        <f>VLOOKUP($A52,'Return Data'!$A$7:$R$326,15,0)</f>
        <v>3.7346821582041598</v>
      </c>
      <c r="O52" s="70">
        <f>RANK(N52,N$8:N$73,0)</f>
        <v>2</v>
      </c>
      <c r="P52" s="69">
        <f>VLOOKUP($A52,'Return Data'!$A$7:$R$326,16,0)</f>
        <v>7.4645031339736301</v>
      </c>
      <c r="Q52" s="70">
        <f>RANK(P52,P$8:P$73,0)</f>
        <v>2</v>
      </c>
      <c r="R52" s="69">
        <f>VLOOKUP($A52,'Return Data'!$A$7:$R$326,17,0)</f>
        <v>28.522783083219601</v>
      </c>
      <c r="S52" s="71">
        <f>RANK(R52,R$8:R$73,0)</f>
        <v>14</v>
      </c>
    </row>
    <row r="53" spans="1:19" x14ac:dyDescent="0.25">
      <c r="A53" s="67" t="s">
        <v>311</v>
      </c>
      <c r="B53" s="68">
        <f>VLOOKUP($A53,'Return Data'!$A$7:$R$326,2,0)</f>
        <v>43929</v>
      </c>
      <c r="C53" s="69">
        <f>VLOOKUP($A53,'Return Data'!$A$7:$R$326,3,0)</f>
        <v>23.917400000000001</v>
      </c>
      <c r="D53" s="69">
        <f>VLOOKUP($A53,'Return Data'!$A$7:$R$326,11,0)</f>
        <v>-57.886139719542797</v>
      </c>
      <c r="E53" s="70">
        <f>RANK(D53,D$8:D$73,0)</f>
        <v>3</v>
      </c>
      <c r="F53" s="69">
        <f>VLOOKUP($A53,'Return Data'!$A$7:$R$326,12,0)</f>
        <v>-14.3892550293025</v>
      </c>
      <c r="G53" s="70">
        <f>RANK(F53,F$8:F$73,0)</f>
        <v>1</v>
      </c>
      <c r="H53" s="69">
        <f>VLOOKUP($A53,'Return Data'!$A$7:$R$326,13,0)</f>
        <v>-7.0779963563966604</v>
      </c>
      <c r="I53" s="70">
        <f>RANK(H53,H$8:H$73,0)</f>
        <v>1</v>
      </c>
      <c r="J53" s="69">
        <f>VLOOKUP($A53,'Return Data'!$A$7:$R$326,14,0)</f>
        <v>-1.9912909367251801</v>
      </c>
      <c r="K53" s="70">
        <f>RANK(J53,J$8:J$73,0)</f>
        <v>1</v>
      </c>
      <c r="L53" s="69">
        <f>VLOOKUP($A53,'Return Data'!$A$7:$R$326,18,0)</f>
        <v>0.50728753771912705</v>
      </c>
      <c r="M53" s="70">
        <f>RANK(L53,L$8:L$73,0)</f>
        <v>1</v>
      </c>
      <c r="N53" s="69">
        <f>VLOOKUP($A53,'Return Data'!$A$7:$R$326,15,0)</f>
        <v>7.7953349037093096</v>
      </c>
      <c r="O53" s="70">
        <f>RANK(N53,N$8:N$73,0)</f>
        <v>1</v>
      </c>
      <c r="P53" s="69">
        <f>VLOOKUP($A53,'Return Data'!$A$7:$R$326,16,0)</f>
        <v>8.2727899500119602</v>
      </c>
      <c r="Q53" s="70">
        <f>RANK(P53,P$8:P$73,0)</f>
        <v>1</v>
      </c>
      <c r="R53" s="69">
        <f>VLOOKUP($A53,'Return Data'!$A$7:$R$326,17,0)</f>
        <v>23.058788016341399</v>
      </c>
      <c r="S53" s="71">
        <f>RANK(R53,R$8:R$73,0)</f>
        <v>20</v>
      </c>
    </row>
    <row r="54" spans="1:19" x14ac:dyDescent="0.25">
      <c r="A54" s="67" t="s">
        <v>312</v>
      </c>
      <c r="B54" s="68">
        <f>VLOOKUP($A54,'Return Data'!$A$7:$R$326,2,0)</f>
        <v>43929</v>
      </c>
      <c r="C54" s="69">
        <f>VLOOKUP($A54,'Return Data'!$A$7:$R$326,3,0)</f>
        <v>9.0827000000000009</v>
      </c>
      <c r="D54" s="69">
        <f>VLOOKUP($A54,'Return Data'!$A$7:$R$326,11,0)</f>
        <v>-70.350531751762801</v>
      </c>
      <c r="E54" s="70">
        <f>RANK(D54,D$8:D$73,0)</f>
        <v>5</v>
      </c>
      <c r="F54" s="69">
        <f>VLOOKUP($A54,'Return Data'!$A$7:$R$326,12,0)</f>
        <v>-23.960654709671399</v>
      </c>
      <c r="G54" s="70">
        <f>RANK(F54,F$8:F$73,0)</f>
        <v>7</v>
      </c>
      <c r="H54" s="69">
        <f>VLOOKUP($A54,'Return Data'!$A$7:$R$326,13,0)</f>
        <v>-16.552536777847099</v>
      </c>
      <c r="I54" s="70">
        <f>RANK(H54,H$8:H$73,0)</f>
        <v>7</v>
      </c>
      <c r="J54" s="69">
        <f>VLOOKUP($A54,'Return Data'!$A$7:$R$326,14,0)</f>
        <v>-13.157811588008499</v>
      </c>
      <c r="K54" s="70">
        <f>RANK(J54,J$8:J$73,0)</f>
        <v>9</v>
      </c>
      <c r="L54" s="69"/>
      <c r="M54" s="70"/>
      <c r="N54" s="69"/>
      <c r="O54" s="70"/>
      <c r="P54" s="69"/>
      <c r="Q54" s="70"/>
      <c r="R54" s="69">
        <f>VLOOKUP($A54,'Return Data'!$A$7:$R$326,17,0)</f>
        <v>-7.6267539863325604</v>
      </c>
      <c r="S54" s="71">
        <f>RANK(R54,R$8:R$73,0)</f>
        <v>49</v>
      </c>
    </row>
    <row r="55" spans="1:19" x14ac:dyDescent="0.25">
      <c r="A55" s="67" t="s">
        <v>313</v>
      </c>
      <c r="B55" s="68">
        <f>VLOOKUP($A55,'Return Data'!$A$7:$R$326,2,0)</f>
        <v>43929</v>
      </c>
      <c r="C55" s="69">
        <f>VLOOKUP($A55,'Return Data'!$A$7:$R$326,3,0)</f>
        <v>73.108900000000006</v>
      </c>
      <c r="D55" s="69">
        <f>VLOOKUP($A55,'Return Data'!$A$7:$R$326,11,0)</f>
        <v>-113.410283100451</v>
      </c>
      <c r="E55" s="70">
        <f>RANK(D55,D$8:D$73,0)</f>
        <v>50</v>
      </c>
      <c r="F55" s="69">
        <f>VLOOKUP($A55,'Return Data'!$A$7:$R$326,12,0)</f>
        <v>-47.396318053395497</v>
      </c>
      <c r="G55" s="70">
        <f>RANK(F55,F$8:F$73,0)</f>
        <v>49</v>
      </c>
      <c r="H55" s="69">
        <f>VLOOKUP($A55,'Return Data'!$A$7:$R$326,13,0)</f>
        <v>-35.041923004659097</v>
      </c>
      <c r="I55" s="70">
        <f>RANK(H55,H$8:H$73,0)</f>
        <v>47</v>
      </c>
      <c r="J55" s="69">
        <f>VLOOKUP($A55,'Return Data'!$A$7:$R$326,14,0)</f>
        <v>-27.7119076833931</v>
      </c>
      <c r="K55" s="70">
        <f>RANK(J55,J$8:J$73,0)</f>
        <v>46</v>
      </c>
      <c r="L55" s="69">
        <f>VLOOKUP($A55,'Return Data'!$A$7:$R$326,18,0)</f>
        <v>-14.4766417349229</v>
      </c>
      <c r="M55" s="70">
        <f>RANK(L55,L$8:L$73,0)</f>
        <v>45</v>
      </c>
      <c r="N55" s="69">
        <f>VLOOKUP($A55,'Return Data'!$A$7:$R$326,15,0)</f>
        <v>-6.5695332331005201</v>
      </c>
      <c r="O55" s="70">
        <f>RANK(N55,N$8:N$73,0)</f>
        <v>42</v>
      </c>
      <c r="P55" s="69">
        <f>VLOOKUP($A55,'Return Data'!$A$7:$R$326,16,0)</f>
        <v>-0.62937902312391303</v>
      </c>
      <c r="Q55" s="70">
        <f>RANK(P55,P$8:P$73,0)</f>
        <v>27</v>
      </c>
      <c r="R55" s="69">
        <f>VLOOKUP($A55,'Return Data'!$A$7:$R$326,17,0)</f>
        <v>30.355043342185599</v>
      </c>
      <c r="S55" s="71">
        <f>RANK(R55,R$8:R$73,0)</f>
        <v>13</v>
      </c>
    </row>
    <row r="56" spans="1:19" x14ac:dyDescent="0.25">
      <c r="A56" s="67" t="s">
        <v>314</v>
      </c>
      <c r="B56" s="68">
        <f>VLOOKUP($A56,'Return Data'!$A$7:$R$326,2,0)</f>
        <v>43929</v>
      </c>
      <c r="C56" s="69">
        <f>VLOOKUP($A56,'Return Data'!$A$7:$R$326,3,0)</f>
        <v>6.5236999999999998</v>
      </c>
      <c r="D56" s="69">
        <f>VLOOKUP($A56,'Return Data'!$A$7:$R$326,11,0)</f>
        <v>-119.390455052833</v>
      </c>
      <c r="E56" s="70">
        <f>RANK(D56,D$8:D$73,0)</f>
        <v>56</v>
      </c>
      <c r="F56" s="69">
        <f>VLOOKUP($A56,'Return Data'!$A$7:$R$326,12,0)</f>
        <v>-52.346125183912903</v>
      </c>
      <c r="G56" s="70">
        <f>RANK(F56,F$8:F$73,0)</f>
        <v>59</v>
      </c>
      <c r="H56" s="69">
        <f>VLOOKUP($A56,'Return Data'!$A$7:$R$326,13,0)</f>
        <v>-44.160514778015902</v>
      </c>
      <c r="I56" s="70">
        <f>RANK(H56,H$8:H$73,0)</f>
        <v>62</v>
      </c>
      <c r="J56" s="69">
        <f>VLOOKUP($A56,'Return Data'!$A$7:$R$326,14,0)</f>
        <v>-39.494436487330297</v>
      </c>
      <c r="K56" s="70">
        <f>RANK(J56,J$8:J$73,0)</f>
        <v>62</v>
      </c>
      <c r="L56" s="69">
        <f>VLOOKUP($A56,'Return Data'!$A$7:$R$326,18,0)</f>
        <v>-25.5867884811971</v>
      </c>
      <c r="M56" s="70">
        <f>RANK(L56,L$8:L$73,0)</f>
        <v>54</v>
      </c>
      <c r="N56" s="69">
        <f>VLOOKUP($A56,'Return Data'!$A$7:$R$326,15,0)</f>
        <v>-14.343772492912001</v>
      </c>
      <c r="O56" s="70">
        <f>RANK(N56,N$8:N$73,0)</f>
        <v>48</v>
      </c>
      <c r="P56" s="69"/>
      <c r="Q56" s="70"/>
      <c r="R56" s="69">
        <f>VLOOKUP($A56,'Return Data'!$A$7:$R$326,17,0)</f>
        <v>-10.257473726758301</v>
      </c>
      <c r="S56" s="71">
        <f>RANK(R56,R$8:R$73,0)</f>
        <v>53</v>
      </c>
    </row>
    <row r="57" spans="1:19" x14ac:dyDescent="0.25">
      <c r="A57" s="67" t="s">
        <v>315</v>
      </c>
      <c r="B57" s="68">
        <f>VLOOKUP($A57,'Return Data'!$A$7:$R$326,2,0)</f>
        <v>43929</v>
      </c>
      <c r="C57" s="69">
        <f>VLOOKUP($A57,'Return Data'!$A$7:$R$326,3,0)</f>
        <v>5.5331000000000001</v>
      </c>
      <c r="D57" s="69">
        <f>VLOOKUP($A57,'Return Data'!$A$7:$R$326,11,0)</f>
        <v>-121.773975712782</v>
      </c>
      <c r="E57" s="70">
        <f>RANK(D57,D$8:D$73,0)</f>
        <v>61</v>
      </c>
      <c r="F57" s="69">
        <f>VLOOKUP($A57,'Return Data'!$A$7:$R$326,12,0)</f>
        <v>-52.961446767872502</v>
      </c>
      <c r="G57" s="70">
        <f>RANK(F57,F$8:F$73,0)</f>
        <v>61</v>
      </c>
      <c r="H57" s="69">
        <f>VLOOKUP($A57,'Return Data'!$A$7:$R$326,13,0)</f>
        <v>-43.842425562769797</v>
      </c>
      <c r="I57" s="70">
        <f>RANK(H57,H$8:H$73,0)</f>
        <v>61</v>
      </c>
      <c r="J57" s="69">
        <f>VLOOKUP($A57,'Return Data'!$A$7:$R$326,14,0)</f>
        <v>-39.329868703409197</v>
      </c>
      <c r="K57" s="70">
        <f>RANK(J57,J$8:J$73,0)</f>
        <v>61</v>
      </c>
      <c r="L57" s="69">
        <f>VLOOKUP($A57,'Return Data'!$A$7:$R$326,18,0)</f>
        <v>-25.6559237534841</v>
      </c>
      <c r="M57" s="70">
        <f>RANK(L57,L$8:L$73,0)</f>
        <v>55</v>
      </c>
      <c r="N57" s="69"/>
      <c r="O57" s="70"/>
      <c r="P57" s="69"/>
      <c r="Q57" s="70"/>
      <c r="R57" s="69">
        <f>VLOOKUP($A57,'Return Data'!$A$7:$R$326,17,0)</f>
        <v>-14.6752340234023</v>
      </c>
      <c r="S57" s="71">
        <f>RANK(R57,R$8:R$73,0)</f>
        <v>58</v>
      </c>
    </row>
    <row r="58" spans="1:19" x14ac:dyDescent="0.25">
      <c r="A58" s="67" t="s">
        <v>316</v>
      </c>
      <c r="B58" s="68">
        <f>VLOOKUP($A58,'Return Data'!$A$7:$R$326,2,0)</f>
        <v>43929</v>
      </c>
      <c r="C58" s="69">
        <f>VLOOKUP($A58,'Return Data'!$A$7:$R$326,3,0)</f>
        <v>4.9085000000000001</v>
      </c>
      <c r="D58" s="69">
        <f>VLOOKUP($A58,'Return Data'!$A$7:$R$326,11,0)</f>
        <v>-131.46019779497399</v>
      </c>
      <c r="E58" s="70">
        <f>RANK(D58,D$8:D$73,0)</f>
        <v>65</v>
      </c>
      <c r="F58" s="69">
        <f>VLOOKUP($A58,'Return Data'!$A$7:$R$326,12,0)</f>
        <v>-57.407276275000399</v>
      </c>
      <c r="G58" s="70">
        <f>RANK(F58,F$8:F$73,0)</f>
        <v>65</v>
      </c>
      <c r="H58" s="69">
        <f>VLOOKUP($A58,'Return Data'!$A$7:$R$326,13,0)</f>
        <v>-46.7546657805173</v>
      </c>
      <c r="I58" s="70">
        <f>RANK(H58,H$8:H$73,0)</f>
        <v>64</v>
      </c>
      <c r="J58" s="69">
        <f>VLOOKUP($A58,'Return Data'!$A$7:$R$326,14,0)</f>
        <v>-41.539190693532902</v>
      </c>
      <c r="K58" s="70">
        <f>RANK(J58,J$8:J$73,0)</f>
        <v>64</v>
      </c>
      <c r="L58" s="69">
        <f>VLOOKUP($A58,'Return Data'!$A$7:$R$326,18,0)</f>
        <v>-26.3441231436998</v>
      </c>
      <c r="M58" s="70">
        <f>RANK(L58,L$8:L$73,0)</f>
        <v>56</v>
      </c>
      <c r="N58" s="69"/>
      <c r="O58" s="70"/>
      <c r="P58" s="69"/>
      <c r="Q58" s="70"/>
      <c r="R58" s="69">
        <f>VLOOKUP($A58,'Return Data'!$A$7:$R$326,17,0)</f>
        <v>-20.134317443120299</v>
      </c>
      <c r="S58" s="71">
        <f>RANK(R58,R$8:R$73,0)</f>
        <v>64</v>
      </c>
    </row>
    <row r="59" spans="1:19" x14ac:dyDescent="0.25">
      <c r="A59" s="67" t="s">
        <v>317</v>
      </c>
      <c r="B59" s="68">
        <f>VLOOKUP($A59,'Return Data'!$A$7:$R$326,2,0)</f>
        <v>43929</v>
      </c>
      <c r="C59" s="69">
        <f>VLOOKUP($A59,'Return Data'!$A$7:$R$326,3,0)</f>
        <v>5.3604000000000003</v>
      </c>
      <c r="D59" s="69">
        <f>VLOOKUP($A59,'Return Data'!$A$7:$R$326,11,0)</f>
        <v>-125.331188320184</v>
      </c>
      <c r="E59" s="70">
        <f>RANK(D59,D$8:D$73,0)</f>
        <v>62</v>
      </c>
      <c r="F59" s="69">
        <f>VLOOKUP($A59,'Return Data'!$A$7:$R$326,12,0)</f>
        <v>-53.671834000808197</v>
      </c>
      <c r="G59" s="70">
        <f>RANK(F59,F$8:F$73,0)</f>
        <v>63</v>
      </c>
      <c r="H59" s="69">
        <f>VLOOKUP($A59,'Return Data'!$A$7:$R$326,13,0)</f>
        <v>-44.6270123501819</v>
      </c>
      <c r="I59" s="70">
        <f>RANK(H59,H$8:H$73,0)</f>
        <v>63</v>
      </c>
      <c r="J59" s="69">
        <f>VLOOKUP($A59,'Return Data'!$A$7:$R$326,14,0)</f>
        <v>-40.023695752566702</v>
      </c>
      <c r="K59" s="70">
        <f>RANK(J59,J$8:J$73,0)</f>
        <v>63</v>
      </c>
      <c r="L59" s="69">
        <f>VLOOKUP($A59,'Return Data'!$A$7:$R$326,18,0)</f>
        <v>-25.298692389405002</v>
      </c>
      <c r="M59" s="70">
        <f>RANK(L59,L$8:L$73,0)</f>
        <v>53</v>
      </c>
      <c r="N59" s="69"/>
      <c r="O59" s="70"/>
      <c r="P59" s="69"/>
      <c r="Q59" s="70"/>
      <c r="R59" s="69">
        <f>VLOOKUP($A59,'Return Data'!$A$7:$R$326,17,0)</f>
        <v>-16.800138888888899</v>
      </c>
      <c r="S59" s="71">
        <f>RANK(R59,R$8:R$73,0)</f>
        <v>59</v>
      </c>
    </row>
    <row r="60" spans="1:19" x14ac:dyDescent="0.25">
      <c r="A60" s="67" t="s">
        <v>318</v>
      </c>
      <c r="B60" s="68">
        <f>VLOOKUP($A60,'Return Data'!$A$7:$R$326,2,0)</f>
        <v>43929</v>
      </c>
      <c r="C60" s="69">
        <f>VLOOKUP($A60,'Return Data'!$A$7:$R$326,3,0)</f>
        <v>5.4939</v>
      </c>
      <c r="D60" s="69">
        <f>VLOOKUP($A60,'Return Data'!$A$7:$R$326,11,0)</f>
        <v>-121.369382876695</v>
      </c>
      <c r="E60" s="70">
        <f>RANK(D60,D$8:D$73,0)</f>
        <v>60</v>
      </c>
      <c r="F60" s="69">
        <f>VLOOKUP($A60,'Return Data'!$A$7:$R$326,12,0)</f>
        <v>-52.947431520955902</v>
      </c>
      <c r="G60" s="70">
        <f>RANK(F60,F$8:F$73,0)</f>
        <v>60</v>
      </c>
      <c r="H60" s="69">
        <f>VLOOKUP($A60,'Return Data'!$A$7:$R$326,13,0)</f>
        <v>-42.566860788604899</v>
      </c>
      <c r="I60" s="70">
        <f>RANK(H60,H$8:H$73,0)</f>
        <v>59</v>
      </c>
      <c r="J60" s="69">
        <f>VLOOKUP($A60,'Return Data'!$A$7:$R$326,14,0)</f>
        <v>-37.588122593966197</v>
      </c>
      <c r="K60" s="70">
        <f>RANK(J60,J$8:J$73,0)</f>
        <v>60</v>
      </c>
      <c r="L60" s="69"/>
      <c r="M60" s="70"/>
      <c r="N60" s="69"/>
      <c r="O60" s="70"/>
      <c r="P60" s="69"/>
      <c r="Q60" s="70"/>
      <c r="R60" s="69">
        <f>VLOOKUP($A60,'Return Data'!$A$7:$R$326,17,0)</f>
        <v>-22.166125336927202</v>
      </c>
      <c r="S60" s="71">
        <f>RANK(R60,R$8:R$73,0)</f>
        <v>65</v>
      </c>
    </row>
    <row r="61" spans="1:19" x14ac:dyDescent="0.25">
      <c r="A61" s="67" t="s">
        <v>319</v>
      </c>
      <c r="B61" s="68">
        <f>VLOOKUP($A61,'Return Data'!$A$7:$R$326,2,0)</f>
        <v>43929</v>
      </c>
      <c r="C61" s="69">
        <f>VLOOKUP($A61,'Return Data'!$A$7:$R$326,3,0)</f>
        <v>11.219900000000001</v>
      </c>
      <c r="D61" s="69">
        <f>VLOOKUP($A61,'Return Data'!$A$7:$R$326,11,0)</f>
        <v>-103.50400350202</v>
      </c>
      <c r="E61" s="70">
        <f>RANK(D61,D$8:D$73,0)</f>
        <v>38</v>
      </c>
      <c r="F61" s="69">
        <f>VLOOKUP($A61,'Return Data'!$A$7:$R$326,12,0)</f>
        <v>-37.318993951337603</v>
      </c>
      <c r="G61" s="70">
        <f>RANK(F61,F$8:F$73,0)</f>
        <v>30</v>
      </c>
      <c r="H61" s="69">
        <f>VLOOKUP($A61,'Return Data'!$A$7:$R$326,13,0)</f>
        <v>-29.887857003396999</v>
      </c>
      <c r="I61" s="70">
        <f>RANK(H61,H$8:H$73,0)</f>
        <v>33</v>
      </c>
      <c r="J61" s="69">
        <f>VLOOKUP($A61,'Return Data'!$A$7:$R$326,14,0)</f>
        <v>-23.421558103346101</v>
      </c>
      <c r="K61" s="70">
        <f>RANK(J61,J$8:J$73,0)</f>
        <v>34</v>
      </c>
      <c r="L61" s="69">
        <f>VLOOKUP($A61,'Return Data'!$A$7:$R$326,18,0)</f>
        <v>-10.6779055460284</v>
      </c>
      <c r="M61" s="70">
        <f>RANK(L61,L$8:L$73,0)</f>
        <v>25</v>
      </c>
      <c r="N61" s="69">
        <f>VLOOKUP($A61,'Return Data'!$A$7:$R$326,15,0)</f>
        <v>-4.2779118435423902</v>
      </c>
      <c r="O61" s="70">
        <f>RANK(N61,N$8:N$73,0)</f>
        <v>29</v>
      </c>
      <c r="P61" s="69"/>
      <c r="Q61" s="70"/>
      <c r="R61" s="69">
        <f>VLOOKUP($A61,'Return Data'!$A$7:$R$326,17,0)</f>
        <v>3.0105713319810699</v>
      </c>
      <c r="S61" s="71">
        <f>RANK(R61,R$8:R$73,0)</f>
        <v>37</v>
      </c>
    </row>
    <row r="62" spans="1:19" x14ac:dyDescent="0.25">
      <c r="A62" s="67" t="s">
        <v>320</v>
      </c>
      <c r="B62" s="68">
        <f>VLOOKUP($A62,'Return Data'!$A$7:$R$326,2,0)</f>
        <v>43929</v>
      </c>
      <c r="C62" s="69">
        <f>VLOOKUP($A62,'Return Data'!$A$7:$R$326,3,0)</f>
        <v>10.212899999999999</v>
      </c>
      <c r="D62" s="69">
        <f>VLOOKUP($A62,'Return Data'!$A$7:$R$326,11,0)</f>
        <v>-105.872603692486</v>
      </c>
      <c r="E62" s="70">
        <f>RANK(D62,D$8:D$73,0)</f>
        <v>42</v>
      </c>
      <c r="F62" s="69">
        <f>VLOOKUP($A62,'Return Data'!$A$7:$R$326,12,0)</f>
        <v>-39.493147151525399</v>
      </c>
      <c r="G62" s="70">
        <f>RANK(F62,F$8:F$73,0)</f>
        <v>39</v>
      </c>
      <c r="H62" s="69">
        <f>VLOOKUP($A62,'Return Data'!$A$7:$R$326,13,0)</f>
        <v>-31.085872976488101</v>
      </c>
      <c r="I62" s="70">
        <f>RANK(H62,H$8:H$73,0)</f>
        <v>36</v>
      </c>
      <c r="J62" s="69">
        <f>VLOOKUP($A62,'Return Data'!$A$7:$R$326,14,0)</f>
        <v>-25.025501218018601</v>
      </c>
      <c r="K62" s="70">
        <f>RANK(J62,J$8:J$73,0)</f>
        <v>40</v>
      </c>
      <c r="L62" s="69">
        <f>VLOOKUP($A62,'Return Data'!$A$7:$R$326,18,0)</f>
        <v>-11.345363966349799</v>
      </c>
      <c r="M62" s="70">
        <f>RANK(L62,L$8:L$73,0)</f>
        <v>30</v>
      </c>
      <c r="N62" s="69">
        <f>VLOOKUP($A62,'Return Data'!$A$7:$R$326,15,0)</f>
        <v>-4.8765539383969898</v>
      </c>
      <c r="O62" s="70">
        <f>RANK(N62,N$8:N$73,0)</f>
        <v>34</v>
      </c>
      <c r="P62" s="69"/>
      <c r="Q62" s="70"/>
      <c r="R62" s="69">
        <f>VLOOKUP($A62,'Return Data'!$A$7:$R$326,17,0)</f>
        <v>0.42232880434782699</v>
      </c>
      <c r="S62" s="71">
        <f>RANK(R62,R$8:R$73,0)</f>
        <v>43</v>
      </c>
    </row>
    <row r="63" spans="1:19" x14ac:dyDescent="0.25">
      <c r="A63" s="67" t="s">
        <v>321</v>
      </c>
      <c r="B63" s="68">
        <f>VLOOKUP($A63,'Return Data'!$A$7:$R$326,2,0)</f>
        <v>43929</v>
      </c>
      <c r="C63" s="69">
        <f>VLOOKUP($A63,'Return Data'!$A$7:$R$326,3,0)</f>
        <v>6.5114999999999998</v>
      </c>
      <c r="D63" s="69">
        <f>VLOOKUP($A63,'Return Data'!$A$7:$R$326,11,0)</f>
        <v>-116.159397007095</v>
      </c>
      <c r="E63" s="70">
        <f>RANK(D63,D$8:D$73,0)</f>
        <v>52</v>
      </c>
      <c r="F63" s="69">
        <f>VLOOKUP($A63,'Return Data'!$A$7:$R$326,12,0)</f>
        <v>-49.2178800469514</v>
      </c>
      <c r="G63" s="70">
        <f>RANK(F63,F$8:F$73,0)</f>
        <v>56</v>
      </c>
      <c r="H63" s="69">
        <f>VLOOKUP($A63,'Return Data'!$A$7:$R$326,13,0)</f>
        <v>-40.807887431798598</v>
      </c>
      <c r="I63" s="70">
        <f>RANK(H63,H$8:H$73,0)</f>
        <v>56</v>
      </c>
      <c r="J63" s="69">
        <f>VLOOKUP($A63,'Return Data'!$A$7:$R$326,14,0)</f>
        <v>-35.805396511723799</v>
      </c>
      <c r="K63" s="70">
        <f>RANK(J63,J$8:J$73,0)</f>
        <v>59</v>
      </c>
      <c r="L63" s="69"/>
      <c r="M63" s="70"/>
      <c r="N63" s="69"/>
      <c r="O63" s="70"/>
      <c r="P63" s="69"/>
      <c r="Q63" s="70"/>
      <c r="R63" s="69">
        <f>VLOOKUP($A63,'Return Data'!$A$7:$R$326,17,0)</f>
        <v>-19.6194530046225</v>
      </c>
      <c r="S63" s="71">
        <f>RANK(R63,R$8:R$73,0)</f>
        <v>63</v>
      </c>
    </row>
    <row r="64" spans="1:19" x14ac:dyDescent="0.25">
      <c r="A64" s="67" t="s">
        <v>322</v>
      </c>
      <c r="B64" s="68">
        <f>VLOOKUP($A64,'Return Data'!$A$7:$R$326,2,0)</f>
        <v>43929</v>
      </c>
      <c r="C64" s="69">
        <f>VLOOKUP($A64,'Return Data'!$A$7:$R$326,3,0)</f>
        <v>14.007099999999999</v>
      </c>
      <c r="D64" s="69">
        <f>VLOOKUP($A64,'Return Data'!$A$7:$R$326,11,0)</f>
        <v>-105.369772217161</v>
      </c>
      <c r="E64" s="70">
        <f>RANK(D64,D$8:D$73,0)</f>
        <v>41</v>
      </c>
      <c r="F64" s="69">
        <f>VLOOKUP($A64,'Return Data'!$A$7:$R$326,12,0)</f>
        <v>-40.6129898867271</v>
      </c>
      <c r="G64" s="70">
        <f>RANK(F64,F$8:F$73,0)</f>
        <v>42</v>
      </c>
      <c r="H64" s="69">
        <f>VLOOKUP($A64,'Return Data'!$A$7:$R$326,13,0)</f>
        <v>-31.706032959503801</v>
      </c>
      <c r="I64" s="70">
        <f>RANK(H64,H$8:H$73,0)</f>
        <v>38</v>
      </c>
      <c r="J64" s="69">
        <f>VLOOKUP($A64,'Return Data'!$A$7:$R$326,14,0)</f>
        <v>-22.297675057362401</v>
      </c>
      <c r="K64" s="70">
        <f>RANK(J64,J$8:J$73,0)</f>
        <v>31</v>
      </c>
      <c r="L64" s="69">
        <f>VLOOKUP($A64,'Return Data'!$A$7:$R$326,18,0)</f>
        <v>-9.9586741406460906</v>
      </c>
      <c r="M64" s="70">
        <f>RANK(L64,L$8:L$73,0)</f>
        <v>21</v>
      </c>
      <c r="N64" s="69">
        <f>VLOOKUP($A64,'Return Data'!$A$7:$R$326,15,0)</f>
        <v>-2.27969729779432</v>
      </c>
      <c r="O64" s="70">
        <f>RANK(N64,N$8:N$73,0)</f>
        <v>16</v>
      </c>
      <c r="P64" s="69">
        <f>VLOOKUP($A64,'Return Data'!$A$7:$R$326,16,0)</f>
        <v>2.8900492419396899</v>
      </c>
      <c r="Q64" s="70">
        <f>RANK(P64,P$8:P$73,0)</f>
        <v>9</v>
      </c>
      <c r="R64" s="69">
        <f>VLOOKUP($A64,'Return Data'!$A$7:$R$326,17,0)</f>
        <v>7.2983607784431097</v>
      </c>
      <c r="S64" s="71">
        <f>RANK(R64,R$8:R$73,0)</f>
        <v>34</v>
      </c>
    </row>
    <row r="65" spans="1:19" x14ac:dyDescent="0.25">
      <c r="A65" s="67" t="s">
        <v>323</v>
      </c>
      <c r="B65" s="68">
        <f>VLOOKUP($A65,'Return Data'!$A$7:$R$326,2,0)</f>
        <v>43929</v>
      </c>
      <c r="C65" s="69">
        <f>VLOOKUP($A65,'Return Data'!$A$7:$R$326,3,0)</f>
        <v>62.34</v>
      </c>
      <c r="D65" s="69">
        <f>VLOOKUP($A65,'Return Data'!$A$7:$R$326,11,0)</f>
        <v>-90.599640022215098</v>
      </c>
      <c r="E65" s="70">
        <f>RANK(D65,D$8:D$73,0)</f>
        <v>19</v>
      </c>
      <c r="F65" s="69">
        <f>VLOOKUP($A65,'Return Data'!$A$7:$R$326,12,0)</f>
        <v>-33.506764315481902</v>
      </c>
      <c r="G65" s="70">
        <f>RANK(F65,F$8:F$73,0)</f>
        <v>19</v>
      </c>
      <c r="H65" s="69">
        <f>VLOOKUP($A65,'Return Data'!$A$7:$R$326,13,0)</f>
        <v>-25.8114156163</v>
      </c>
      <c r="I65" s="70">
        <f>RANK(H65,H$8:H$73,0)</f>
        <v>20</v>
      </c>
      <c r="J65" s="69">
        <f>VLOOKUP($A65,'Return Data'!$A$7:$R$326,14,0)</f>
        <v>-21.100657161358999</v>
      </c>
      <c r="K65" s="70">
        <f>RANK(J65,J$8:J$73,0)</f>
        <v>25</v>
      </c>
      <c r="L65" s="69">
        <f>VLOOKUP($A65,'Return Data'!$A$7:$R$326,18,0)</f>
        <v>-9.4018307842653801</v>
      </c>
      <c r="M65" s="70">
        <f>RANK(L65,L$8:L$73,0)</f>
        <v>17</v>
      </c>
      <c r="N65" s="69">
        <f>VLOOKUP($A65,'Return Data'!$A$7:$R$326,15,0)</f>
        <v>-0.27524231620033801</v>
      </c>
      <c r="O65" s="70">
        <f>RANK(N65,N$8:N$73,0)</f>
        <v>9</v>
      </c>
      <c r="P65" s="69">
        <f>VLOOKUP($A65,'Return Data'!$A$7:$R$326,16,0)</f>
        <v>1.97175528086034</v>
      </c>
      <c r="Q65" s="70">
        <f>RANK(P65,P$8:P$73,0)</f>
        <v>14</v>
      </c>
      <c r="R65" s="69">
        <f>VLOOKUP($A65,'Return Data'!$A$7:$R$326,17,0)</f>
        <v>35.222770887486902</v>
      </c>
      <c r="S65" s="71">
        <f>RANK(R65,R$8:R$73,0)</f>
        <v>10</v>
      </c>
    </row>
    <row r="66" spans="1:19" x14ac:dyDescent="0.25">
      <c r="A66" s="67" t="s">
        <v>324</v>
      </c>
      <c r="B66" s="68">
        <f>VLOOKUP($A66,'Return Data'!$A$7:$R$326,2,0)</f>
        <v>43929</v>
      </c>
      <c r="C66" s="69">
        <f>VLOOKUP($A66,'Return Data'!$A$7:$R$326,3,0)</f>
        <v>19.77</v>
      </c>
      <c r="D66" s="69">
        <f>VLOOKUP($A66,'Return Data'!$A$7:$R$326,11,0)</f>
        <v>-89.763004957351299</v>
      </c>
      <c r="E66" s="70">
        <f>RANK(D66,D$8:D$73,0)</f>
        <v>18</v>
      </c>
      <c r="F66" s="69">
        <f>VLOOKUP($A66,'Return Data'!$A$7:$R$326,12,0)</f>
        <v>-34.416124400174503</v>
      </c>
      <c r="G66" s="70">
        <f>RANK(F66,F$8:F$73,0)</f>
        <v>20</v>
      </c>
      <c r="H66" s="69">
        <f>VLOOKUP($A66,'Return Data'!$A$7:$R$326,13,0)</f>
        <v>-24.027265195450799</v>
      </c>
      <c r="I66" s="70">
        <f>RANK(H66,H$8:H$73,0)</f>
        <v>16</v>
      </c>
      <c r="J66" s="69">
        <f>VLOOKUP($A66,'Return Data'!$A$7:$R$326,14,0)</f>
        <v>-18.2557693176173</v>
      </c>
      <c r="K66" s="70">
        <f>RANK(J66,J$8:J$73,0)</f>
        <v>14</v>
      </c>
      <c r="L66" s="69">
        <f>VLOOKUP($A66,'Return Data'!$A$7:$R$326,18,0)</f>
        <v>-8.1341555437136499</v>
      </c>
      <c r="M66" s="70">
        <f>RANK(L66,L$8:L$73,0)</f>
        <v>10</v>
      </c>
      <c r="N66" s="69">
        <f>VLOOKUP($A66,'Return Data'!$A$7:$R$326,15,0)</f>
        <v>-2.5630124428987702</v>
      </c>
      <c r="O66" s="70">
        <f>RANK(N66,N$8:N$73,0)</f>
        <v>18</v>
      </c>
      <c r="P66" s="69">
        <f>VLOOKUP($A66,'Return Data'!$A$7:$R$326,16,0)</f>
        <v>-1.6246136535202</v>
      </c>
      <c r="Q66" s="70">
        <f>RANK(P66,P$8:P$73,0)</f>
        <v>32</v>
      </c>
      <c r="R66" s="69">
        <f>VLOOKUP($A66,'Return Data'!$A$7:$R$326,17,0)</f>
        <v>11.7730274017828</v>
      </c>
      <c r="S66" s="71">
        <f>RANK(R66,R$8:R$73,0)</f>
        <v>32</v>
      </c>
    </row>
    <row r="67" spans="1:19" x14ac:dyDescent="0.25">
      <c r="A67" s="67" t="s">
        <v>325</v>
      </c>
      <c r="B67" s="68">
        <f>VLOOKUP($A67,'Return Data'!$A$7:$R$326,2,0)</f>
        <v>43929</v>
      </c>
      <c r="C67" s="69">
        <f>VLOOKUP($A67,'Return Data'!$A$7:$R$326,3,0)</f>
        <v>9.3175000000000008</v>
      </c>
      <c r="D67" s="69">
        <f>VLOOKUP($A67,'Return Data'!$A$7:$R$326,11,0)</f>
        <v>-120.318821837206</v>
      </c>
      <c r="E67" s="70">
        <f>RANK(D67,D$8:D$73,0)</f>
        <v>59</v>
      </c>
      <c r="F67" s="69">
        <f>VLOOKUP($A67,'Return Data'!$A$7:$R$326,12,0)</f>
        <v>-50.229944167679598</v>
      </c>
      <c r="G67" s="70">
        <f>RANK(F67,F$8:F$73,0)</f>
        <v>57</v>
      </c>
      <c r="H67" s="69">
        <f>VLOOKUP($A67,'Return Data'!$A$7:$R$326,13,0)</f>
        <v>-39.257009127462901</v>
      </c>
      <c r="I67" s="70">
        <f>RANK(H67,H$8:H$73,0)</f>
        <v>53</v>
      </c>
      <c r="J67" s="69">
        <f>VLOOKUP($A67,'Return Data'!$A$7:$R$326,14,0)</f>
        <v>-32.165974786213901</v>
      </c>
      <c r="K67" s="70">
        <f>RANK(J67,J$8:J$73,0)</f>
        <v>55</v>
      </c>
      <c r="L67" s="69">
        <f>VLOOKUP($A67,'Return Data'!$A$7:$R$326,18,0)</f>
        <v>-17.9818480174876</v>
      </c>
      <c r="M67" s="70">
        <f>RANK(L67,L$8:L$73,0)</f>
        <v>49</v>
      </c>
      <c r="N67" s="69">
        <f>VLOOKUP($A67,'Return Data'!$A$7:$R$326,15,0)</f>
        <v>-8.6736920594009206</v>
      </c>
      <c r="O67" s="70">
        <f>RANK(N67,N$8:N$73,0)</f>
        <v>45</v>
      </c>
      <c r="P67" s="69"/>
      <c r="Q67" s="70"/>
      <c r="R67" s="69">
        <f>VLOOKUP($A67,'Return Data'!$A$7:$R$326,17,0)</f>
        <v>-1.69464285714286</v>
      </c>
      <c r="S67" s="71">
        <f>RANK(R67,R$8:R$73,0)</f>
        <v>45</v>
      </c>
    </row>
    <row r="68" spans="1:19" x14ac:dyDescent="0.25">
      <c r="A68" s="67" t="s">
        <v>326</v>
      </c>
      <c r="B68" s="68">
        <f>VLOOKUP($A68,'Return Data'!$A$7:$R$326,2,0)</f>
        <v>43929</v>
      </c>
      <c r="C68" s="69">
        <f>VLOOKUP($A68,'Return Data'!$A$7:$R$326,3,0)</f>
        <v>6.9301000000000004</v>
      </c>
      <c r="D68" s="69">
        <f>VLOOKUP($A68,'Return Data'!$A$7:$R$326,11,0)</f>
        <v>-127.97582380870701</v>
      </c>
      <c r="E68" s="70">
        <f>RANK(D68,D$8:D$73,0)</f>
        <v>63</v>
      </c>
      <c r="F68" s="69">
        <f>VLOOKUP($A68,'Return Data'!$A$7:$R$326,12,0)</f>
        <v>-53.365986972022498</v>
      </c>
      <c r="G68" s="70">
        <f>RANK(F68,F$8:F$73,0)</f>
        <v>62</v>
      </c>
      <c r="H68" s="69">
        <f>VLOOKUP($A68,'Return Data'!$A$7:$R$326,13,0)</f>
        <v>-43.294771732885501</v>
      </c>
      <c r="I68" s="70">
        <f>RANK(H68,H$8:H$73,0)</f>
        <v>60</v>
      </c>
      <c r="J68" s="69">
        <f>VLOOKUP($A68,'Return Data'!$A$7:$R$326,14,0)</f>
        <v>-34.038156890345697</v>
      </c>
      <c r="K68" s="70">
        <f>RANK(J68,J$8:J$73,0)</f>
        <v>57</v>
      </c>
      <c r="L68" s="69">
        <f>VLOOKUP($A68,'Return Data'!$A$7:$R$326,18,0)</f>
        <v>-19.572571840982</v>
      </c>
      <c r="M68" s="70">
        <f>RANK(L68,L$8:L$73,0)</f>
        <v>52</v>
      </c>
      <c r="N68" s="69">
        <f>VLOOKUP($A68,'Return Data'!$A$7:$R$326,15,0)</f>
        <v>-11.260783587972499</v>
      </c>
      <c r="O68" s="70">
        <f>RANK(N68,N$8:N$73,0)</f>
        <v>47</v>
      </c>
      <c r="P68" s="69"/>
      <c r="Q68" s="70"/>
      <c r="R68" s="69">
        <f>VLOOKUP($A68,'Return Data'!$A$7:$R$326,17,0)</f>
        <v>-9.5852309666381501</v>
      </c>
      <c r="S68" s="71">
        <f>RANK(R68,R$8:R$73,0)</f>
        <v>52</v>
      </c>
    </row>
    <row r="69" spans="1:19" x14ac:dyDescent="0.25">
      <c r="A69" s="67" t="s">
        <v>327</v>
      </c>
      <c r="B69" s="68">
        <f>VLOOKUP($A69,'Return Data'!$A$7:$R$326,2,0)</f>
        <v>43929</v>
      </c>
      <c r="C69" s="69">
        <f>VLOOKUP($A69,'Return Data'!$A$7:$R$326,3,0)</f>
        <v>6.5978000000000003</v>
      </c>
      <c r="D69" s="69">
        <f>VLOOKUP($A69,'Return Data'!$A$7:$R$326,11,0)</f>
        <v>-117.8707738599</v>
      </c>
      <c r="E69" s="70">
        <f>RANK(D69,D$8:D$73,0)</f>
        <v>55</v>
      </c>
      <c r="F69" s="69">
        <f>VLOOKUP($A69,'Return Data'!$A$7:$R$326,12,0)</f>
        <v>-49.136626699306902</v>
      </c>
      <c r="G69" s="70">
        <f>RANK(F69,F$8:F$73,0)</f>
        <v>55</v>
      </c>
      <c r="H69" s="69">
        <f>VLOOKUP($A69,'Return Data'!$A$7:$R$326,13,0)</f>
        <v>-40.321819409697198</v>
      </c>
      <c r="I69" s="70">
        <f>RANK(H69,H$8:H$73,0)</f>
        <v>55</v>
      </c>
      <c r="J69" s="69">
        <f>VLOOKUP($A69,'Return Data'!$A$7:$R$326,14,0)</f>
        <v>-31.876575141190401</v>
      </c>
      <c r="K69" s="70">
        <f>RANK(J69,J$8:J$73,0)</f>
        <v>54</v>
      </c>
      <c r="L69" s="69">
        <f>VLOOKUP($A69,'Return Data'!$A$7:$R$326,18,0)</f>
        <v>-17.756135418996202</v>
      </c>
      <c r="M69" s="70">
        <f>RANK(L69,L$8:L$73,0)</f>
        <v>48</v>
      </c>
      <c r="N69" s="69"/>
      <c r="O69" s="70"/>
      <c r="P69" s="69"/>
      <c r="Q69" s="70"/>
      <c r="R69" s="69">
        <f>VLOOKUP($A69,'Return Data'!$A$7:$R$326,17,0)</f>
        <v>-11.227875226039799</v>
      </c>
      <c r="S69" s="71">
        <f>RANK(R69,R$8:R$73,0)</f>
        <v>56</v>
      </c>
    </row>
    <row r="70" spans="1:19" x14ac:dyDescent="0.25">
      <c r="A70" s="67" t="s">
        <v>328</v>
      </c>
      <c r="B70" s="68">
        <f>VLOOKUP($A70,'Return Data'!$A$7:$R$326,2,0)</f>
        <v>43929</v>
      </c>
      <c r="C70" s="69">
        <f>VLOOKUP($A70,'Return Data'!$A$7:$R$326,3,0)</f>
        <v>6.1125999999999996</v>
      </c>
      <c r="D70" s="69">
        <f>VLOOKUP($A70,'Return Data'!$A$7:$R$326,11,0)</f>
        <v>-96.589537271397802</v>
      </c>
      <c r="E70" s="70">
        <f>RANK(D70,D$8:D$73,0)</f>
        <v>24</v>
      </c>
      <c r="F70" s="69">
        <f>VLOOKUP($A70,'Return Data'!$A$7:$R$326,12,0)</f>
        <v>-37.681279457011499</v>
      </c>
      <c r="G70" s="70">
        <f>RANK(F70,F$8:F$73,0)</f>
        <v>32</v>
      </c>
      <c r="H70" s="69">
        <f>VLOOKUP($A70,'Return Data'!$A$7:$R$326,13,0)</f>
        <v>-35.184894936743497</v>
      </c>
      <c r="I70" s="70">
        <f>RANK(H70,H$8:H$73,0)</f>
        <v>48</v>
      </c>
      <c r="J70" s="69">
        <f>VLOOKUP($A70,'Return Data'!$A$7:$R$326,14,0)</f>
        <v>-31.285053353032399</v>
      </c>
      <c r="K70" s="70">
        <f>RANK(J70,J$8:J$73,0)</f>
        <v>52</v>
      </c>
      <c r="L70" s="69">
        <f>VLOOKUP($A70,'Return Data'!$A$7:$R$326,18,0)</f>
        <v>-19.538385556690201</v>
      </c>
      <c r="M70" s="70">
        <f>RANK(L70,L$8:L$73,0)</f>
        <v>50</v>
      </c>
      <c r="N70" s="69"/>
      <c r="O70" s="70"/>
      <c r="P70" s="69"/>
      <c r="Q70" s="70"/>
      <c r="R70" s="69">
        <f>VLOOKUP($A70,'Return Data'!$A$7:$R$326,17,0)</f>
        <v>-17.495696670776798</v>
      </c>
      <c r="S70" s="71">
        <f>RANK(R70,R$8:R$73,0)</f>
        <v>60</v>
      </c>
    </row>
    <row r="71" spans="1:19" x14ac:dyDescent="0.25">
      <c r="A71" s="67" t="s">
        <v>329</v>
      </c>
      <c r="B71" s="68">
        <f>VLOOKUP($A71,'Return Data'!$A$7:$R$326,2,0)</f>
        <v>43929</v>
      </c>
      <c r="C71" s="69">
        <f>VLOOKUP($A71,'Return Data'!$A$7:$R$326,3,0)</f>
        <v>6.431</v>
      </c>
      <c r="D71" s="69">
        <f>VLOOKUP($A71,'Return Data'!$A$7:$R$326,11,0)</f>
        <v>-95.232036055912801</v>
      </c>
      <c r="E71" s="70">
        <f>RANK(D71,D$8:D$73,0)</f>
        <v>20</v>
      </c>
      <c r="F71" s="69">
        <f>VLOOKUP($A71,'Return Data'!$A$7:$R$326,12,0)</f>
        <v>-35.692356098155997</v>
      </c>
      <c r="G71" s="70">
        <f>RANK(F71,F$8:F$73,0)</f>
        <v>23</v>
      </c>
      <c r="H71" s="69">
        <f>VLOOKUP($A71,'Return Data'!$A$7:$R$326,13,0)</f>
        <v>-33.215860338132302</v>
      </c>
      <c r="I71" s="70">
        <f>RANK(H71,H$8:H$73,0)</f>
        <v>45</v>
      </c>
      <c r="J71" s="69">
        <f>VLOOKUP($A71,'Return Data'!$A$7:$R$326,14,0)</f>
        <v>-29.653036153078101</v>
      </c>
      <c r="K71" s="70">
        <f>RANK(J71,J$8:J$73,0)</f>
        <v>50</v>
      </c>
      <c r="L71" s="69"/>
      <c r="M71" s="70"/>
      <c r="N71" s="69"/>
      <c r="O71" s="70"/>
      <c r="P71" s="69"/>
      <c r="Q71" s="70"/>
      <c r="R71" s="69">
        <f>VLOOKUP($A71,'Return Data'!$A$7:$R$326,17,0)</f>
        <v>-17.532772543741601</v>
      </c>
      <c r="S71" s="71">
        <f>RANK(R71,R$8:R$73,0)</f>
        <v>61</v>
      </c>
    </row>
    <row r="72" spans="1:19" x14ac:dyDescent="0.25">
      <c r="A72" s="67" t="s">
        <v>330</v>
      </c>
      <c r="B72" s="68">
        <f>VLOOKUP($A72,'Return Data'!$A$7:$R$326,2,0)</f>
        <v>43929</v>
      </c>
      <c r="C72" s="69">
        <f>VLOOKUP($A72,'Return Data'!$A$7:$R$326,3,0)</f>
        <v>69.486800000000002</v>
      </c>
      <c r="D72" s="69">
        <f>VLOOKUP($A72,'Return Data'!$A$7:$R$326,11,0)</f>
        <v>-96.533557906507596</v>
      </c>
      <c r="E72" s="70">
        <f>RANK(D72,D$8:D$73,0)</f>
        <v>23</v>
      </c>
      <c r="F72" s="69">
        <f>VLOOKUP($A72,'Return Data'!$A$7:$R$326,12,0)</f>
        <v>-32.036757552075002</v>
      </c>
      <c r="G72" s="70">
        <f>RANK(F72,F$8:F$73,0)</f>
        <v>16</v>
      </c>
      <c r="H72" s="69">
        <f>VLOOKUP($A72,'Return Data'!$A$7:$R$326,13,0)</f>
        <v>-23.8946335970866</v>
      </c>
      <c r="I72" s="70">
        <f>RANK(H72,H$8:H$73,0)</f>
        <v>15</v>
      </c>
      <c r="J72" s="69">
        <f>VLOOKUP($A72,'Return Data'!$A$7:$R$326,14,0)</f>
        <v>-20.405528651732901</v>
      </c>
      <c r="K72" s="70">
        <f>RANK(J72,J$8:J$73,0)</f>
        <v>22</v>
      </c>
      <c r="L72" s="69">
        <f>VLOOKUP($A72,'Return Data'!$A$7:$R$326,18,0)</f>
        <v>-9.4865047519863595</v>
      </c>
      <c r="M72" s="70">
        <f>RANK(L72,L$8:L$73,0)</f>
        <v>18</v>
      </c>
      <c r="N72" s="69">
        <f>VLOOKUP($A72,'Return Data'!$A$7:$R$326,15,0)</f>
        <v>-3.0892316756748399</v>
      </c>
      <c r="O72" s="70">
        <f>RANK(N72,N$8:N$73,0)</f>
        <v>21</v>
      </c>
      <c r="P72" s="69">
        <f>VLOOKUP($A72,'Return Data'!$A$7:$R$326,16,0)</f>
        <v>0.37300868508176599</v>
      </c>
      <c r="Q72" s="70">
        <f>RANK(P72,P$8:P$73,0)</f>
        <v>25</v>
      </c>
      <c r="R72" s="69">
        <f>VLOOKUP($A72,'Return Data'!$A$7:$R$326,17,0)</f>
        <v>15.3732145930133</v>
      </c>
      <c r="S72" s="71">
        <f>RANK(R72,R$8:R$73,0)</f>
        <v>29</v>
      </c>
    </row>
    <row r="73" spans="1:19" x14ac:dyDescent="0.25">
      <c r="A73" s="67" t="s">
        <v>331</v>
      </c>
      <c r="B73" s="68">
        <f>VLOOKUP($A73,'Return Data'!$A$7:$R$326,2,0)</f>
        <v>43929</v>
      </c>
      <c r="C73" s="69">
        <f>VLOOKUP($A73,'Return Data'!$A$7:$R$326,3,0)</f>
        <v>80.587199999999996</v>
      </c>
      <c r="D73" s="69">
        <f>VLOOKUP($A73,'Return Data'!$A$7:$R$326,11,0)</f>
        <v>-107.23260959309199</v>
      </c>
      <c r="E73" s="70">
        <f>RANK(D73,D$8:D$73,0)</f>
        <v>44</v>
      </c>
      <c r="F73" s="69">
        <f>VLOOKUP($A73,'Return Data'!$A$7:$R$326,12,0)</f>
        <v>-41.112110406372899</v>
      </c>
      <c r="G73" s="70">
        <f>RANK(F73,F$8:F$73,0)</f>
        <v>43</v>
      </c>
      <c r="H73" s="69">
        <f>VLOOKUP($A73,'Return Data'!$A$7:$R$326,13,0)</f>
        <v>-32.123304360210099</v>
      </c>
      <c r="I73" s="70">
        <f>RANK(H73,H$8:H$73,0)</f>
        <v>41</v>
      </c>
      <c r="J73" s="69">
        <f>VLOOKUP($A73,'Return Data'!$A$7:$R$326,14,0)</f>
        <v>-25.378932373913699</v>
      </c>
      <c r="K73" s="70">
        <f>RANK(J73,J$8:J$73,0)</f>
        <v>43</v>
      </c>
      <c r="L73" s="69">
        <f>VLOOKUP($A73,'Return Data'!$A$7:$R$326,18,0)</f>
        <v>-10.270793090855801</v>
      </c>
      <c r="M73" s="70">
        <f>RANK(L73,L$8:L$73,0)</f>
        <v>22</v>
      </c>
      <c r="N73" s="69">
        <f>VLOOKUP($A73,'Return Data'!$A$7:$R$326,15,0)</f>
        <v>-3.8413030494372999</v>
      </c>
      <c r="O73" s="70">
        <f>RANK(N73,N$8:N$73,0)</f>
        <v>24</v>
      </c>
      <c r="P73" s="69">
        <f>VLOOKUP($A73,'Return Data'!$A$7:$R$326,16,0)</f>
        <v>0.75894016000289199</v>
      </c>
      <c r="Q73" s="70">
        <f>RANK(P73,P$8:P$73,0)</f>
        <v>22</v>
      </c>
      <c r="R73" s="69">
        <f>VLOOKUP($A73,'Return Data'!$A$7:$R$326,17,0)</f>
        <v>62.072666134119899</v>
      </c>
      <c r="S73" s="71">
        <f>RANK(R73,R$8:R$73,0)</f>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-99.688419420663251</v>
      </c>
      <c r="E75" s="78"/>
      <c r="F75" s="79">
        <f>AVERAGE(F8:F73)</f>
        <v>-38.417991697989677</v>
      </c>
      <c r="G75" s="78"/>
      <c r="H75" s="79">
        <f>AVERAGE(H8:H73)</f>
        <v>-29.382319971967103</v>
      </c>
      <c r="I75" s="78"/>
      <c r="J75" s="79">
        <f>AVERAGE(J8:J73)</f>
        <v>-23.375812422104524</v>
      </c>
      <c r="K75" s="78"/>
      <c r="L75" s="79">
        <f>AVERAGE(L8:L73)</f>
        <v>-11.992349324579569</v>
      </c>
      <c r="M75" s="78"/>
      <c r="N75" s="79">
        <f>AVERAGE(N8:N73)</f>
        <v>-3.4373262621742762</v>
      </c>
      <c r="O75" s="78"/>
      <c r="P75" s="79">
        <f>AVERAGE(P8:P73)</f>
        <v>1.1981193396139012</v>
      </c>
      <c r="Q75" s="78"/>
      <c r="R75" s="79">
        <f>AVERAGE(R8:R73)</f>
        <v>25.434593508401434</v>
      </c>
      <c r="S75" s="80"/>
    </row>
    <row r="76" spans="1:19" x14ac:dyDescent="0.25">
      <c r="A76" s="77" t="s">
        <v>28</v>
      </c>
      <c r="B76" s="78"/>
      <c r="C76" s="78"/>
      <c r="D76" s="79">
        <f>MIN(D8:D73)</f>
        <v>-131.49019039351001</v>
      </c>
      <c r="E76" s="78"/>
      <c r="F76" s="79">
        <f>MIN(F8:F73)</f>
        <v>-57.407276275000399</v>
      </c>
      <c r="G76" s="78"/>
      <c r="H76" s="79">
        <f>MIN(H8:H73)</f>
        <v>-46.7546657805173</v>
      </c>
      <c r="I76" s="78"/>
      <c r="J76" s="79">
        <f>MIN(J8:J73)</f>
        <v>-41.539190693532902</v>
      </c>
      <c r="K76" s="78"/>
      <c r="L76" s="79">
        <f>MIN(L8:L73)</f>
        <v>-26.3441231436998</v>
      </c>
      <c r="M76" s="78"/>
      <c r="N76" s="79">
        <f>MIN(N8:N73)</f>
        <v>-14.343772492912001</v>
      </c>
      <c r="O76" s="78"/>
      <c r="P76" s="79">
        <f>MIN(P8:P73)</f>
        <v>-5.110888672712</v>
      </c>
      <c r="Q76" s="78"/>
      <c r="R76" s="79">
        <f>MIN(R8:R73)</f>
        <v>-51.239248554913303</v>
      </c>
      <c r="S76" s="80"/>
    </row>
    <row r="77" spans="1:19" ht="15.75" thickBot="1" x14ac:dyDescent="0.3">
      <c r="A77" s="81" t="s">
        <v>29</v>
      </c>
      <c r="B77" s="82"/>
      <c r="C77" s="82"/>
      <c r="D77" s="83">
        <f>MAX(D8:D73)</f>
        <v>-55.584659243195802</v>
      </c>
      <c r="E77" s="82"/>
      <c r="F77" s="83">
        <f>MAX(F8:F73)</f>
        <v>-14.3892550293025</v>
      </c>
      <c r="G77" s="82"/>
      <c r="H77" s="83">
        <f>MAX(H8:H73)</f>
        <v>-7.0779963563966604</v>
      </c>
      <c r="I77" s="82"/>
      <c r="J77" s="83">
        <f>MAX(J8:J73)</f>
        <v>-1.9912909367251801</v>
      </c>
      <c r="K77" s="82"/>
      <c r="L77" s="83">
        <f>MAX(L8:L73)</f>
        <v>0.50728753771912705</v>
      </c>
      <c r="M77" s="82"/>
      <c r="N77" s="83">
        <f>MAX(N8:N73)</f>
        <v>7.7953349037093096</v>
      </c>
      <c r="O77" s="82"/>
      <c r="P77" s="83">
        <f>MAX(P8:P73)</f>
        <v>8.2727899500119602</v>
      </c>
      <c r="Q77" s="82"/>
      <c r="R77" s="83">
        <f>MAX(R8:R73)</f>
        <v>488.765615398477</v>
      </c>
      <c r="S77" s="84"/>
    </row>
    <row r="79" spans="1:19" x14ac:dyDescent="0.25">
      <c r="A79" s="15" t="s">
        <v>342</v>
      </c>
    </row>
  </sheetData>
  <sheetProtection password="F4C3"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0" t="s">
        <v>349</v>
      </c>
    </row>
    <row r="3" spans="1:14" ht="15.75" thickBot="1" x14ac:dyDescent="0.3">
      <c r="A3" s="121"/>
      <c r="B3" s="125"/>
      <c r="C3" s="125"/>
      <c r="D3" s="126"/>
      <c r="E3" s="126"/>
      <c r="F3" s="126"/>
      <c r="G3" s="126"/>
      <c r="H3" s="126"/>
      <c r="I3" s="126"/>
      <c r="J3" s="126"/>
      <c r="K3" s="126"/>
      <c r="L3" s="27"/>
      <c r="M3" s="28"/>
    </row>
    <row r="4" spans="1:14" ht="15.75" thickBot="1" x14ac:dyDescent="0.3">
      <c r="A4" s="27"/>
      <c r="B4" s="125"/>
      <c r="C4" s="125"/>
      <c r="D4" s="27"/>
      <c r="E4" s="27"/>
      <c r="F4" s="27"/>
      <c r="G4" s="27"/>
      <c r="H4" s="27"/>
      <c r="I4" s="27"/>
      <c r="J4" s="27"/>
      <c r="K4" s="27"/>
      <c r="L4" s="27"/>
      <c r="M4" s="27"/>
    </row>
    <row r="5" spans="1:14" x14ac:dyDescent="0.25">
      <c r="A5" s="32" t="s">
        <v>348</v>
      </c>
      <c r="B5" s="118" t="s">
        <v>8</v>
      </c>
      <c r="C5" s="118" t="s">
        <v>9</v>
      </c>
      <c r="D5" s="124" t="s">
        <v>47</v>
      </c>
      <c r="E5" s="124"/>
      <c r="F5" s="124" t="s">
        <v>48</v>
      </c>
      <c r="G5" s="124"/>
      <c r="H5" s="124" t="s">
        <v>1</v>
      </c>
      <c r="I5" s="124"/>
      <c r="J5" s="124" t="s">
        <v>2</v>
      </c>
      <c r="K5" s="124"/>
      <c r="L5" s="122" t="s">
        <v>46</v>
      </c>
      <c r="M5" s="123"/>
      <c r="N5" s="13"/>
    </row>
    <row r="6" spans="1:14" x14ac:dyDescent="0.25">
      <c r="A6" s="35" t="s">
        <v>7</v>
      </c>
      <c r="B6" s="119"/>
      <c r="C6" s="119"/>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Data'!$A$7:$R$326,2,0)</f>
        <v>43929</v>
      </c>
      <c r="C8" s="69">
        <f>VLOOKUP($A8,'Return Data'!$A$7:$R$326,3,0)</f>
        <v>9.2100000000000009</v>
      </c>
      <c r="D8" s="69">
        <f>VLOOKUP($A8,'Return Data'!$A$7:$R$326,9,0)</f>
        <v>137.06122448979599</v>
      </c>
      <c r="E8" s="70">
        <f>RANK(D8,D$8:D$10,0)</f>
        <v>2</v>
      </c>
      <c r="F8" s="69">
        <f>VLOOKUP($A8,'Return Data'!$A$7:$R$326,10,0)</f>
        <v>-91.437281178316795</v>
      </c>
      <c r="G8" s="70">
        <f t="shared" ref="G8" si="0">RANK(F8,F$8:F$10,0)</f>
        <v>1</v>
      </c>
      <c r="H8" s="69"/>
      <c r="I8" s="70"/>
      <c r="J8" s="69"/>
      <c r="K8" s="70"/>
      <c r="L8" s="69">
        <f>VLOOKUP($A8,'Return Data'!$A$7:$R$326,17,0)</f>
        <v>-51.491071428571402</v>
      </c>
      <c r="M8" s="71">
        <f>RANK(L8,L$8:L$10,0)</f>
        <v>3</v>
      </c>
    </row>
    <row r="9" spans="1:14" x14ac:dyDescent="0.25">
      <c r="A9" s="67" t="s">
        <v>49</v>
      </c>
      <c r="B9" s="68">
        <f>VLOOKUP($A9,'Return Data'!$A$7:$R$326,2,0)</f>
        <v>43929</v>
      </c>
      <c r="C9" s="69">
        <f>VLOOKUP($A9,'Return Data'!$A$7:$R$326,3,0)</f>
        <v>8.14</v>
      </c>
      <c r="D9" s="69">
        <f>VLOOKUP($A9,'Return Data'!$A$7:$R$326,9,0)</f>
        <v>141.83937823834199</v>
      </c>
      <c r="E9" s="70">
        <f t="shared" ref="E9:E10" si="1">RANK(D9,D$8:D$10,0)</f>
        <v>1</v>
      </c>
      <c r="F9" s="69">
        <f>VLOOKUP($A9,'Return Data'!$A$7:$R$326,10,0)</f>
        <v>-204.826038159371</v>
      </c>
      <c r="G9" s="70">
        <f t="shared" ref="G9" si="2">RANK(F9,F$8:F$10,0)</f>
        <v>2</v>
      </c>
      <c r="H9" s="69">
        <f>VLOOKUP($A9,'Return Data'!$A$7:$R$326,11,0)</f>
        <v>-91.918498168498203</v>
      </c>
      <c r="I9" s="70">
        <f t="shared" ref="I9:K10" si="3">RANK(H9,H$8:H$10,0)</f>
        <v>1</v>
      </c>
      <c r="J9" s="69">
        <f>VLOOKUP($A9,'Return Data'!$A$7:$R$326,12,0)</f>
        <v>-35.922054063511503</v>
      </c>
      <c r="K9" s="70">
        <f t="shared" si="3"/>
        <v>1</v>
      </c>
      <c r="L9" s="69">
        <f>VLOOKUP($A9,'Return Data'!$A$7:$R$326,17,0)</f>
        <v>-25.0516605166052</v>
      </c>
      <c r="M9" s="71">
        <f t="shared" ref="M9:M10" si="4">RANK(L9,L$8:L$10,0)</f>
        <v>2</v>
      </c>
    </row>
    <row r="10" spans="1:14" x14ac:dyDescent="0.25">
      <c r="A10" s="67" t="s">
        <v>50</v>
      </c>
      <c r="B10" s="68">
        <f>VLOOKUP($A10,'Return Data'!$A$7:$R$326,2,0)</f>
        <v>43929</v>
      </c>
      <c r="C10" s="69">
        <f>VLOOKUP($A10,'Return Data'!$A$7:$R$326,3,0)</f>
        <v>86.112499999999997</v>
      </c>
      <c r="D10" s="69">
        <f>VLOOKUP($A10,'Return Data'!$A$7:$R$326,9,0)</f>
        <v>55.322387128165502</v>
      </c>
      <c r="E10" s="70">
        <f t="shared" si="1"/>
        <v>3</v>
      </c>
      <c r="F10" s="69">
        <f>VLOOKUP($A10,'Return Data'!$A$7:$R$326,10,0)</f>
        <v>-249.13431013630799</v>
      </c>
      <c r="G10" s="70">
        <f t="shared" ref="G10" si="5">RANK(F10,F$8:F$10,0)</f>
        <v>3</v>
      </c>
      <c r="H10" s="69">
        <f>VLOOKUP($A10,'Return Data'!$A$7:$R$326,11,0)</f>
        <v>-110.081533217662</v>
      </c>
      <c r="I10" s="70">
        <f t="shared" si="3"/>
        <v>2</v>
      </c>
      <c r="J10" s="69">
        <f>VLOOKUP($A10,'Return Data'!$A$7:$R$326,12,0)</f>
        <v>-43.369999083151598</v>
      </c>
      <c r="K10" s="70">
        <f t="shared" si="3"/>
        <v>2</v>
      </c>
      <c r="L10" s="69">
        <f>VLOOKUP($A10,'Return Data'!$A$7:$R$326,17,0)</f>
        <v>10.802227411013</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111.40766328543448</v>
      </c>
      <c r="E12" s="78"/>
      <c r="F12" s="79">
        <f>AVERAGE(F8:F10)</f>
        <v>-181.79920982466524</v>
      </c>
      <c r="G12" s="78"/>
      <c r="H12" s="79">
        <f>AVERAGE(H8:H10)</f>
        <v>-101.0000156930801</v>
      </c>
      <c r="I12" s="78"/>
      <c r="J12" s="79">
        <f>AVERAGE(J8:J10)</f>
        <v>-39.646026573331554</v>
      </c>
      <c r="K12" s="78"/>
      <c r="L12" s="79">
        <f>AVERAGE(L8:L10)</f>
        <v>-21.913501511387864</v>
      </c>
      <c r="M12" s="80"/>
    </row>
    <row r="13" spans="1:14" x14ac:dyDescent="0.25">
      <c r="A13" s="77" t="s">
        <v>28</v>
      </c>
      <c r="B13" s="78"/>
      <c r="C13" s="78"/>
      <c r="D13" s="79">
        <f>MIN(D8:D10)</f>
        <v>55.322387128165502</v>
      </c>
      <c r="E13" s="78"/>
      <c r="F13" s="79">
        <f>MIN(F8:F10)</f>
        <v>-249.13431013630799</v>
      </c>
      <c r="G13" s="78"/>
      <c r="H13" s="79">
        <f>MIN(H8:H10)</f>
        <v>-110.081533217662</v>
      </c>
      <c r="I13" s="78"/>
      <c r="J13" s="79">
        <f>MIN(J8:J10)</f>
        <v>-43.369999083151598</v>
      </c>
      <c r="K13" s="78"/>
      <c r="L13" s="79">
        <f>MIN(L8:L10)</f>
        <v>-51.491071428571402</v>
      </c>
      <c r="M13" s="80"/>
    </row>
    <row r="14" spans="1:14" ht="15.75" thickBot="1" x14ac:dyDescent="0.3">
      <c r="A14" s="81" t="s">
        <v>29</v>
      </c>
      <c r="B14" s="82"/>
      <c r="C14" s="82"/>
      <c r="D14" s="83">
        <f>MAX(D8:D10)</f>
        <v>141.83937823834199</v>
      </c>
      <c r="E14" s="82"/>
      <c r="F14" s="83">
        <f>MAX(F8:F10)</f>
        <v>-91.437281178316795</v>
      </c>
      <c r="G14" s="82"/>
      <c r="H14" s="83">
        <f>MAX(H8:H10)</f>
        <v>-91.918498168498203</v>
      </c>
      <c r="I14" s="82"/>
      <c r="J14" s="83">
        <f>MAX(J8:J10)</f>
        <v>-35.922054063511503</v>
      </c>
      <c r="K14" s="82"/>
      <c r="L14" s="83">
        <f>MAX(L8:L10)</f>
        <v>10.802227411013</v>
      </c>
      <c r="M14" s="84"/>
    </row>
    <row r="16" spans="1:14" x14ac:dyDescent="0.25">
      <c r="A16" s="15" t="s">
        <v>342</v>
      </c>
    </row>
    <row r="18" ht="15" customHeight="1" x14ac:dyDescent="0.25"/>
  </sheetData>
  <sheetProtection password="F4C3"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0" t="s">
        <v>349</v>
      </c>
    </row>
    <row r="3" spans="1:14" ht="15.75" thickBot="1" x14ac:dyDescent="0.3">
      <c r="A3" s="121"/>
      <c r="B3" s="125"/>
      <c r="C3" s="125"/>
      <c r="D3" s="126"/>
      <c r="E3" s="126"/>
      <c r="F3" s="126"/>
      <c r="G3" s="126"/>
      <c r="H3" s="126"/>
      <c r="I3" s="126"/>
      <c r="J3" s="126"/>
      <c r="K3" s="126"/>
      <c r="L3" s="27"/>
      <c r="M3" s="28"/>
    </row>
    <row r="4" spans="1:14" ht="15.75" thickBot="1" x14ac:dyDescent="0.3">
      <c r="A4" s="27"/>
      <c r="B4" s="125"/>
      <c r="C4" s="125"/>
      <c r="D4" s="27"/>
      <c r="E4" s="27"/>
      <c r="F4" s="27"/>
      <c r="G4" s="27"/>
      <c r="H4" s="27"/>
      <c r="I4" s="27"/>
      <c r="J4" s="27"/>
      <c r="K4" s="27"/>
      <c r="L4" s="27"/>
      <c r="M4" s="27"/>
    </row>
    <row r="5" spans="1:14" x14ac:dyDescent="0.25">
      <c r="A5" s="32" t="s">
        <v>347</v>
      </c>
      <c r="B5" s="118" t="s">
        <v>8</v>
      </c>
      <c r="C5" s="118" t="s">
        <v>9</v>
      </c>
      <c r="D5" s="124" t="s">
        <v>47</v>
      </c>
      <c r="E5" s="124"/>
      <c r="F5" s="124" t="s">
        <v>48</v>
      </c>
      <c r="G5" s="124"/>
      <c r="H5" s="124" t="s">
        <v>1</v>
      </c>
      <c r="I5" s="124"/>
      <c r="J5" s="124" t="s">
        <v>2</v>
      </c>
      <c r="K5" s="124"/>
      <c r="L5" s="122" t="s">
        <v>46</v>
      </c>
      <c r="M5" s="123"/>
      <c r="N5" s="13"/>
    </row>
    <row r="6" spans="1:14" x14ac:dyDescent="0.25">
      <c r="A6" s="35" t="s">
        <v>7</v>
      </c>
      <c r="B6" s="119"/>
      <c r="C6" s="119"/>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Data'!$A$7:$R$326,2,0)</f>
        <v>43929</v>
      </c>
      <c r="C8" s="69">
        <f>VLOOKUP($A8,'Return Data'!$A$7:$R$326,3,0)</f>
        <v>9.19</v>
      </c>
      <c r="D8" s="69">
        <f>VLOOKUP($A8,'Return Data'!$A$7:$R$326,9,0)</f>
        <v>134.23504413206899</v>
      </c>
      <c r="E8" s="70">
        <f>RANK(D8,D$8:D$10,0)</f>
        <v>2</v>
      </c>
      <c r="F8" s="69">
        <f>VLOOKUP($A8,'Return Data'!$A$7:$R$326,10,0)</f>
        <v>-92.631197317139495</v>
      </c>
      <c r="G8" s="70">
        <f t="shared" ref="G8" si="0">RANK(F8,F$8:F$10,0)</f>
        <v>1</v>
      </c>
      <c r="H8" s="69"/>
      <c r="I8" s="70"/>
      <c r="J8" s="69"/>
      <c r="K8" s="70"/>
      <c r="L8" s="69">
        <f>VLOOKUP($A8,'Return Data'!$A$7:$R$326,17,0)</f>
        <v>-52.794642857142897</v>
      </c>
      <c r="M8" s="71">
        <f>RANK(L8,L$8:L$10,0)</f>
        <v>3</v>
      </c>
    </row>
    <row r="9" spans="1:14" x14ac:dyDescent="0.25">
      <c r="A9" s="67" t="s">
        <v>51</v>
      </c>
      <c r="B9" s="68">
        <f>VLOOKUP($A9,'Return Data'!$A$7:$R$326,2,0)</f>
        <v>43929</v>
      </c>
      <c r="C9" s="69">
        <f>VLOOKUP($A9,'Return Data'!$A$7:$R$326,3,0)</f>
        <v>8.11</v>
      </c>
      <c r="D9" s="69">
        <f>VLOOKUP($A9,'Return Data'!$A$7:$R$326,9,0)</f>
        <v>142.39271781534401</v>
      </c>
      <c r="E9" s="70">
        <f t="shared" ref="E9:E10" si="1">RANK(D9,D$8:D$10,0)</f>
        <v>1</v>
      </c>
      <c r="F9" s="69">
        <f>VLOOKUP($A9,'Return Data'!$A$7:$R$326,10,0)</f>
        <v>-205.442984057442</v>
      </c>
      <c r="G9" s="70">
        <f t="shared" ref="G9:G10" si="2">RANK(F9,F$8:F$10,0)</f>
        <v>2</v>
      </c>
      <c r="H9" s="69">
        <f>VLOOKUP($A9,'Return Data'!$A$7:$R$326,11,0)</f>
        <v>-92.180374231656302</v>
      </c>
      <c r="I9" s="70">
        <f t="shared" ref="I9:K10" si="3">RANK(H9,H$8:H$10,0)</f>
        <v>1</v>
      </c>
      <c r="J9" s="69">
        <f>VLOOKUP($A9,'Return Data'!$A$7:$R$326,12,0)</f>
        <v>-36.357765226148302</v>
      </c>
      <c r="K9" s="70">
        <f t="shared" si="3"/>
        <v>1</v>
      </c>
      <c r="L9" s="69">
        <f>VLOOKUP($A9,'Return Data'!$A$7:$R$326,17,0)</f>
        <v>-25.4557195571956</v>
      </c>
      <c r="M9" s="71">
        <f t="shared" ref="M9:M10" si="4">RANK(L9,L$8:L$10,0)</f>
        <v>2</v>
      </c>
    </row>
    <row r="10" spans="1:14" x14ac:dyDescent="0.25">
      <c r="A10" s="67" t="s">
        <v>52</v>
      </c>
      <c r="B10" s="68">
        <f>VLOOKUP($A10,'Return Data'!$A$7:$R$326,2,0)</f>
        <v>43929</v>
      </c>
      <c r="C10" s="69">
        <f>VLOOKUP($A10,'Return Data'!$A$7:$R$326,3,0)</f>
        <v>81.480900000000005</v>
      </c>
      <c r="D10" s="69">
        <f>VLOOKUP($A10,'Return Data'!$A$7:$R$326,9,0)</f>
        <v>54.649775532709597</v>
      </c>
      <c r="E10" s="70">
        <f t="shared" si="1"/>
        <v>3</v>
      </c>
      <c r="F10" s="69">
        <f>VLOOKUP($A10,'Return Data'!$A$7:$R$326,10,0)</f>
        <v>-249.73721215023599</v>
      </c>
      <c r="G10" s="70">
        <f t="shared" si="2"/>
        <v>3</v>
      </c>
      <c r="H10" s="69">
        <f>VLOOKUP($A10,'Return Data'!$A$7:$R$326,11,0)</f>
        <v>-110.655605785098</v>
      </c>
      <c r="I10" s="70">
        <f t="shared" si="3"/>
        <v>2</v>
      </c>
      <c r="J10" s="69">
        <f>VLOOKUP($A10,'Return Data'!$A$7:$R$326,12,0)</f>
        <v>-43.997016603671597</v>
      </c>
      <c r="K10" s="70">
        <f t="shared" si="3"/>
        <v>2</v>
      </c>
      <c r="L10" s="69">
        <f>VLOOKUP($A10,'Return Data'!$A$7:$R$326,17,0)</f>
        <v>119.355035993627</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110.42584582670753</v>
      </c>
      <c r="E12" s="78"/>
      <c r="F12" s="79">
        <f>AVERAGE(F8:F10)</f>
        <v>-182.60379784160583</v>
      </c>
      <c r="G12" s="78"/>
      <c r="H12" s="79">
        <f>AVERAGE(H8:H10)</f>
        <v>-101.41799000837716</v>
      </c>
      <c r="I12" s="78"/>
      <c r="J12" s="79">
        <f>AVERAGE(J8:J10)</f>
        <v>-40.17739091490995</v>
      </c>
      <c r="K12" s="78"/>
      <c r="L12" s="79">
        <f>AVERAGE(L8:L10)</f>
        <v>13.701557859762834</v>
      </c>
      <c r="M12" s="80"/>
    </row>
    <row r="13" spans="1:14" x14ac:dyDescent="0.25">
      <c r="A13" s="77" t="s">
        <v>28</v>
      </c>
      <c r="B13" s="78"/>
      <c r="C13" s="78"/>
      <c r="D13" s="79">
        <f>MIN(D8:D10)</f>
        <v>54.649775532709597</v>
      </c>
      <c r="E13" s="78"/>
      <c r="F13" s="79">
        <f>MIN(F8:F10)</f>
        <v>-249.73721215023599</v>
      </c>
      <c r="G13" s="78"/>
      <c r="H13" s="79">
        <f>MIN(H8:H10)</f>
        <v>-110.655605785098</v>
      </c>
      <c r="I13" s="78"/>
      <c r="J13" s="79">
        <f>MIN(J8:J10)</f>
        <v>-43.997016603671597</v>
      </c>
      <c r="K13" s="78"/>
      <c r="L13" s="79">
        <f>MIN(L8:L10)</f>
        <v>-52.794642857142897</v>
      </c>
      <c r="M13" s="80"/>
    </row>
    <row r="14" spans="1:14" ht="15.75" thickBot="1" x14ac:dyDescent="0.3">
      <c r="A14" s="81" t="s">
        <v>29</v>
      </c>
      <c r="B14" s="82"/>
      <c r="C14" s="82"/>
      <c r="D14" s="83">
        <f>MAX(D8:D10)</f>
        <v>142.39271781534401</v>
      </c>
      <c r="E14" s="82"/>
      <c r="F14" s="83">
        <f>MAX(F8:F10)</f>
        <v>-92.631197317139495</v>
      </c>
      <c r="G14" s="82"/>
      <c r="H14" s="83">
        <f>MAX(H8:H10)</f>
        <v>-92.180374231656302</v>
      </c>
      <c r="I14" s="82"/>
      <c r="J14" s="83">
        <f>MAX(J8:J10)</f>
        <v>-36.357765226148302</v>
      </c>
      <c r="K14" s="82"/>
      <c r="L14" s="83">
        <f>MAX(L8:L10)</f>
        <v>119.355035993627</v>
      </c>
      <c r="M14" s="84"/>
    </row>
    <row r="16" spans="1:14" x14ac:dyDescent="0.25">
      <c r="A16" s="15" t="s">
        <v>342</v>
      </c>
    </row>
  </sheetData>
  <sheetProtection password="F4C3"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0" t="s">
        <v>349</v>
      </c>
    </row>
    <row r="3" spans="1:19" ht="15.75" thickBot="1" x14ac:dyDescent="0.3">
      <c r="A3" s="121"/>
    </row>
    <row r="4" spans="1:19" ht="15.75" thickBot="1" x14ac:dyDescent="0.3"/>
    <row r="5" spans="1:19" x14ac:dyDescent="0.25">
      <c r="A5" s="32" t="s">
        <v>350</v>
      </c>
      <c r="B5" s="118" t="s">
        <v>8</v>
      </c>
      <c r="C5" s="118" t="s">
        <v>9</v>
      </c>
      <c r="D5" s="124" t="s">
        <v>48</v>
      </c>
      <c r="E5" s="124"/>
      <c r="F5" s="124" t="s">
        <v>1</v>
      </c>
      <c r="G5" s="124"/>
      <c r="H5" s="124" t="s">
        <v>2</v>
      </c>
      <c r="I5" s="124"/>
      <c r="J5" s="124" t="s">
        <v>3</v>
      </c>
      <c r="K5" s="124"/>
      <c r="L5" s="124" t="s">
        <v>4</v>
      </c>
      <c r="M5" s="124"/>
      <c r="N5" s="124" t="s">
        <v>385</v>
      </c>
      <c r="O5" s="124"/>
      <c r="P5" s="124" t="s">
        <v>5</v>
      </c>
      <c r="Q5" s="124"/>
      <c r="R5" s="124" t="s">
        <v>46</v>
      </c>
      <c r="S5" s="127"/>
    </row>
    <row r="6" spans="1:19" x14ac:dyDescent="0.25">
      <c r="A6" s="18" t="s">
        <v>7</v>
      </c>
      <c r="B6" s="119"/>
      <c r="C6" s="119"/>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7" t="s">
        <v>53</v>
      </c>
      <c r="B8" s="68">
        <f>VLOOKUP($A8,'Return Data'!$A$7:$R$326,2,0)</f>
        <v>43929</v>
      </c>
      <c r="C8" s="69">
        <f>VLOOKUP($A8,'Return Data'!$A$7:$R$326,3,0)</f>
        <v>32.755299999999998</v>
      </c>
      <c r="D8" s="69">
        <f>VLOOKUP($A8,'Return Data'!$A$7:$R$326,10,0)</f>
        <v>-17.683678694568801</v>
      </c>
      <c r="E8" s="70">
        <f>RANK(D8,D$8:D$37,0)</f>
        <v>18</v>
      </c>
      <c r="F8" s="69">
        <f>VLOOKUP($A8,'Return Data'!$A$7:$R$326,11,0)</f>
        <v>3.1283981634423101</v>
      </c>
      <c r="G8" s="70">
        <f>RANK(F8,F$8:F$37,0)</f>
        <v>23</v>
      </c>
      <c r="H8" s="69">
        <f>VLOOKUP($A8,'Return Data'!$A$7:$R$326,12,0)</f>
        <v>-5.9838430348544698</v>
      </c>
      <c r="I8" s="70">
        <f>RANK(H8,H$8:H$37,0)</f>
        <v>28</v>
      </c>
      <c r="J8" s="69">
        <f>VLOOKUP($A8,'Return Data'!$A$7:$R$326,13,0)</f>
        <v>-4.4450906172401901</v>
      </c>
      <c r="K8" s="70">
        <f>RANK(J8,J$8:J$37,0)</f>
        <v>28</v>
      </c>
      <c r="L8" s="69">
        <f>VLOOKUP($A8,'Return Data'!$A$7:$R$326,14,0)</f>
        <v>0.42930192471117101</v>
      </c>
      <c r="M8" s="70">
        <f>RANK(L8,L$8:L$37,0)</f>
        <v>25</v>
      </c>
      <c r="N8" s="69">
        <f>VLOOKUP($A8,'Return Data'!$A$7:$R$326,18,0)</f>
        <v>2.5787897269745699</v>
      </c>
      <c r="O8" s="70">
        <f>RANK(N8,N$8:N$37,0)</f>
        <v>24</v>
      </c>
      <c r="P8" s="69">
        <f>VLOOKUP($A8,'Return Data'!$A$7:$R$326,15,0)</f>
        <v>3.69829317825912</v>
      </c>
      <c r="Q8" s="70">
        <f>RANK(P8,P$8:P$37,0)</f>
        <v>23</v>
      </c>
      <c r="R8" s="69">
        <f>VLOOKUP($A8,'Return Data'!$A$7:$R$326,17,0)</f>
        <v>9.4292089962288603</v>
      </c>
      <c r="S8" s="71">
        <f>RANK(R8,R$8:R$37,0)</f>
        <v>21</v>
      </c>
    </row>
    <row r="9" spans="1:19" x14ac:dyDescent="0.25">
      <c r="A9" s="87" t="s">
        <v>54</v>
      </c>
      <c r="B9" s="68">
        <f>VLOOKUP($A9,'Return Data'!$A$7:$R$326,2,0)</f>
        <v>43929</v>
      </c>
      <c r="C9" s="69">
        <f>VLOOKUP($A9,'Return Data'!$A$7:$R$326,3,0)</f>
        <v>1.4522999999999999</v>
      </c>
      <c r="D9" s="69">
        <f>VLOOKUP($A9,'Return Data'!$A$7:$R$326,10,0)</f>
        <v>-286.21075244869502</v>
      </c>
      <c r="E9" s="70">
        <f t="shared" ref="E9:G37" si="0">RANK(D9,D$8:D$37,0)</f>
        <v>29</v>
      </c>
      <c r="F9" s="69">
        <f>VLOOKUP($A9,'Return Data'!$A$7:$R$326,11,0)</f>
        <v>-99.417853884682899</v>
      </c>
      <c r="G9" s="70">
        <f t="shared" si="0"/>
        <v>29</v>
      </c>
      <c r="H9" s="69"/>
      <c r="I9" s="70"/>
      <c r="J9" s="69"/>
      <c r="K9" s="70"/>
      <c r="L9" s="69"/>
      <c r="M9" s="70"/>
      <c r="N9" s="69"/>
      <c r="O9" s="70"/>
      <c r="P9" s="69"/>
      <c r="Q9" s="70"/>
      <c r="R9" s="69">
        <f>VLOOKUP($A9,'Return Data'!$A$7:$R$326,17,0)</f>
        <v>-64.725199694299903</v>
      </c>
      <c r="S9" s="71">
        <f t="shared" ref="S9:S37" si="1">RANK(R9,R$8:R$37,0)</f>
        <v>30</v>
      </c>
    </row>
    <row r="10" spans="1:19" x14ac:dyDescent="0.25">
      <c r="A10" s="87" t="s">
        <v>55</v>
      </c>
      <c r="B10" s="68">
        <f>VLOOKUP($A10,'Return Data'!$A$7:$R$326,2,0)</f>
        <v>43929</v>
      </c>
      <c r="C10" s="69">
        <f>VLOOKUP($A10,'Return Data'!$A$7:$R$326,3,0)</f>
        <v>22.295000000000002</v>
      </c>
      <c r="D10" s="69">
        <f>VLOOKUP($A10,'Return Data'!$A$7:$R$326,10,0)</f>
        <v>-35.002161155325602</v>
      </c>
      <c r="E10" s="70">
        <f t="shared" si="0"/>
        <v>28</v>
      </c>
      <c r="F10" s="69">
        <f>VLOOKUP($A10,'Return Data'!$A$7:$R$326,11,0)</f>
        <v>3.3743903208826902</v>
      </c>
      <c r="G10" s="70">
        <f t="shared" si="0"/>
        <v>21</v>
      </c>
      <c r="H10" s="69">
        <f>VLOOKUP($A10,'Return Data'!$A$7:$R$326,12,0)</f>
        <v>6.76164737075716</v>
      </c>
      <c r="I10" s="70">
        <f t="shared" ref="I10" si="2">RANK(H10,H$8:H$37,0)</f>
        <v>12</v>
      </c>
      <c r="J10" s="69">
        <f>VLOOKUP($A10,'Return Data'!$A$7:$R$326,13,0)</f>
        <v>6.94113457222912</v>
      </c>
      <c r="K10" s="70">
        <f t="shared" ref="K10" si="3">RANK(J10,J$8:J$37,0)</f>
        <v>10</v>
      </c>
      <c r="L10" s="69">
        <f>VLOOKUP($A10,'Return Data'!$A$7:$R$326,14,0)</f>
        <v>10.4738817531407</v>
      </c>
      <c r="M10" s="70">
        <f t="shared" ref="M10" si="4">RANK(L10,L$8:L$37,0)</f>
        <v>8</v>
      </c>
      <c r="N10" s="69">
        <f>VLOOKUP($A10,'Return Data'!$A$7:$R$326,18,0)</f>
        <v>9.3295032143254399</v>
      </c>
      <c r="O10" s="70">
        <f t="shared" ref="O10" si="5">RANK(N10,N$8:N$37,0)</f>
        <v>7</v>
      </c>
      <c r="P10" s="69">
        <f>VLOOKUP($A10,'Return Data'!$A$7:$R$326,15,0)</f>
        <v>8.6535777045136193</v>
      </c>
      <c r="Q10" s="70">
        <f t="shared" ref="Q10" si="6">RANK(P10,P$8:P$37,0)</f>
        <v>7</v>
      </c>
      <c r="R10" s="69">
        <f>VLOOKUP($A10,'Return Data'!$A$7:$R$326,17,0)</f>
        <v>12.557389793039199</v>
      </c>
      <c r="S10" s="71">
        <f t="shared" si="1"/>
        <v>4</v>
      </c>
    </row>
    <row r="11" spans="1:19" x14ac:dyDescent="0.25">
      <c r="A11" s="87" t="s">
        <v>56</v>
      </c>
      <c r="B11" s="68">
        <f>VLOOKUP($A11,'Return Data'!$A$7:$R$326,2,0)</f>
        <v>43929</v>
      </c>
      <c r="C11" s="69">
        <f>VLOOKUP($A11,'Return Data'!$A$7:$R$326,3,0)</f>
        <v>17.781199999999998</v>
      </c>
      <c r="D11" s="69">
        <f>VLOOKUP($A11,'Return Data'!$A$7:$R$326,10,0)</f>
        <v>-14.2393843672359</v>
      </c>
      <c r="E11" s="70">
        <f t="shared" si="0"/>
        <v>13</v>
      </c>
      <c r="F11" s="69">
        <f>VLOOKUP($A11,'Return Data'!$A$7:$R$326,11,0)</f>
        <v>5.97520651515471</v>
      </c>
      <c r="G11" s="70">
        <f t="shared" si="0"/>
        <v>16</v>
      </c>
      <c r="H11" s="69">
        <f>VLOOKUP($A11,'Return Data'!$A$7:$R$326,12,0)</f>
        <v>5.0156581355743501</v>
      </c>
      <c r="I11" s="70">
        <f t="shared" ref="I11" si="7">RANK(H11,H$8:H$37,0)</f>
        <v>22</v>
      </c>
      <c r="J11" s="69">
        <f>VLOOKUP($A11,'Return Data'!$A$7:$R$326,13,0)</f>
        <v>4.5831400573454397</v>
      </c>
      <c r="K11" s="70">
        <f t="shared" ref="K11" si="8">RANK(J11,J$8:J$37,0)</f>
        <v>24</v>
      </c>
      <c r="L11" s="69">
        <f>VLOOKUP($A11,'Return Data'!$A$7:$R$326,14,0)</f>
        <v>-1.9213238929720799</v>
      </c>
      <c r="M11" s="70">
        <f t="shared" ref="M11" si="9">RANK(L11,L$8:L$37,0)</f>
        <v>26</v>
      </c>
      <c r="N11" s="69">
        <f>VLOOKUP($A11,'Return Data'!$A$7:$R$326,18,0)</f>
        <v>1.37500281667549</v>
      </c>
      <c r="O11" s="70">
        <f t="shared" ref="O11" si="10">RANK(N11,N$8:N$37,0)</f>
        <v>26</v>
      </c>
      <c r="P11" s="69">
        <f>VLOOKUP($A11,'Return Data'!$A$7:$R$326,15,0)</f>
        <v>3.5173590654592899</v>
      </c>
      <c r="Q11" s="70">
        <f t="shared" ref="Q11" si="11">RANK(P11,P$8:P$37,0)</f>
        <v>24</v>
      </c>
      <c r="R11" s="69">
        <f>VLOOKUP($A11,'Return Data'!$A$7:$R$326,17,0)</f>
        <v>9.4696298529463707</v>
      </c>
      <c r="S11" s="71">
        <f t="shared" si="1"/>
        <v>20</v>
      </c>
    </row>
    <row r="12" spans="1:19" x14ac:dyDescent="0.25">
      <c r="A12" s="87" t="s">
        <v>57</v>
      </c>
      <c r="B12" s="68">
        <f>VLOOKUP($A12,'Return Data'!$A$7:$R$326,2,0)</f>
        <v>43929</v>
      </c>
      <c r="C12" s="69">
        <f>VLOOKUP($A12,'Return Data'!$A$7:$R$326,3,0)</f>
        <v>35.7102</v>
      </c>
      <c r="D12" s="69">
        <f>VLOOKUP($A12,'Return Data'!$A$7:$R$326,10,0)</f>
        <v>-17.638376272834599</v>
      </c>
      <c r="E12" s="70">
        <f t="shared" si="0"/>
        <v>17</v>
      </c>
      <c r="F12" s="69">
        <f>VLOOKUP($A12,'Return Data'!$A$7:$R$326,11,0)</f>
        <v>8.7548212959544998</v>
      </c>
      <c r="G12" s="70">
        <f t="shared" si="0"/>
        <v>6</v>
      </c>
      <c r="H12" s="69">
        <f>VLOOKUP($A12,'Return Data'!$A$7:$R$326,12,0)</f>
        <v>7.1580296305359896</v>
      </c>
      <c r="I12" s="70">
        <f t="shared" ref="I12" si="12">RANK(H12,H$8:H$37,0)</f>
        <v>11</v>
      </c>
      <c r="J12" s="69">
        <f>VLOOKUP($A12,'Return Data'!$A$7:$R$326,13,0)</f>
        <v>6.5324166682470199</v>
      </c>
      <c r="K12" s="70">
        <f t="shared" ref="K12" si="13">RANK(J12,J$8:J$37,0)</f>
        <v>13</v>
      </c>
      <c r="L12" s="69">
        <f>VLOOKUP($A12,'Return Data'!$A$7:$R$326,14,0)</f>
        <v>8.9327951967188906</v>
      </c>
      <c r="M12" s="70">
        <f t="shared" ref="M12" si="14">RANK(L12,L$8:L$37,0)</f>
        <v>16</v>
      </c>
      <c r="N12" s="69">
        <f>VLOOKUP($A12,'Return Data'!$A$7:$R$326,18,0)</f>
        <v>7.8010340616489602</v>
      </c>
      <c r="O12" s="70">
        <f t="shared" ref="O12" si="15">RANK(N12,N$8:N$37,0)</f>
        <v>14</v>
      </c>
      <c r="P12" s="69">
        <f>VLOOKUP($A12,'Return Data'!$A$7:$R$326,15,0)</f>
        <v>7.7047464510985701</v>
      </c>
      <c r="Q12" s="70">
        <f t="shared" ref="Q12" si="16">RANK(P12,P$8:P$37,0)</f>
        <v>12</v>
      </c>
      <c r="R12" s="69">
        <f>VLOOKUP($A12,'Return Data'!$A$7:$R$326,17,0)</f>
        <v>11.8413983650955</v>
      </c>
      <c r="S12" s="71">
        <f t="shared" si="1"/>
        <v>9</v>
      </c>
    </row>
    <row r="13" spans="1:19" x14ac:dyDescent="0.25">
      <c r="A13" s="87" t="s">
        <v>58</v>
      </c>
      <c r="B13" s="68">
        <f>VLOOKUP($A13,'Return Data'!$A$7:$R$326,2,0)</f>
        <v>43929</v>
      </c>
      <c r="C13" s="69">
        <f>VLOOKUP($A13,'Return Data'!$A$7:$R$326,3,0)</f>
        <v>23.2453</v>
      </c>
      <c r="D13" s="69">
        <f>VLOOKUP($A13,'Return Data'!$A$7:$R$326,10,0)</f>
        <v>-17.6982432213496</v>
      </c>
      <c r="E13" s="70">
        <f t="shared" si="0"/>
        <v>19</v>
      </c>
      <c r="F13" s="69">
        <f>VLOOKUP($A13,'Return Data'!$A$7:$R$326,11,0)</f>
        <v>6.5945694364579097</v>
      </c>
      <c r="G13" s="70">
        <f t="shared" si="0"/>
        <v>12</v>
      </c>
      <c r="H13" s="69">
        <f>VLOOKUP($A13,'Return Data'!$A$7:$R$326,12,0)</f>
        <v>5.4251027315988498</v>
      </c>
      <c r="I13" s="70">
        <f t="shared" ref="I13" si="17">RANK(H13,H$8:H$37,0)</f>
        <v>20</v>
      </c>
      <c r="J13" s="69">
        <f>VLOOKUP($A13,'Return Data'!$A$7:$R$326,13,0)</f>
        <v>4.8489902142805201</v>
      </c>
      <c r="K13" s="70">
        <f t="shared" ref="K13" si="18">RANK(J13,J$8:J$37,0)</f>
        <v>22</v>
      </c>
      <c r="L13" s="69">
        <f>VLOOKUP($A13,'Return Data'!$A$7:$R$326,14,0)</f>
        <v>9.5079250679648197</v>
      </c>
      <c r="M13" s="70">
        <f t="shared" ref="M13" si="19">RANK(L13,L$8:L$37,0)</f>
        <v>12</v>
      </c>
      <c r="N13" s="69">
        <f>VLOOKUP($A13,'Return Data'!$A$7:$R$326,18,0)</f>
        <v>7.4200644002535796</v>
      </c>
      <c r="O13" s="70">
        <f t="shared" ref="O13" si="20">RANK(N13,N$8:N$37,0)</f>
        <v>17</v>
      </c>
      <c r="P13" s="69">
        <f>VLOOKUP($A13,'Return Data'!$A$7:$R$326,15,0)</f>
        <v>6.9836582901790401</v>
      </c>
      <c r="Q13" s="70">
        <f t="shared" ref="Q13" si="21">RANK(P13,P$8:P$37,0)</f>
        <v>17</v>
      </c>
      <c r="R13" s="69">
        <f>VLOOKUP($A13,'Return Data'!$A$7:$R$326,17,0)</f>
        <v>11.6905642438446</v>
      </c>
      <c r="S13" s="71">
        <f t="shared" si="1"/>
        <v>11</v>
      </c>
    </row>
    <row r="14" spans="1:19" x14ac:dyDescent="0.25">
      <c r="A14" s="87" t="s">
        <v>59</v>
      </c>
      <c r="B14" s="68">
        <f>VLOOKUP($A14,'Return Data'!$A$7:$R$326,2,0)</f>
        <v>43929</v>
      </c>
      <c r="C14" s="69">
        <f>VLOOKUP($A14,'Return Data'!$A$7:$R$326,3,0)</f>
        <v>2476.0846000000001</v>
      </c>
      <c r="D14" s="69">
        <f>VLOOKUP($A14,'Return Data'!$A$7:$R$326,10,0)</f>
        <v>-19.944291806415698</v>
      </c>
      <c r="E14" s="70">
        <f t="shared" si="0"/>
        <v>23</v>
      </c>
      <c r="F14" s="69">
        <f>VLOOKUP($A14,'Return Data'!$A$7:$R$326,11,0)</f>
        <v>10.916077018927099</v>
      </c>
      <c r="G14" s="70">
        <f t="shared" si="0"/>
        <v>3</v>
      </c>
      <c r="H14" s="69">
        <f>VLOOKUP($A14,'Return Data'!$A$7:$R$326,12,0)</f>
        <v>8.2728413734084203</v>
      </c>
      <c r="I14" s="70">
        <f t="shared" ref="I14" si="22">RANK(H14,H$8:H$37,0)</f>
        <v>6</v>
      </c>
      <c r="J14" s="69">
        <f>VLOOKUP($A14,'Return Data'!$A$7:$R$326,13,0)</f>
        <v>10.8112651635582</v>
      </c>
      <c r="K14" s="70">
        <f t="shared" ref="K14" si="23">RANK(J14,J$8:J$37,0)</f>
        <v>1</v>
      </c>
      <c r="L14" s="69">
        <f>VLOOKUP($A14,'Return Data'!$A$7:$R$326,14,0)</f>
        <v>11.3213559254848</v>
      </c>
      <c r="M14" s="70">
        <f t="shared" ref="M14" si="24">RANK(L14,L$8:L$37,0)</f>
        <v>6</v>
      </c>
      <c r="N14" s="69">
        <f>VLOOKUP($A14,'Return Data'!$A$7:$R$326,18,0)</f>
        <v>9.5233343538626194</v>
      </c>
      <c r="O14" s="70">
        <f t="shared" ref="O14" si="25">RANK(N14,N$8:N$37,0)</f>
        <v>6</v>
      </c>
      <c r="P14" s="69">
        <f>VLOOKUP($A14,'Return Data'!$A$7:$R$326,15,0)</f>
        <v>8.3202879854970693</v>
      </c>
      <c r="Q14" s="70">
        <f t="shared" ref="Q14" si="26">RANK(P14,P$8:P$37,0)</f>
        <v>8</v>
      </c>
      <c r="R14" s="69">
        <f>VLOOKUP($A14,'Return Data'!$A$7:$R$326,17,0)</f>
        <v>11.771606070552</v>
      </c>
      <c r="S14" s="71">
        <f t="shared" si="1"/>
        <v>10</v>
      </c>
    </row>
    <row r="15" spans="1:19" x14ac:dyDescent="0.25">
      <c r="A15" s="87" t="s">
        <v>60</v>
      </c>
      <c r="B15" s="68">
        <f>VLOOKUP($A15,'Return Data'!$A$7:$R$326,2,0)</f>
        <v>43929</v>
      </c>
      <c r="C15" s="69">
        <f>VLOOKUP($A15,'Return Data'!$A$7:$R$326,3,0)</f>
        <v>23.241299999999999</v>
      </c>
      <c r="D15" s="69">
        <f>VLOOKUP($A15,'Return Data'!$A$7:$R$326,10,0)</f>
        <v>9.5958368480870195</v>
      </c>
      <c r="E15" s="70">
        <f t="shared" si="0"/>
        <v>1</v>
      </c>
      <c r="F15" s="69">
        <f>VLOOKUP($A15,'Return Data'!$A$7:$R$326,11,0)</f>
        <v>12.101984077463401</v>
      </c>
      <c r="G15" s="70">
        <f t="shared" si="0"/>
        <v>2</v>
      </c>
      <c r="H15" s="69">
        <f>VLOOKUP($A15,'Return Data'!$A$7:$R$326,12,0)</f>
        <v>9.4187948763068707</v>
      </c>
      <c r="I15" s="70">
        <f t="shared" ref="I15" si="27">RANK(H15,H$8:H$37,0)</f>
        <v>2</v>
      </c>
      <c r="J15" s="69">
        <f>VLOOKUP($A15,'Return Data'!$A$7:$R$326,13,0)</f>
        <v>8.1992324116486195</v>
      </c>
      <c r="K15" s="70">
        <f t="shared" ref="K15" si="28">RANK(J15,J$8:J$37,0)</f>
        <v>5</v>
      </c>
      <c r="L15" s="69">
        <f>VLOOKUP($A15,'Return Data'!$A$7:$R$326,14,0)</f>
        <v>12.590529627781899</v>
      </c>
      <c r="M15" s="70">
        <f t="shared" ref="M15" si="29">RANK(L15,L$8:L$37,0)</f>
        <v>4</v>
      </c>
      <c r="N15" s="69">
        <f>VLOOKUP($A15,'Return Data'!$A$7:$R$326,18,0)</f>
        <v>11.3754500707677</v>
      </c>
      <c r="O15" s="70">
        <f t="shared" ref="O15" si="30">RANK(N15,N$8:N$37,0)</f>
        <v>1</v>
      </c>
      <c r="P15" s="69">
        <f>VLOOKUP($A15,'Return Data'!$A$7:$R$326,15,0)</f>
        <v>9.5656126093954494</v>
      </c>
      <c r="Q15" s="70">
        <f t="shared" ref="Q15" si="31">RANK(P15,P$8:P$37,0)</f>
        <v>1</v>
      </c>
      <c r="R15" s="69">
        <f>VLOOKUP($A15,'Return Data'!$A$7:$R$326,17,0)</f>
        <v>11.4225344413592</v>
      </c>
      <c r="S15" s="71">
        <f t="shared" si="1"/>
        <v>12</v>
      </c>
    </row>
    <row r="16" spans="1:19" x14ac:dyDescent="0.25">
      <c r="A16" s="87" t="s">
        <v>61</v>
      </c>
      <c r="B16" s="68">
        <f>VLOOKUP($A16,'Return Data'!$A$7:$R$326,2,0)</f>
        <v>43929</v>
      </c>
      <c r="C16" s="69">
        <f>VLOOKUP($A16,'Return Data'!$A$7:$R$326,3,0)</f>
        <v>70.705500000000001</v>
      </c>
      <c r="D16" s="69">
        <f>VLOOKUP($A16,'Return Data'!$A$7:$R$326,10,0)</f>
        <v>-5.8894257412912001</v>
      </c>
      <c r="E16" s="70">
        <f t="shared" si="0"/>
        <v>5</v>
      </c>
      <c r="F16" s="69">
        <f>VLOOKUP($A16,'Return Data'!$A$7:$R$326,11,0)</f>
        <v>-16.173241807536701</v>
      </c>
      <c r="G16" s="70">
        <f t="shared" si="0"/>
        <v>28</v>
      </c>
      <c r="H16" s="69">
        <f>VLOOKUP($A16,'Return Data'!$A$7:$R$326,12,0)</f>
        <v>-4.3482636355943196</v>
      </c>
      <c r="I16" s="70">
        <f t="shared" ref="I16" si="32">RANK(H16,H$8:H$37,0)</f>
        <v>27</v>
      </c>
      <c r="J16" s="69">
        <f>VLOOKUP($A16,'Return Data'!$A$7:$R$326,13,0)</f>
        <v>-1.0468431657583499</v>
      </c>
      <c r="K16" s="70">
        <f t="shared" ref="K16" si="33">RANK(J16,J$8:J$37,0)</f>
        <v>27</v>
      </c>
      <c r="L16" s="69">
        <f>VLOOKUP($A16,'Return Data'!$A$7:$R$326,14,0)</f>
        <v>0.81837672269844097</v>
      </c>
      <c r="M16" s="70">
        <f t="shared" ref="M16" si="34">RANK(L16,L$8:L$37,0)</f>
        <v>24</v>
      </c>
      <c r="N16" s="69">
        <f>VLOOKUP($A16,'Return Data'!$A$7:$R$326,18,0)</f>
        <v>5.0782466381571298</v>
      </c>
      <c r="O16" s="70">
        <f t="shared" ref="O16" si="35">RANK(N16,N$8:N$37,0)</f>
        <v>22</v>
      </c>
      <c r="P16" s="69">
        <f>VLOOKUP($A16,'Return Data'!$A$7:$R$326,15,0)</f>
        <v>6.8518272247975904</v>
      </c>
      <c r="Q16" s="70">
        <f t="shared" ref="Q16" si="36">RANK(P16,P$8:P$37,0)</f>
        <v>18</v>
      </c>
      <c r="R16" s="69">
        <f>VLOOKUP($A16,'Return Data'!$A$7:$R$326,17,0)</f>
        <v>11.195359492502501</v>
      </c>
      <c r="S16" s="71">
        <f t="shared" si="1"/>
        <v>13</v>
      </c>
    </row>
    <row r="17" spans="1:19" x14ac:dyDescent="0.25">
      <c r="A17" s="87" t="s">
        <v>62</v>
      </c>
      <c r="B17" s="68">
        <f>VLOOKUP($A17,'Return Data'!$A$7:$R$326,2,0)</f>
        <v>43929</v>
      </c>
      <c r="C17" s="69">
        <f>VLOOKUP($A17,'Return Data'!$A$7:$R$326,3,0)</f>
        <v>66.7256</v>
      </c>
      <c r="D17" s="69">
        <f>VLOOKUP($A17,'Return Data'!$A$7:$R$326,10,0)</f>
        <v>-13.493835582608799</v>
      </c>
      <c r="E17" s="70">
        <f t="shared" si="0"/>
        <v>9</v>
      </c>
      <c r="F17" s="69">
        <f>VLOOKUP($A17,'Return Data'!$A$7:$R$326,11,0)</f>
        <v>4.3279573548473902</v>
      </c>
      <c r="G17" s="70">
        <f t="shared" si="0"/>
        <v>20</v>
      </c>
      <c r="H17" s="69">
        <f>VLOOKUP($A17,'Return Data'!$A$7:$R$326,12,0)</f>
        <v>6.7243138965799503</v>
      </c>
      <c r="I17" s="70">
        <f t="shared" ref="I17" si="37">RANK(H17,H$8:H$37,0)</f>
        <v>13</v>
      </c>
      <c r="J17" s="69">
        <f>VLOOKUP($A17,'Return Data'!$A$7:$R$326,13,0)</f>
        <v>6.7671705127878496</v>
      </c>
      <c r="K17" s="70">
        <f t="shared" ref="K17" si="38">RANK(J17,J$8:J$37,0)</f>
        <v>12</v>
      </c>
      <c r="L17" s="69">
        <f>VLOOKUP($A17,'Return Data'!$A$7:$R$326,14,0)</f>
        <v>5.4437575475616899</v>
      </c>
      <c r="M17" s="70">
        <f t="shared" ref="M17" si="39">RANK(L17,L$8:L$37,0)</f>
        <v>22</v>
      </c>
      <c r="N17" s="69">
        <f>VLOOKUP($A17,'Return Data'!$A$7:$R$326,18,0)</f>
        <v>3.8482352290066699</v>
      </c>
      <c r="O17" s="70">
        <f t="shared" ref="O17" si="40">RANK(N17,N$8:N$37,0)</f>
        <v>23</v>
      </c>
      <c r="P17" s="69">
        <f>VLOOKUP($A17,'Return Data'!$A$7:$R$326,15,0)</f>
        <v>4.82964297469087</v>
      </c>
      <c r="Q17" s="70">
        <f t="shared" ref="Q17" si="41">RANK(P17,P$8:P$37,0)</f>
        <v>22</v>
      </c>
      <c r="R17" s="69">
        <f>VLOOKUP($A17,'Return Data'!$A$7:$R$326,17,0)</f>
        <v>10.100300713901101</v>
      </c>
      <c r="S17" s="71">
        <f t="shared" si="1"/>
        <v>18</v>
      </c>
    </row>
    <row r="18" spans="1:19" x14ac:dyDescent="0.25">
      <c r="A18" s="87" t="s">
        <v>63</v>
      </c>
      <c r="B18" s="68">
        <f>VLOOKUP($A18,'Return Data'!$A$7:$R$326,2,0)</f>
        <v>43929</v>
      </c>
      <c r="C18" s="69">
        <f>VLOOKUP($A18,'Return Data'!$A$7:$R$326,3,0)</f>
        <v>27.959199999999999</v>
      </c>
      <c r="D18" s="69">
        <f>VLOOKUP($A18,'Return Data'!$A$7:$R$326,10,0)</f>
        <v>-18.2742444015303</v>
      </c>
      <c r="E18" s="70">
        <f t="shared" si="0"/>
        <v>21</v>
      </c>
      <c r="F18" s="69">
        <f>VLOOKUP($A18,'Return Data'!$A$7:$R$326,11,0)</f>
        <v>6.0535811783837703</v>
      </c>
      <c r="G18" s="70">
        <f t="shared" si="0"/>
        <v>15</v>
      </c>
      <c r="H18" s="69">
        <f>VLOOKUP($A18,'Return Data'!$A$7:$R$326,12,0)</f>
        <v>5.6666176425190997</v>
      </c>
      <c r="I18" s="70">
        <f t="shared" ref="I18" si="42">RANK(H18,H$8:H$37,0)</f>
        <v>17</v>
      </c>
      <c r="J18" s="69">
        <f>VLOOKUP($A18,'Return Data'!$A$7:$R$326,13,0)</f>
        <v>6.0225913115360203</v>
      </c>
      <c r="K18" s="70">
        <f t="shared" ref="K18" si="43">RANK(J18,J$8:J$37,0)</f>
        <v>14</v>
      </c>
      <c r="L18" s="69">
        <f>VLOOKUP($A18,'Return Data'!$A$7:$R$326,14,0)</f>
        <v>10.252432427679</v>
      </c>
      <c r="M18" s="70">
        <f t="shared" ref="M18" si="44">RANK(L18,L$8:L$37,0)</f>
        <v>10</v>
      </c>
      <c r="N18" s="69">
        <f>VLOOKUP($A18,'Return Data'!$A$7:$R$326,18,0)</f>
        <v>8.4270867429190606</v>
      </c>
      <c r="O18" s="70">
        <f t="shared" ref="O18" si="45">RANK(N18,N$8:N$37,0)</f>
        <v>11</v>
      </c>
      <c r="P18" s="69">
        <f>VLOOKUP($A18,'Return Data'!$A$7:$R$326,15,0)</f>
        <v>7.370288849524</v>
      </c>
      <c r="Q18" s="70">
        <f t="shared" ref="Q18" si="46">RANK(P18,P$8:P$37,0)</f>
        <v>15</v>
      </c>
      <c r="R18" s="69">
        <f>VLOOKUP($A18,'Return Data'!$A$7:$R$326,17,0)</f>
        <v>10.1603351163553</v>
      </c>
      <c r="S18" s="71">
        <f t="shared" si="1"/>
        <v>17</v>
      </c>
    </row>
    <row r="19" spans="1:19" x14ac:dyDescent="0.25">
      <c r="A19" s="87" t="s">
        <v>64</v>
      </c>
      <c r="B19" s="68">
        <f>VLOOKUP($A19,'Return Data'!$A$7:$R$326,2,0)</f>
        <v>43929</v>
      </c>
      <c r="C19" s="69">
        <f>VLOOKUP($A19,'Return Data'!$A$7:$R$326,3,0)</f>
        <v>26.357199999999999</v>
      </c>
      <c r="D19" s="69">
        <f>VLOOKUP($A19,'Return Data'!$A$7:$R$326,10,0)</f>
        <v>-16.050002101757102</v>
      </c>
      <c r="E19" s="70">
        <f t="shared" si="0"/>
        <v>14</v>
      </c>
      <c r="F19" s="69">
        <f>VLOOKUP($A19,'Return Data'!$A$7:$R$326,11,0)</f>
        <v>7.64064368425558</v>
      </c>
      <c r="G19" s="70">
        <f t="shared" si="0"/>
        <v>9</v>
      </c>
      <c r="H19" s="69">
        <f>VLOOKUP($A19,'Return Data'!$A$7:$R$326,12,0)</f>
        <v>9.5887157537296694</v>
      </c>
      <c r="I19" s="70">
        <f t="shared" ref="I19" si="47">RANK(H19,H$8:H$37,0)</f>
        <v>1</v>
      </c>
      <c r="J19" s="69">
        <f>VLOOKUP($A19,'Return Data'!$A$7:$R$326,13,0)</f>
        <v>8.4529667780875304</v>
      </c>
      <c r="K19" s="70">
        <f t="shared" ref="K19" si="48">RANK(J19,J$8:J$37,0)</f>
        <v>3</v>
      </c>
      <c r="L19" s="69">
        <f>VLOOKUP($A19,'Return Data'!$A$7:$R$326,14,0)</f>
        <v>10.5160030243379</v>
      </c>
      <c r="M19" s="70">
        <f t="shared" ref="M19" si="49">RANK(L19,L$8:L$37,0)</f>
        <v>7</v>
      </c>
      <c r="N19" s="69">
        <f>VLOOKUP($A19,'Return Data'!$A$7:$R$326,18,0)</f>
        <v>8.8862163591259797</v>
      </c>
      <c r="O19" s="70">
        <f t="shared" ref="O19" si="50">RANK(N19,N$8:N$37,0)</f>
        <v>10</v>
      </c>
      <c r="P19" s="69">
        <f>VLOOKUP($A19,'Return Data'!$A$7:$R$326,15,0)</f>
        <v>9.2738824891364704</v>
      </c>
      <c r="Q19" s="70">
        <f t="shared" ref="Q19" si="51">RANK(P19,P$8:P$37,0)</f>
        <v>3</v>
      </c>
      <c r="R19" s="69">
        <f>VLOOKUP($A19,'Return Data'!$A$7:$R$326,17,0)</f>
        <v>15.188580119909901</v>
      </c>
      <c r="S19" s="71">
        <f t="shared" si="1"/>
        <v>1</v>
      </c>
    </row>
    <row r="20" spans="1:19" x14ac:dyDescent="0.25">
      <c r="A20" s="87" t="s">
        <v>65</v>
      </c>
      <c r="B20" s="68">
        <f>VLOOKUP($A20,'Return Data'!$A$7:$R$326,2,0)</f>
        <v>43929</v>
      </c>
      <c r="C20" s="69">
        <f>VLOOKUP($A20,'Return Data'!$A$7:$R$326,3,0)</f>
        <v>16.838000000000001</v>
      </c>
      <c r="D20" s="69">
        <f>VLOOKUP($A20,'Return Data'!$A$7:$R$326,10,0)</f>
        <v>-17.9393316180808</v>
      </c>
      <c r="E20" s="70">
        <f t="shared" si="0"/>
        <v>20</v>
      </c>
      <c r="F20" s="69">
        <f>VLOOKUP($A20,'Return Data'!$A$7:$R$326,11,0)</f>
        <v>5.6453336296510104</v>
      </c>
      <c r="G20" s="70">
        <f t="shared" si="0"/>
        <v>19</v>
      </c>
      <c r="H20" s="69">
        <f>VLOOKUP($A20,'Return Data'!$A$7:$R$326,12,0)</f>
        <v>8.1693130370258693</v>
      </c>
      <c r="I20" s="70">
        <f t="shared" ref="I20" si="52">RANK(H20,H$8:H$37,0)</f>
        <v>7</v>
      </c>
      <c r="J20" s="69">
        <f>VLOOKUP($A20,'Return Data'!$A$7:$R$326,13,0)</f>
        <v>5.5866058201757696</v>
      </c>
      <c r="K20" s="70">
        <f t="shared" ref="K20" si="53">RANK(J20,J$8:J$37,0)</f>
        <v>19</v>
      </c>
      <c r="L20" s="69">
        <f>VLOOKUP($A20,'Return Data'!$A$7:$R$326,14,0)</f>
        <v>5.6155902046599104</v>
      </c>
      <c r="M20" s="70">
        <f t="shared" ref="M20" si="54">RANK(L20,L$8:L$37,0)</f>
        <v>21</v>
      </c>
      <c r="N20" s="69">
        <f>VLOOKUP($A20,'Return Data'!$A$7:$R$326,18,0)</f>
        <v>6.22371321550101</v>
      </c>
      <c r="O20" s="70">
        <f t="shared" ref="O20" si="55">RANK(N20,N$8:N$37,0)</f>
        <v>20</v>
      </c>
      <c r="P20" s="69">
        <f>VLOOKUP($A20,'Return Data'!$A$7:$R$326,15,0)</f>
        <v>5.2952257127400699</v>
      </c>
      <c r="Q20" s="70">
        <f t="shared" ref="Q20" si="56">RANK(P20,P$8:P$37,0)</f>
        <v>20</v>
      </c>
      <c r="R20" s="69">
        <f>VLOOKUP($A20,'Return Data'!$A$7:$R$326,17,0)</f>
        <v>7.6083484377223698</v>
      </c>
      <c r="S20" s="71">
        <f t="shared" si="1"/>
        <v>29</v>
      </c>
    </row>
    <row r="21" spans="1:19" x14ac:dyDescent="0.25">
      <c r="A21" s="87" t="s">
        <v>66</v>
      </c>
      <c r="B21" s="68">
        <f>VLOOKUP($A21,'Return Data'!$A$7:$R$326,2,0)</f>
        <v>43929</v>
      </c>
      <c r="C21" s="69">
        <f>VLOOKUP($A21,'Return Data'!$A$7:$R$326,3,0)</f>
        <v>26.365500000000001</v>
      </c>
      <c r="D21" s="69">
        <f>VLOOKUP($A21,'Return Data'!$A$7:$R$326,10,0)</f>
        <v>-16.354579832675</v>
      </c>
      <c r="E21" s="70">
        <f t="shared" si="0"/>
        <v>15</v>
      </c>
      <c r="F21" s="69">
        <f>VLOOKUP($A21,'Return Data'!$A$7:$R$326,11,0)</f>
        <v>10.607504555616799</v>
      </c>
      <c r="G21" s="70">
        <f t="shared" si="0"/>
        <v>4</v>
      </c>
      <c r="H21" s="69">
        <f>VLOOKUP($A21,'Return Data'!$A$7:$R$326,12,0)</f>
        <v>7.91071638024584</v>
      </c>
      <c r="I21" s="70">
        <f t="shared" ref="I21" si="57">RANK(H21,H$8:H$37,0)</f>
        <v>9</v>
      </c>
      <c r="J21" s="69">
        <f>VLOOKUP($A21,'Return Data'!$A$7:$R$326,13,0)</f>
        <v>8.0350172142372909</v>
      </c>
      <c r="K21" s="70">
        <f t="shared" ref="K21" si="58">RANK(J21,J$8:J$37,0)</f>
        <v>7</v>
      </c>
      <c r="L21" s="69">
        <f>VLOOKUP($A21,'Return Data'!$A$7:$R$326,14,0)</f>
        <v>12.621166730969501</v>
      </c>
      <c r="M21" s="70">
        <f t="shared" ref="M21" si="59">RANK(L21,L$8:L$37,0)</f>
        <v>3</v>
      </c>
      <c r="N21" s="69">
        <f>VLOOKUP($A21,'Return Data'!$A$7:$R$326,18,0)</f>
        <v>10.436762359064</v>
      </c>
      <c r="O21" s="70">
        <f t="shared" ref="O21" si="60">RANK(N21,N$8:N$37,0)</f>
        <v>2</v>
      </c>
      <c r="P21" s="69">
        <f>VLOOKUP($A21,'Return Data'!$A$7:$R$326,15,0)</f>
        <v>8.8760615086131196</v>
      </c>
      <c r="Q21" s="70">
        <f t="shared" ref="Q21" si="61">RANK(P21,P$8:P$37,0)</f>
        <v>6</v>
      </c>
      <c r="R21" s="69">
        <f>VLOOKUP($A21,'Return Data'!$A$7:$R$326,17,0)</f>
        <v>12.802531788712001</v>
      </c>
      <c r="S21" s="71">
        <f t="shared" si="1"/>
        <v>3</v>
      </c>
    </row>
    <row r="22" spans="1:19" x14ac:dyDescent="0.25">
      <c r="A22" s="87" t="s">
        <v>67</v>
      </c>
      <c r="B22" s="68">
        <f>VLOOKUP($A22,'Return Data'!$A$7:$R$326,2,0)</f>
        <v>43929</v>
      </c>
      <c r="C22" s="69">
        <f>VLOOKUP($A22,'Return Data'!$A$7:$R$326,3,0)</f>
        <v>16.471</v>
      </c>
      <c r="D22" s="69">
        <f>VLOOKUP($A22,'Return Data'!$A$7:$R$326,10,0)</f>
        <v>2.5576768107043102</v>
      </c>
      <c r="E22" s="70">
        <f t="shared" si="0"/>
        <v>3</v>
      </c>
      <c r="F22" s="69">
        <f>VLOOKUP($A22,'Return Data'!$A$7:$R$326,11,0)</f>
        <v>8.2156140308354999</v>
      </c>
      <c r="G22" s="70">
        <f t="shared" si="0"/>
        <v>8</v>
      </c>
      <c r="H22" s="69">
        <f>VLOOKUP($A22,'Return Data'!$A$7:$R$326,12,0)</f>
        <v>8.3642406806163692</v>
      </c>
      <c r="I22" s="70">
        <f t="shared" ref="I22" si="62">RANK(H22,H$8:H$37,0)</f>
        <v>5</v>
      </c>
      <c r="J22" s="69">
        <f>VLOOKUP($A22,'Return Data'!$A$7:$R$326,13,0)</f>
        <v>8.2174241007820399</v>
      </c>
      <c r="K22" s="70">
        <f t="shared" ref="K22" si="63">RANK(J22,J$8:J$37,0)</f>
        <v>4</v>
      </c>
      <c r="L22" s="69">
        <f>VLOOKUP($A22,'Return Data'!$A$7:$R$326,14,0)</f>
        <v>7.9049282088889399</v>
      </c>
      <c r="M22" s="70">
        <f t="shared" ref="M22" si="64">RANK(L22,L$8:L$37,0)</f>
        <v>18</v>
      </c>
      <c r="N22" s="69">
        <f>VLOOKUP($A22,'Return Data'!$A$7:$R$326,18,0)</f>
        <v>7.4809361407792103</v>
      </c>
      <c r="O22" s="70">
        <f t="shared" ref="O22" si="65">RANK(N22,N$8:N$37,0)</f>
        <v>16</v>
      </c>
      <c r="P22" s="69">
        <f>VLOOKUP($A22,'Return Data'!$A$7:$R$326,15,0)</f>
        <v>8.1969746110901696</v>
      </c>
      <c r="Q22" s="70">
        <f t="shared" ref="Q22" si="66">RANK(P22,P$8:P$37,0)</f>
        <v>10</v>
      </c>
      <c r="R22" s="69">
        <f>VLOOKUP($A22,'Return Data'!$A$7:$R$326,17,0)</f>
        <v>9.5238508064516108</v>
      </c>
      <c r="S22" s="71">
        <f t="shared" si="1"/>
        <v>19</v>
      </c>
    </row>
    <row r="23" spans="1:19" x14ac:dyDescent="0.25">
      <c r="A23" s="87" t="s">
        <v>68</v>
      </c>
      <c r="B23" s="68">
        <f>VLOOKUP($A23,'Return Data'!$A$7:$R$326,2,0)</f>
        <v>43929</v>
      </c>
      <c r="C23" s="69">
        <f>VLOOKUP($A23,'Return Data'!$A$7:$R$326,3,0)</f>
        <v>1115.9944</v>
      </c>
      <c r="D23" s="69">
        <f>VLOOKUP($A23,'Return Data'!$A$7:$R$326,10,0)</f>
        <v>-13.871458972374</v>
      </c>
      <c r="E23" s="70">
        <f t="shared" si="0"/>
        <v>12</v>
      </c>
      <c r="F23" s="69">
        <f>VLOOKUP($A23,'Return Data'!$A$7:$R$326,11,0)</f>
        <v>2.4540554501168801</v>
      </c>
      <c r="G23" s="70">
        <f t="shared" si="0"/>
        <v>25</v>
      </c>
      <c r="H23" s="69">
        <f>VLOOKUP($A23,'Return Data'!$A$7:$R$326,12,0)</f>
        <v>3.92315713216066</v>
      </c>
      <c r="I23" s="70">
        <f t="shared" ref="I23" si="67">RANK(H23,H$8:H$37,0)</f>
        <v>24</v>
      </c>
      <c r="J23" s="69">
        <f>VLOOKUP($A23,'Return Data'!$A$7:$R$326,13,0)</f>
        <v>5.5719758019577696</v>
      </c>
      <c r="K23" s="70">
        <f t="shared" ref="K23" si="68">RANK(J23,J$8:J$37,0)</f>
        <v>20</v>
      </c>
      <c r="L23" s="69">
        <f>VLOOKUP($A23,'Return Data'!$A$7:$R$326,14,0)</f>
        <v>7.8807270992886904</v>
      </c>
      <c r="M23" s="70">
        <f t="shared" ref="M23" si="69">RANK(L23,L$8:L$37,0)</f>
        <v>19</v>
      </c>
      <c r="N23" s="69"/>
      <c r="O23" s="70"/>
      <c r="P23" s="69"/>
      <c r="Q23" s="70"/>
      <c r="R23" s="69">
        <f>VLOOKUP($A23,'Return Data'!$A$7:$R$326,17,0)</f>
        <v>8.6228016293279008</v>
      </c>
      <c r="S23" s="71">
        <f t="shared" si="1"/>
        <v>27</v>
      </c>
    </row>
    <row r="24" spans="1:19" x14ac:dyDescent="0.25">
      <c r="A24" s="87" t="s">
        <v>69</v>
      </c>
      <c r="B24" s="68">
        <f>VLOOKUP($A24,'Return Data'!$A$7:$R$326,2,0)</f>
        <v>43929</v>
      </c>
      <c r="C24" s="69">
        <f>VLOOKUP($A24,'Return Data'!$A$7:$R$326,3,0)</f>
        <v>31.336300000000001</v>
      </c>
      <c r="D24" s="69">
        <f>VLOOKUP($A24,'Return Data'!$A$7:$R$326,10,0)</f>
        <v>-13.513757479663299</v>
      </c>
      <c r="E24" s="70">
        <f t="shared" si="0"/>
        <v>10</v>
      </c>
      <c r="F24" s="69">
        <f>VLOOKUP($A24,'Return Data'!$A$7:$R$326,11,0)</f>
        <v>1.6476773376424501</v>
      </c>
      <c r="G24" s="70">
        <f t="shared" si="0"/>
        <v>26</v>
      </c>
      <c r="H24" s="69">
        <f>VLOOKUP($A24,'Return Data'!$A$7:$R$326,12,0)</f>
        <v>3.38005932041591</v>
      </c>
      <c r="I24" s="70">
        <f t="shared" ref="I24" si="70">RANK(H24,H$8:H$37,0)</f>
        <v>25</v>
      </c>
      <c r="J24" s="69">
        <f>VLOOKUP($A24,'Return Data'!$A$7:$R$326,13,0)</f>
        <v>4.3521513060163297</v>
      </c>
      <c r="K24" s="70">
        <f t="shared" ref="K24" si="71">RANK(J24,J$8:J$37,0)</f>
        <v>25</v>
      </c>
      <c r="L24" s="69">
        <f>VLOOKUP($A24,'Return Data'!$A$7:$R$326,14,0)</f>
        <v>5.0435446640400903</v>
      </c>
      <c r="M24" s="70">
        <f t="shared" ref="M24" si="72">RANK(L24,L$8:L$37,0)</f>
        <v>23</v>
      </c>
      <c r="N24" s="69">
        <f>VLOOKUP($A24,'Return Data'!$A$7:$R$326,18,0)</f>
        <v>6.6807974711004201</v>
      </c>
      <c r="O24" s="70">
        <f t="shared" ref="O24" si="73">RANK(N24,N$8:N$37,0)</f>
        <v>19</v>
      </c>
      <c r="P24" s="69">
        <f>VLOOKUP($A24,'Return Data'!$A$7:$R$326,15,0)</f>
        <v>7.4623654257331697</v>
      </c>
      <c r="Q24" s="70">
        <f t="shared" ref="Q24" si="74">RANK(P24,P$8:P$37,0)</f>
        <v>13</v>
      </c>
      <c r="R24" s="69">
        <f>VLOOKUP($A24,'Return Data'!$A$7:$R$326,17,0)</f>
        <v>10.6791344707091</v>
      </c>
      <c r="S24" s="71">
        <f t="shared" si="1"/>
        <v>16</v>
      </c>
    </row>
    <row r="25" spans="1:19" x14ac:dyDescent="0.25">
      <c r="A25" s="87" t="s">
        <v>70</v>
      </c>
      <c r="B25" s="68">
        <f>VLOOKUP($A25,'Return Data'!$A$7:$R$326,2,0)</f>
        <v>43929</v>
      </c>
      <c r="C25" s="69">
        <f>VLOOKUP($A25,'Return Data'!$A$7:$R$326,3,0)</f>
        <v>27.5684</v>
      </c>
      <c r="D25" s="69">
        <f>VLOOKUP($A25,'Return Data'!$A$7:$R$326,10,0)</f>
        <v>-24.971969492838099</v>
      </c>
      <c r="E25" s="70">
        <f t="shared" si="0"/>
        <v>26</v>
      </c>
      <c r="F25" s="69">
        <f>VLOOKUP($A25,'Return Data'!$A$7:$R$326,11,0)</f>
        <v>2.84107753285274</v>
      </c>
      <c r="G25" s="70">
        <f t="shared" si="0"/>
        <v>24</v>
      </c>
      <c r="H25" s="69">
        <f>VLOOKUP($A25,'Return Data'!$A$7:$R$326,12,0)</f>
        <v>5.5985353409146397</v>
      </c>
      <c r="I25" s="70">
        <f t="shared" ref="I25" si="75">RANK(H25,H$8:H$37,0)</f>
        <v>18</v>
      </c>
      <c r="J25" s="69">
        <f>VLOOKUP($A25,'Return Data'!$A$7:$R$326,13,0)</f>
        <v>5.8185590771749398</v>
      </c>
      <c r="K25" s="70">
        <f t="shared" ref="K25" si="76">RANK(J25,J$8:J$37,0)</f>
        <v>17</v>
      </c>
      <c r="L25" s="69">
        <f>VLOOKUP($A25,'Return Data'!$A$7:$R$326,14,0)</f>
        <v>9.5010333067082495</v>
      </c>
      <c r="M25" s="70">
        <f t="shared" ref="M25" si="77">RANK(L25,L$8:L$37,0)</f>
        <v>13</v>
      </c>
      <c r="N25" s="69">
        <f>VLOOKUP($A25,'Return Data'!$A$7:$R$326,18,0)</f>
        <v>9.5628969901117191</v>
      </c>
      <c r="O25" s="70">
        <f t="shared" ref="O25" si="78">RANK(N25,N$8:N$37,0)</f>
        <v>5</v>
      </c>
      <c r="P25" s="69">
        <f>VLOOKUP($A25,'Return Data'!$A$7:$R$326,15,0)</f>
        <v>9.3751519031919504</v>
      </c>
      <c r="Q25" s="70">
        <f t="shared" ref="Q25" si="79">RANK(P25,P$8:P$37,0)</f>
        <v>2</v>
      </c>
      <c r="R25" s="69">
        <f>VLOOKUP($A25,'Return Data'!$A$7:$R$326,17,0)</f>
        <v>12.957947774897599</v>
      </c>
      <c r="S25" s="71">
        <f t="shared" si="1"/>
        <v>2</v>
      </c>
    </row>
    <row r="26" spans="1:19" x14ac:dyDescent="0.25">
      <c r="A26" s="87" t="s">
        <v>71</v>
      </c>
      <c r="B26" s="68">
        <f>VLOOKUP($A26,'Return Data'!$A$7:$R$326,2,0)</f>
        <v>43929</v>
      </c>
      <c r="C26" s="69">
        <f>VLOOKUP($A26,'Return Data'!$A$7:$R$326,3,0)</f>
        <v>22.704000000000001</v>
      </c>
      <c r="D26" s="69">
        <f>VLOOKUP($A26,'Return Data'!$A$7:$R$326,10,0)</f>
        <v>-19.2245143772045</v>
      </c>
      <c r="E26" s="70">
        <f t="shared" si="0"/>
        <v>22</v>
      </c>
      <c r="F26" s="69">
        <f>VLOOKUP($A26,'Return Data'!$A$7:$R$326,11,0)</f>
        <v>5.7522560538242304</v>
      </c>
      <c r="G26" s="70">
        <f t="shared" si="0"/>
        <v>17</v>
      </c>
      <c r="H26" s="69">
        <f>VLOOKUP($A26,'Return Data'!$A$7:$R$326,12,0)</f>
        <v>6.17210619651458</v>
      </c>
      <c r="I26" s="70">
        <f t="shared" ref="I26" si="80">RANK(H26,H$8:H$37,0)</f>
        <v>15</v>
      </c>
      <c r="J26" s="69">
        <f>VLOOKUP($A26,'Return Data'!$A$7:$R$326,13,0)</f>
        <v>6.8491032633525304</v>
      </c>
      <c r="K26" s="70">
        <f t="shared" ref="K26" si="81">RANK(J26,J$8:J$37,0)</f>
        <v>11</v>
      </c>
      <c r="L26" s="69">
        <f>VLOOKUP($A26,'Return Data'!$A$7:$R$326,14,0)</f>
        <v>9.4437506257542108</v>
      </c>
      <c r="M26" s="70">
        <f t="shared" ref="M26" si="82">RANK(L26,L$8:L$37,0)</f>
        <v>14</v>
      </c>
      <c r="N26" s="69">
        <f>VLOOKUP($A26,'Return Data'!$A$7:$R$326,18,0)</f>
        <v>8.0941844476577494</v>
      </c>
      <c r="O26" s="70">
        <f t="shared" ref="O26" si="83">RANK(N26,N$8:N$37,0)</f>
        <v>12</v>
      </c>
      <c r="P26" s="69">
        <f>VLOOKUP($A26,'Return Data'!$A$7:$R$326,15,0)</f>
        <v>8.1950835388431997</v>
      </c>
      <c r="Q26" s="70">
        <f t="shared" ref="Q26" si="84">RANK(P26,P$8:P$37,0)</f>
        <v>11</v>
      </c>
      <c r="R26" s="69">
        <f>VLOOKUP($A26,'Return Data'!$A$7:$R$326,17,0)</f>
        <v>12.1221893874419</v>
      </c>
      <c r="S26" s="71">
        <f t="shared" si="1"/>
        <v>7</v>
      </c>
    </row>
    <row r="27" spans="1:19" x14ac:dyDescent="0.25">
      <c r="A27" s="87" t="s">
        <v>72</v>
      </c>
      <c r="B27" s="68">
        <f>VLOOKUP($A27,'Return Data'!$A$7:$R$326,2,0)</f>
        <v>43929</v>
      </c>
      <c r="C27" s="69">
        <f>VLOOKUP($A27,'Return Data'!$A$7:$R$326,3,0)</f>
        <v>12.8627</v>
      </c>
      <c r="D27" s="69">
        <f>VLOOKUP($A27,'Return Data'!$A$7:$R$326,10,0)</f>
        <v>-5.8420802253451303</v>
      </c>
      <c r="E27" s="70">
        <f t="shared" si="0"/>
        <v>4</v>
      </c>
      <c r="F27" s="69">
        <f>VLOOKUP($A27,'Return Data'!$A$7:$R$326,11,0)</f>
        <v>12.3461035622657</v>
      </c>
      <c r="G27" s="70">
        <f t="shared" si="0"/>
        <v>1</v>
      </c>
      <c r="H27" s="69">
        <f>VLOOKUP($A27,'Return Data'!$A$7:$R$326,12,0)</f>
        <v>9.1239256480760904</v>
      </c>
      <c r="I27" s="70">
        <f t="shared" ref="I27" si="85">RANK(H27,H$8:H$37,0)</f>
        <v>4</v>
      </c>
      <c r="J27" s="69">
        <f>VLOOKUP($A27,'Return Data'!$A$7:$R$326,13,0)</f>
        <v>8.8423947417421402</v>
      </c>
      <c r="K27" s="70">
        <f t="shared" ref="K27" si="86">RANK(J27,J$8:J$37,0)</f>
        <v>2</v>
      </c>
      <c r="L27" s="69">
        <f>VLOOKUP($A27,'Return Data'!$A$7:$R$326,14,0)</f>
        <v>13.456876001018699</v>
      </c>
      <c r="M27" s="70">
        <f t="shared" ref="M27" si="87">RANK(L27,L$8:L$37,0)</f>
        <v>1</v>
      </c>
      <c r="N27" s="69">
        <f>VLOOKUP($A27,'Return Data'!$A$7:$R$326,18,0)</f>
        <v>10.3830398029782</v>
      </c>
      <c r="O27" s="70">
        <f t="shared" ref="O27" si="88">RANK(N27,N$8:N$37,0)</f>
        <v>3</v>
      </c>
      <c r="P27" s="69"/>
      <c r="Q27" s="70"/>
      <c r="R27" s="69">
        <f>VLOOKUP($A27,'Return Data'!$A$7:$R$326,17,0)</f>
        <v>9.4049099909990996</v>
      </c>
      <c r="S27" s="71">
        <f t="shared" si="1"/>
        <v>22</v>
      </c>
    </row>
    <row r="28" spans="1:19" x14ac:dyDescent="0.25">
      <c r="A28" s="87" t="s">
        <v>73</v>
      </c>
      <c r="B28" s="68">
        <f>VLOOKUP($A28,'Return Data'!$A$7:$R$326,2,0)</f>
        <v>43929</v>
      </c>
      <c r="C28" s="69">
        <f>VLOOKUP($A28,'Return Data'!$A$7:$R$326,3,0)</f>
        <v>27.848700000000001</v>
      </c>
      <c r="D28" s="69">
        <f>VLOOKUP($A28,'Return Data'!$A$7:$R$326,10,0)</f>
        <v>-17.311335078155501</v>
      </c>
      <c r="E28" s="70">
        <f t="shared" si="0"/>
        <v>16</v>
      </c>
      <c r="F28" s="69">
        <f>VLOOKUP($A28,'Return Data'!$A$7:$R$326,11,0)</f>
        <v>6.8184703928517703</v>
      </c>
      <c r="G28" s="70">
        <f t="shared" si="0"/>
        <v>11</v>
      </c>
      <c r="H28" s="69">
        <f>VLOOKUP($A28,'Return Data'!$A$7:$R$326,12,0)</f>
        <v>4.6652805262491697</v>
      </c>
      <c r="I28" s="70">
        <f t="shared" ref="I28" si="89">RANK(H28,H$8:H$37,0)</f>
        <v>23</v>
      </c>
      <c r="J28" s="69">
        <f>VLOOKUP($A28,'Return Data'!$A$7:$R$326,13,0)</f>
        <v>4.7320801920281204</v>
      </c>
      <c r="K28" s="70">
        <f t="shared" ref="K28" si="90">RANK(J28,J$8:J$37,0)</f>
        <v>23</v>
      </c>
      <c r="L28" s="69">
        <f>VLOOKUP($A28,'Return Data'!$A$7:$R$326,14,0)</f>
        <v>9.1657793307531108</v>
      </c>
      <c r="M28" s="70">
        <f t="shared" ref="M28" si="91">RANK(L28,L$8:L$37,0)</f>
        <v>15</v>
      </c>
      <c r="N28" s="69">
        <f>VLOOKUP($A28,'Return Data'!$A$7:$R$326,18,0)</f>
        <v>7.3971787076061704</v>
      </c>
      <c r="O28" s="70">
        <f t="shared" ref="O28" si="92">RANK(N28,N$8:N$37,0)</f>
        <v>18</v>
      </c>
      <c r="P28" s="69">
        <f>VLOOKUP($A28,'Return Data'!$A$7:$R$326,15,0)</f>
        <v>7.2879854779739697</v>
      </c>
      <c r="Q28" s="70">
        <f t="shared" ref="Q28" si="93">RANK(P28,P$8:P$37,0)</f>
        <v>16</v>
      </c>
      <c r="R28" s="69">
        <f>VLOOKUP($A28,'Return Data'!$A$7:$R$326,17,0)</f>
        <v>11.131252958155599</v>
      </c>
      <c r="S28" s="71">
        <f t="shared" si="1"/>
        <v>14</v>
      </c>
    </row>
    <row r="29" spans="1:19" x14ac:dyDescent="0.25">
      <c r="A29" s="87" t="s">
        <v>74</v>
      </c>
      <c r="B29" s="68">
        <f>VLOOKUP($A29,'Return Data'!$A$7:$R$326,2,0)</f>
        <v>43929</v>
      </c>
      <c r="C29" s="69">
        <f>VLOOKUP($A29,'Return Data'!$A$7:$R$326,3,0)</f>
        <v>2062.8096999999998</v>
      </c>
      <c r="D29" s="69">
        <f>VLOOKUP($A29,'Return Data'!$A$7:$R$326,10,0)</f>
        <v>-30.427224671992199</v>
      </c>
      <c r="E29" s="70">
        <f t="shared" si="0"/>
        <v>27</v>
      </c>
      <c r="F29" s="69">
        <f>VLOOKUP($A29,'Return Data'!$A$7:$R$326,11,0)</f>
        <v>3.1788807515264499</v>
      </c>
      <c r="G29" s="70">
        <f t="shared" si="0"/>
        <v>22</v>
      </c>
      <c r="H29" s="69">
        <f>VLOOKUP($A29,'Return Data'!$A$7:$R$326,12,0)</f>
        <v>5.4897571002045096</v>
      </c>
      <c r="I29" s="70">
        <f t="shared" ref="I29" si="94">RANK(H29,H$8:H$37,0)</f>
        <v>19</v>
      </c>
      <c r="J29" s="69">
        <f>VLOOKUP($A29,'Return Data'!$A$7:$R$326,13,0)</f>
        <v>5.6689658644546004</v>
      </c>
      <c r="K29" s="70">
        <f t="shared" ref="K29" si="95">RANK(J29,J$8:J$37,0)</f>
        <v>18</v>
      </c>
      <c r="L29" s="69">
        <f>VLOOKUP($A29,'Return Data'!$A$7:$R$326,14,0)</f>
        <v>10.159945998992599</v>
      </c>
      <c r="M29" s="70">
        <f t="shared" ref="M29" si="96">RANK(L29,L$8:L$37,0)</f>
        <v>11</v>
      </c>
      <c r="N29" s="69">
        <f>VLOOKUP($A29,'Return Data'!$A$7:$R$326,18,0)</f>
        <v>9.2145107053966697</v>
      </c>
      <c r="O29" s="70">
        <f t="shared" ref="O29" si="97">RANK(N29,N$8:N$37,0)</f>
        <v>8</v>
      </c>
      <c r="P29" s="69">
        <f>VLOOKUP($A29,'Return Data'!$A$7:$R$326,15,0)</f>
        <v>9.2156096963889507</v>
      </c>
      <c r="Q29" s="70">
        <f t="shared" ref="Q29" si="98">RANK(P29,P$8:P$37,0)</f>
        <v>4</v>
      </c>
      <c r="R29" s="69">
        <f>VLOOKUP($A29,'Return Data'!$A$7:$R$326,17,0)</f>
        <v>12.169864075784201</v>
      </c>
      <c r="S29" s="71">
        <f t="shared" si="1"/>
        <v>6</v>
      </c>
    </row>
    <row r="30" spans="1:19" x14ac:dyDescent="0.25">
      <c r="A30" s="87" t="s">
        <v>75</v>
      </c>
      <c r="B30" s="68">
        <f>VLOOKUP($A30,'Return Data'!$A$7:$R$326,2,0)</f>
        <v>43929</v>
      </c>
      <c r="C30" s="69">
        <f>VLOOKUP($A30,'Return Data'!$A$7:$R$326,3,0)</f>
        <v>32.023200000000003</v>
      </c>
      <c r="D30" s="69">
        <f>VLOOKUP($A30,'Return Data'!$A$7:$R$326,10,0)</f>
        <v>-9.1151783182888106</v>
      </c>
      <c r="E30" s="70">
        <f t="shared" si="0"/>
        <v>7</v>
      </c>
      <c r="F30" s="69">
        <f>VLOOKUP($A30,'Return Data'!$A$7:$R$326,11,0)</f>
        <v>7.3285115576346502</v>
      </c>
      <c r="G30" s="70">
        <f t="shared" si="0"/>
        <v>10</v>
      </c>
      <c r="H30" s="69">
        <f>VLOOKUP($A30,'Return Data'!$A$7:$R$326,12,0)</f>
        <v>5.1810598084694703</v>
      </c>
      <c r="I30" s="70">
        <f t="shared" ref="I30" si="99">RANK(H30,H$8:H$37,0)</f>
        <v>21</v>
      </c>
      <c r="J30" s="69">
        <f>VLOOKUP($A30,'Return Data'!$A$7:$R$326,13,0)</f>
        <v>5.0877138166136602</v>
      </c>
      <c r="K30" s="70">
        <f t="shared" ref="K30" si="100">RANK(J30,J$8:J$37,0)</f>
        <v>21</v>
      </c>
      <c r="L30" s="69">
        <f>VLOOKUP($A30,'Return Data'!$A$7:$R$326,14,0)</f>
        <v>-1.95433741506881</v>
      </c>
      <c r="M30" s="70">
        <f t="shared" ref="M30" si="101">RANK(L30,L$8:L$37,0)</f>
        <v>27</v>
      </c>
      <c r="N30" s="69">
        <f>VLOOKUP($A30,'Return Data'!$A$7:$R$326,18,0)</f>
        <v>1.74615242989083</v>
      </c>
      <c r="O30" s="70">
        <f t="shared" ref="O30" si="102">RANK(N30,N$8:N$37,0)</f>
        <v>25</v>
      </c>
      <c r="P30" s="69">
        <f>VLOOKUP($A30,'Return Data'!$A$7:$R$326,15,0)</f>
        <v>3.33605872053172</v>
      </c>
      <c r="Q30" s="70">
        <f t="shared" ref="Q30" si="103">RANK(P30,P$8:P$37,0)</f>
        <v>25</v>
      </c>
      <c r="R30" s="69">
        <f>VLOOKUP($A30,'Return Data'!$A$7:$R$326,17,0)</f>
        <v>8.4688662546213607</v>
      </c>
      <c r="S30" s="71">
        <f t="shared" si="1"/>
        <v>28</v>
      </c>
    </row>
    <row r="31" spans="1:19" x14ac:dyDescent="0.25">
      <c r="A31" s="87" t="s">
        <v>76</v>
      </c>
      <c r="B31" s="68">
        <f>VLOOKUP($A31,'Return Data'!$A$7:$R$326,2,0)</f>
        <v>43929</v>
      </c>
      <c r="C31" s="69">
        <f>VLOOKUP($A31,'Return Data'!$A$7:$R$326,3,0)</f>
        <v>63.2089</v>
      </c>
      <c r="D31" s="69">
        <f>VLOOKUP($A31,'Return Data'!$A$7:$R$326,10,0)</f>
        <v>3.8490179322728699</v>
      </c>
      <c r="E31" s="70">
        <f t="shared" si="0"/>
        <v>2</v>
      </c>
      <c r="F31" s="69">
        <f>VLOOKUP($A31,'Return Data'!$A$7:$R$326,11,0)</f>
        <v>6.2701510521101103</v>
      </c>
      <c r="G31" s="70">
        <f t="shared" si="0"/>
        <v>14</v>
      </c>
      <c r="H31" s="69">
        <f>VLOOKUP($A31,'Return Data'!$A$7:$R$326,12,0)</f>
        <v>5.9955915497498999</v>
      </c>
      <c r="I31" s="70">
        <f t="shared" ref="I31" si="104">RANK(H31,H$8:H$37,0)</f>
        <v>16</v>
      </c>
      <c r="J31" s="69">
        <f>VLOOKUP($A31,'Return Data'!$A$7:$R$326,13,0)</f>
        <v>5.9066858272024501</v>
      </c>
      <c r="K31" s="70">
        <f t="shared" ref="K31" si="105">RANK(J31,J$8:J$37,0)</f>
        <v>15</v>
      </c>
      <c r="L31" s="69">
        <f>VLOOKUP($A31,'Return Data'!$A$7:$R$326,14,0)</f>
        <v>6.1503965755181804</v>
      </c>
      <c r="M31" s="70">
        <f t="shared" ref="M31" si="106">RANK(L31,L$8:L$37,0)</f>
        <v>20</v>
      </c>
      <c r="N31" s="69">
        <f>VLOOKUP($A31,'Return Data'!$A$7:$R$326,18,0)</f>
        <v>5.3365785896552902</v>
      </c>
      <c r="O31" s="70">
        <f t="shared" ref="O31" si="107">RANK(N31,N$8:N$37,0)</f>
        <v>21</v>
      </c>
      <c r="P31" s="69">
        <f>VLOOKUP($A31,'Return Data'!$A$7:$R$326,15,0)</f>
        <v>5.1480644634506501</v>
      </c>
      <c r="Q31" s="70">
        <f t="shared" ref="Q31" si="108">RANK(P31,P$8:P$37,0)</f>
        <v>21</v>
      </c>
      <c r="R31" s="69">
        <f>VLOOKUP($A31,'Return Data'!$A$7:$R$326,17,0)</f>
        <v>9.1479302856202995</v>
      </c>
      <c r="S31" s="71">
        <f t="shared" si="1"/>
        <v>24</v>
      </c>
    </row>
    <row r="32" spans="1:19" x14ac:dyDescent="0.25">
      <c r="A32" s="87" t="s">
        <v>77</v>
      </c>
      <c r="B32" s="68">
        <f>VLOOKUP($A32,'Return Data'!$A$7:$R$326,2,0)</f>
        <v>43929</v>
      </c>
      <c r="C32" s="69">
        <f>VLOOKUP($A32,'Return Data'!$A$7:$R$326,3,0)</f>
        <v>15.2986</v>
      </c>
      <c r="D32" s="69">
        <f>VLOOKUP($A32,'Return Data'!$A$7:$R$326,10,0)</f>
        <v>-10.8882974999072</v>
      </c>
      <c r="E32" s="70">
        <f t="shared" si="0"/>
        <v>8</v>
      </c>
      <c r="F32" s="69">
        <f>VLOOKUP($A32,'Return Data'!$A$7:$R$326,11,0)</f>
        <v>10.404180242831499</v>
      </c>
      <c r="G32" s="70">
        <f t="shared" si="0"/>
        <v>5</v>
      </c>
      <c r="H32" s="69">
        <f>VLOOKUP($A32,'Return Data'!$A$7:$R$326,12,0)</f>
        <v>9.2444174631663003</v>
      </c>
      <c r="I32" s="70">
        <f t="shared" ref="I32" si="109">RANK(H32,H$8:H$37,0)</f>
        <v>3</v>
      </c>
      <c r="J32" s="69">
        <f>VLOOKUP($A32,'Return Data'!$A$7:$R$326,13,0)</f>
        <v>8.1602523062366892</v>
      </c>
      <c r="K32" s="70">
        <f t="shared" ref="K32" si="110">RANK(J32,J$8:J$37,0)</f>
        <v>6</v>
      </c>
      <c r="L32" s="69">
        <f>VLOOKUP($A32,'Return Data'!$A$7:$R$326,14,0)</f>
        <v>11.3877378445278</v>
      </c>
      <c r="M32" s="70">
        <f t="shared" ref="M32" si="111">RANK(L32,L$8:L$37,0)</f>
        <v>5</v>
      </c>
      <c r="N32" s="69">
        <f>VLOOKUP($A32,'Return Data'!$A$7:$R$326,18,0)</f>
        <v>8.9564368024683301</v>
      </c>
      <c r="O32" s="70">
        <f t="shared" ref="O32" si="112">RANK(N32,N$8:N$37,0)</f>
        <v>9</v>
      </c>
      <c r="P32" s="69">
        <f>VLOOKUP($A32,'Return Data'!$A$7:$R$326,15,0)</f>
        <v>8.2987115068721309</v>
      </c>
      <c r="Q32" s="70">
        <f t="shared" ref="Q32" si="113">RANK(P32,P$8:P$37,0)</f>
        <v>9</v>
      </c>
      <c r="R32" s="69">
        <f>VLOOKUP($A32,'Return Data'!$A$7:$R$326,17,0)</f>
        <v>10.828605823068299</v>
      </c>
      <c r="S32" s="71">
        <f t="shared" si="1"/>
        <v>15</v>
      </c>
    </row>
    <row r="33" spans="1:19" x14ac:dyDescent="0.25">
      <c r="A33" s="87" t="s">
        <v>78</v>
      </c>
      <c r="B33" s="68">
        <f>VLOOKUP($A33,'Return Data'!$A$7:$R$326,2,0)</f>
        <v>43929</v>
      </c>
      <c r="C33" s="69">
        <f>VLOOKUP($A33,'Return Data'!$A$7:$R$326,3,0)</f>
        <v>26.837199999999999</v>
      </c>
      <c r="D33" s="69">
        <f>VLOOKUP($A33,'Return Data'!$A$7:$R$326,10,0)</f>
        <v>-21.9312677101363</v>
      </c>
      <c r="E33" s="70">
        <f t="shared" si="0"/>
        <v>24</v>
      </c>
      <c r="F33" s="69">
        <f>VLOOKUP($A33,'Return Data'!$A$7:$R$326,11,0)</f>
        <v>6.5451621955183503</v>
      </c>
      <c r="G33" s="70">
        <f t="shared" si="0"/>
        <v>13</v>
      </c>
      <c r="H33" s="69">
        <f>VLOOKUP($A33,'Return Data'!$A$7:$R$326,12,0)</f>
        <v>7.9571703188100402</v>
      </c>
      <c r="I33" s="70">
        <f t="shared" ref="I33" si="114">RANK(H33,H$8:H$37,0)</f>
        <v>8</v>
      </c>
      <c r="J33" s="69">
        <f>VLOOKUP($A33,'Return Data'!$A$7:$R$326,13,0)</f>
        <v>7.7717022787961998</v>
      </c>
      <c r="K33" s="70">
        <f t="shared" ref="K33" si="115">RANK(J33,J$8:J$37,0)</f>
        <v>8</v>
      </c>
      <c r="L33" s="69">
        <f>VLOOKUP($A33,'Return Data'!$A$7:$R$326,14,0)</f>
        <v>12.7548341846753</v>
      </c>
      <c r="M33" s="70">
        <f t="shared" ref="M33" si="116">RANK(L33,L$8:L$37,0)</f>
        <v>2</v>
      </c>
      <c r="N33" s="69">
        <f>VLOOKUP($A33,'Return Data'!$A$7:$R$326,18,0)</f>
        <v>10.2979947867688</v>
      </c>
      <c r="O33" s="70">
        <f t="shared" ref="O33" si="117">RANK(N33,N$8:N$37,0)</f>
        <v>4</v>
      </c>
      <c r="P33" s="69">
        <f>VLOOKUP($A33,'Return Data'!$A$7:$R$326,15,0)</f>
        <v>9.1878468533253894</v>
      </c>
      <c r="Q33" s="70">
        <f t="shared" ref="Q33" si="118">RANK(P33,P$8:P$37,0)</f>
        <v>5</v>
      </c>
      <c r="R33" s="69">
        <f>VLOOKUP($A33,'Return Data'!$A$7:$R$326,17,0)</f>
        <v>11.9397945818497</v>
      </c>
      <c r="S33" s="71">
        <f t="shared" si="1"/>
        <v>8</v>
      </c>
    </row>
    <row r="34" spans="1:19" x14ac:dyDescent="0.25">
      <c r="A34" s="87" t="s">
        <v>79</v>
      </c>
      <c r="B34" s="68">
        <f>VLOOKUP($A34,'Return Data'!$A$7:$R$326,2,0)</f>
        <v>43929</v>
      </c>
      <c r="C34" s="69">
        <f>VLOOKUP($A34,'Return Data'!$A$7:$R$326,3,0)</f>
        <v>32.290100000000002</v>
      </c>
      <c r="D34" s="69">
        <f>VLOOKUP($A34,'Return Data'!$A$7:$R$326,10,0)</f>
        <v>-7.7247230277011303</v>
      </c>
      <c r="E34" s="70">
        <f t="shared" si="0"/>
        <v>6</v>
      </c>
      <c r="F34" s="69">
        <f>VLOOKUP($A34,'Return Data'!$A$7:$R$326,11,0)</f>
        <v>8.7412840313028095</v>
      </c>
      <c r="G34" s="70">
        <f t="shared" si="0"/>
        <v>7</v>
      </c>
      <c r="H34" s="69">
        <f>VLOOKUP($A34,'Return Data'!$A$7:$R$326,12,0)</f>
        <v>7.8376375404440202</v>
      </c>
      <c r="I34" s="70">
        <f t="shared" ref="I34" si="119">RANK(H34,H$8:H$37,0)</f>
        <v>10</v>
      </c>
      <c r="J34" s="69">
        <f>VLOOKUP($A34,'Return Data'!$A$7:$R$326,13,0)</f>
        <v>7.26308844088482</v>
      </c>
      <c r="K34" s="70">
        <f t="shared" ref="K34" si="120">RANK(J34,J$8:J$37,0)</f>
        <v>9</v>
      </c>
      <c r="L34" s="69">
        <f>VLOOKUP($A34,'Return Data'!$A$7:$R$326,14,0)</f>
        <v>8.2730485812557095</v>
      </c>
      <c r="M34" s="70">
        <f t="shared" ref="M34" si="121">RANK(L34,L$8:L$37,0)</f>
        <v>17</v>
      </c>
      <c r="N34" s="69">
        <f>VLOOKUP($A34,'Return Data'!$A$7:$R$326,18,0)</f>
        <v>7.8213198283407204</v>
      </c>
      <c r="O34" s="70">
        <f t="shared" ref="O34" si="122">RANK(N34,N$8:N$37,0)</f>
        <v>13</v>
      </c>
      <c r="P34" s="69">
        <f>VLOOKUP($A34,'Return Data'!$A$7:$R$326,15,0)</f>
        <v>7.3764742078160097</v>
      </c>
      <c r="Q34" s="70">
        <f t="shared" ref="Q34" si="123">RANK(P34,P$8:P$37,0)</f>
        <v>14</v>
      </c>
      <c r="R34" s="69">
        <f>VLOOKUP($A34,'Return Data'!$A$7:$R$326,17,0)</f>
        <v>12.5553941694378</v>
      </c>
      <c r="S34" s="71">
        <f t="shared" si="1"/>
        <v>5</v>
      </c>
    </row>
    <row r="35" spans="1:19" x14ac:dyDescent="0.25">
      <c r="A35" s="87" t="s">
        <v>80</v>
      </c>
      <c r="B35" s="68">
        <f>VLOOKUP($A35,'Return Data'!$A$7:$R$326,2,0)</f>
        <v>43929</v>
      </c>
      <c r="C35" s="69">
        <f>VLOOKUP($A35,'Return Data'!$A$7:$R$326,3,0)</f>
        <v>18.113</v>
      </c>
      <c r="D35" s="69">
        <f>VLOOKUP($A35,'Return Data'!$A$7:$R$326,10,0)</f>
        <v>-22.112235570912802</v>
      </c>
      <c r="E35" s="70">
        <f t="shared" si="0"/>
        <v>25</v>
      </c>
      <c r="F35" s="69">
        <f>VLOOKUP($A35,'Return Data'!$A$7:$R$326,11,0)</f>
        <v>5.6886930714598201</v>
      </c>
      <c r="G35" s="70">
        <f t="shared" si="0"/>
        <v>18</v>
      </c>
      <c r="H35" s="69">
        <f>VLOOKUP($A35,'Return Data'!$A$7:$R$326,12,0)</f>
        <v>6.3589842619714698</v>
      </c>
      <c r="I35" s="70">
        <f t="shared" ref="I35" si="124">RANK(H35,H$8:H$37,0)</f>
        <v>14</v>
      </c>
      <c r="J35" s="69">
        <f>VLOOKUP($A35,'Return Data'!$A$7:$R$326,13,0)</f>
        <v>5.8968639836449901</v>
      </c>
      <c r="K35" s="70">
        <f t="shared" ref="K35" si="125">RANK(J35,J$8:J$37,0)</f>
        <v>16</v>
      </c>
      <c r="L35" s="69">
        <f>VLOOKUP($A35,'Return Data'!$A$7:$R$326,14,0)</f>
        <v>10.3420855396652</v>
      </c>
      <c r="M35" s="70">
        <f t="shared" ref="M35" si="126">RANK(L35,L$8:L$37,0)</f>
        <v>9</v>
      </c>
      <c r="N35" s="69">
        <f>VLOOKUP($A35,'Return Data'!$A$7:$R$326,18,0)</f>
        <v>7.53458497488168</v>
      </c>
      <c r="O35" s="70">
        <f t="shared" ref="O35" si="127">RANK(N35,N$8:N$37,0)</f>
        <v>15</v>
      </c>
      <c r="P35" s="69">
        <f>VLOOKUP($A35,'Return Data'!$A$7:$R$326,15,0)</f>
        <v>6.8071040214407299</v>
      </c>
      <c r="Q35" s="70">
        <f t="shared" ref="Q35" si="128">RANK(P35,P$8:P$37,0)</f>
        <v>19</v>
      </c>
      <c r="R35" s="69">
        <f>VLOOKUP($A35,'Return Data'!$A$7:$R$326,17,0)</f>
        <v>9.2508896847054505</v>
      </c>
      <c r="S35" s="71">
        <f t="shared" si="1"/>
        <v>23</v>
      </c>
    </row>
    <row r="36" spans="1:19" x14ac:dyDescent="0.25">
      <c r="A36" s="87" t="s">
        <v>365</v>
      </c>
      <c r="B36" s="68">
        <f>VLOOKUP($A36,'Return Data'!$A$7:$R$326,2,0)</f>
        <v>43929</v>
      </c>
      <c r="C36" s="69">
        <f>VLOOKUP($A36,'Return Data'!$A$7:$R$326,3,0)</f>
        <v>0.37819999999999998</v>
      </c>
      <c r="D36" s="69"/>
      <c r="E36" s="70"/>
      <c r="F36" s="69"/>
      <c r="G36" s="70"/>
      <c r="H36" s="69"/>
      <c r="I36" s="70"/>
      <c r="J36" s="69"/>
      <c r="K36" s="70"/>
      <c r="L36" s="69"/>
      <c r="M36" s="70"/>
      <c r="N36" s="69"/>
      <c r="O36" s="70"/>
      <c r="P36" s="69"/>
      <c r="Q36" s="70"/>
      <c r="R36" s="69">
        <f>VLOOKUP($A36,'Return Data'!$A$7:$R$326,17,0)</f>
        <v>8.8119830373262698</v>
      </c>
      <c r="S36" s="71">
        <f t="shared" si="1"/>
        <v>25</v>
      </c>
    </row>
    <row r="37" spans="1:19" x14ac:dyDescent="0.25">
      <c r="A37" s="87" t="s">
        <v>81</v>
      </c>
      <c r="B37" s="68">
        <f>VLOOKUP($A37,'Return Data'!$A$7:$R$326,2,0)</f>
        <v>43929</v>
      </c>
      <c r="C37" s="69">
        <f>VLOOKUP($A37,'Return Data'!$A$7:$R$326,3,0)</f>
        <v>20.4191</v>
      </c>
      <c r="D37" s="69">
        <f>VLOOKUP($A37,'Return Data'!$A$7:$R$326,10,0)</f>
        <v>-13.8009506344524</v>
      </c>
      <c r="E37" s="70">
        <f t="shared" si="0"/>
        <v>11</v>
      </c>
      <c r="F37" s="69">
        <f>VLOOKUP($A37,'Return Data'!$A$7:$R$326,11,0)</f>
        <v>-8.6206778519263008</v>
      </c>
      <c r="G37" s="70">
        <f t="shared" si="0"/>
        <v>27</v>
      </c>
      <c r="H37" s="69">
        <f>VLOOKUP($A37,'Return Data'!$A$7:$R$326,12,0)</f>
        <v>-2.0935746795472099</v>
      </c>
      <c r="I37" s="70">
        <f t="shared" ref="I37" si="129">RANK(H37,H$8:H$37,0)</f>
        <v>26</v>
      </c>
      <c r="J37" s="69">
        <f>VLOOKUP($A37,'Return Data'!$A$7:$R$326,13,0)</f>
        <v>-0.639122646345614</v>
      </c>
      <c r="K37" s="70">
        <f t="shared" ref="K37" si="130">RANK(J37,J$8:J$37,0)</f>
        <v>26</v>
      </c>
      <c r="L37" s="69">
        <f>VLOOKUP($A37,'Return Data'!$A$7:$R$326,14,0)</f>
        <v>-4.7415619977349301</v>
      </c>
      <c r="M37" s="70">
        <f t="shared" ref="M37" si="131">RANK(L37,L$8:L$37,0)</f>
        <v>28</v>
      </c>
      <c r="N37" s="69">
        <f>VLOOKUP($A37,'Return Data'!$A$7:$R$326,18,0)</f>
        <v>-1.0286363519120301</v>
      </c>
      <c r="O37" s="70">
        <f t="shared" ref="O37" si="132">RANK(N37,N$8:N$37,0)</f>
        <v>27</v>
      </c>
      <c r="P37" s="69">
        <f>VLOOKUP($A37,'Return Data'!$A$7:$R$326,15,0)</f>
        <v>1.4452211548682401</v>
      </c>
      <c r="Q37" s="70">
        <f t="shared" ref="Q37" si="133">RANK(P37,P$8:P$37,0)</f>
        <v>26</v>
      </c>
      <c r="R37" s="69">
        <f>VLOOKUP($A37,'Return Data'!$A$7:$R$326,17,0)</f>
        <v>8.6616951932863593</v>
      </c>
      <c r="S37" s="71">
        <f t="shared" si="1"/>
        <v>26</v>
      </c>
    </row>
    <row r="38" spans="1:19" x14ac:dyDescent="0.25">
      <c r="A38" s="88"/>
      <c r="B38" s="89"/>
      <c r="C38" s="89"/>
      <c r="D38" s="90"/>
      <c r="E38" s="89"/>
      <c r="F38" s="90"/>
      <c r="G38" s="89"/>
      <c r="H38" s="90"/>
      <c r="I38" s="89"/>
      <c r="J38" s="90"/>
      <c r="K38" s="89"/>
      <c r="L38" s="90"/>
      <c r="M38" s="89"/>
      <c r="N38" s="90"/>
      <c r="O38" s="89"/>
      <c r="P38" s="90"/>
      <c r="Q38" s="89"/>
      <c r="R38" s="90"/>
      <c r="S38" s="91"/>
    </row>
    <row r="39" spans="1:19" x14ac:dyDescent="0.25">
      <c r="A39" s="92" t="s">
        <v>27</v>
      </c>
      <c r="B39" s="93"/>
      <c r="C39" s="93"/>
      <c r="D39" s="94">
        <f>AVERAGE(D8:D37)</f>
        <v>-23.832785128009512</v>
      </c>
      <c r="E39" s="93"/>
      <c r="F39" s="94">
        <f>AVERAGE(F8:F37)</f>
        <v>1.6945107224022153</v>
      </c>
      <c r="G39" s="93"/>
      <c r="H39" s="94">
        <f>AVERAGE(H8:H37)</f>
        <v>5.6063568702160413</v>
      </c>
      <c r="I39" s="93"/>
      <c r="J39" s="94">
        <f>AVERAGE(J8:J37)</f>
        <v>5.742444117702731</v>
      </c>
      <c r="K39" s="93"/>
      <c r="L39" s="94">
        <f>AVERAGE(L8:L37)</f>
        <v>7.5489493146078477</v>
      </c>
      <c r="M39" s="93"/>
      <c r="N39" s="94">
        <f>AVERAGE(N8:N37)</f>
        <v>7.1030153523705915</v>
      </c>
      <c r="O39" s="93"/>
      <c r="P39" s="94">
        <f>AVERAGE(P8:P37)</f>
        <v>7.0105044471319449</v>
      </c>
      <c r="Q39" s="93"/>
      <c r="R39" s="94">
        <f>AVERAGE(R8:R37)</f>
        <v>8.2263232620517162</v>
      </c>
      <c r="S39" s="95"/>
    </row>
    <row r="40" spans="1:19" x14ac:dyDescent="0.25">
      <c r="A40" s="92" t="s">
        <v>28</v>
      </c>
      <c r="B40" s="93"/>
      <c r="C40" s="93"/>
      <c r="D40" s="94">
        <f>MIN(D8:D37)</f>
        <v>-286.21075244869502</v>
      </c>
      <c r="E40" s="93"/>
      <c r="F40" s="94">
        <f>MIN(F8:F37)</f>
        <v>-99.417853884682899</v>
      </c>
      <c r="G40" s="93"/>
      <c r="H40" s="94">
        <f>MIN(H8:H37)</f>
        <v>-5.9838430348544698</v>
      </c>
      <c r="I40" s="93"/>
      <c r="J40" s="94">
        <f>MIN(J8:J37)</f>
        <v>-4.4450906172401901</v>
      </c>
      <c r="K40" s="93"/>
      <c r="L40" s="94">
        <f>MIN(L8:L37)</f>
        <v>-4.7415619977349301</v>
      </c>
      <c r="M40" s="93"/>
      <c r="N40" s="94">
        <f>MIN(N8:N37)</f>
        <v>-1.0286363519120301</v>
      </c>
      <c r="O40" s="93"/>
      <c r="P40" s="94">
        <f>MIN(P8:P37)</f>
        <v>1.4452211548682401</v>
      </c>
      <c r="Q40" s="93"/>
      <c r="R40" s="94">
        <f>MIN(R8:R37)</f>
        <v>-64.725199694299903</v>
      </c>
      <c r="S40" s="95"/>
    </row>
    <row r="41" spans="1:19" ht="15.75" thickBot="1" x14ac:dyDescent="0.3">
      <c r="A41" s="96" t="s">
        <v>29</v>
      </c>
      <c r="B41" s="97"/>
      <c r="C41" s="97"/>
      <c r="D41" s="98">
        <f>MAX(D8:D37)</f>
        <v>9.5958368480870195</v>
      </c>
      <c r="E41" s="97"/>
      <c r="F41" s="98">
        <f>MAX(F8:F37)</f>
        <v>12.3461035622657</v>
      </c>
      <c r="G41" s="97"/>
      <c r="H41" s="98">
        <f>MAX(H8:H37)</f>
        <v>9.5887157537296694</v>
      </c>
      <c r="I41" s="97"/>
      <c r="J41" s="98">
        <f>MAX(J8:J37)</f>
        <v>10.8112651635582</v>
      </c>
      <c r="K41" s="97"/>
      <c r="L41" s="98">
        <f>MAX(L8:L37)</f>
        <v>13.456876001018699</v>
      </c>
      <c r="M41" s="97"/>
      <c r="N41" s="98">
        <f>MAX(N8:N37)</f>
        <v>11.3754500707677</v>
      </c>
      <c r="O41" s="97"/>
      <c r="P41" s="98">
        <f>MAX(P8:P37)</f>
        <v>9.5656126093954494</v>
      </c>
      <c r="Q41" s="97"/>
      <c r="R41" s="98">
        <f>MAX(R8:R37)</f>
        <v>15.188580119909901</v>
      </c>
      <c r="S41" s="99"/>
    </row>
    <row r="43" spans="1:19" x14ac:dyDescent="0.25">
      <c r="A43" s="15" t="s">
        <v>342</v>
      </c>
    </row>
  </sheetData>
  <sheetProtection password="F4C3"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0" t="s">
        <v>349</v>
      </c>
    </row>
    <row r="3" spans="1:19" ht="15.75" thickBot="1" x14ac:dyDescent="0.3">
      <c r="A3" s="121"/>
    </row>
    <row r="4" spans="1:19" ht="15.75" thickBot="1" x14ac:dyDescent="0.3"/>
    <row r="5" spans="1:19" x14ac:dyDescent="0.25">
      <c r="A5" s="32" t="s">
        <v>351</v>
      </c>
      <c r="B5" s="118" t="s">
        <v>8</v>
      </c>
      <c r="C5" s="118" t="s">
        <v>9</v>
      </c>
      <c r="D5" s="124" t="s">
        <v>48</v>
      </c>
      <c r="E5" s="124"/>
      <c r="F5" s="124" t="s">
        <v>1</v>
      </c>
      <c r="G5" s="124"/>
      <c r="H5" s="124" t="s">
        <v>2</v>
      </c>
      <c r="I5" s="124"/>
      <c r="J5" s="124" t="s">
        <v>3</v>
      </c>
      <c r="K5" s="124"/>
      <c r="L5" s="124" t="s">
        <v>4</v>
      </c>
      <c r="M5" s="124"/>
      <c r="N5" s="124" t="s">
        <v>385</v>
      </c>
      <c r="O5" s="124"/>
      <c r="P5" s="124" t="s">
        <v>5</v>
      </c>
      <c r="Q5" s="124"/>
      <c r="R5" s="124" t="s">
        <v>46</v>
      </c>
      <c r="S5" s="127"/>
    </row>
    <row r="6" spans="1:19" x14ac:dyDescent="0.25">
      <c r="A6" s="18" t="s">
        <v>7</v>
      </c>
      <c r="B6" s="119"/>
      <c r="C6" s="119"/>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7" t="s">
        <v>82</v>
      </c>
      <c r="B8" s="68">
        <f>VLOOKUP($A8,'Return Data'!$A$7:$R$326,2,0)</f>
        <v>43929</v>
      </c>
      <c r="C8" s="69">
        <f>VLOOKUP($A8,'Return Data'!$A$7:$R$326,3,0)</f>
        <v>21.771999999999998</v>
      </c>
      <c r="D8" s="69">
        <f>VLOOKUP($A8,'Return Data'!$A$7:$R$326,10,0)</f>
        <v>-18.236984289294998</v>
      </c>
      <c r="E8" s="70">
        <f>RANK(D8,D$8:D$41,0)</f>
        <v>21</v>
      </c>
      <c r="F8" s="69">
        <f>VLOOKUP($A8,'Return Data'!$A$7:$R$326,11,0)</f>
        <v>2.57161032216159</v>
      </c>
      <c r="G8" s="70">
        <f>RANK(F8,F$8:F$41,0)</f>
        <v>25</v>
      </c>
      <c r="H8" s="69">
        <f>VLOOKUP($A8,'Return Data'!$A$7:$R$326,12,0)</f>
        <v>-6.5394236217297603</v>
      </c>
      <c r="I8" s="70">
        <f>RANK(H8,H$8:H$41,0)</f>
        <v>31</v>
      </c>
      <c r="J8" s="69">
        <f>VLOOKUP($A8,'Return Data'!$A$7:$R$326,13,0)</f>
        <v>-5.0000863914222702</v>
      </c>
      <c r="K8" s="70">
        <f>RANK(J8,J$8:J$41,0)</f>
        <v>31</v>
      </c>
      <c r="L8" s="69">
        <f>VLOOKUP($A8,'Return Data'!$A$7:$R$326,14,0)</f>
        <v>-0.152297911028247</v>
      </c>
      <c r="M8" s="70">
        <f>RANK(L8,L$8:L$41,0)</f>
        <v>28</v>
      </c>
      <c r="N8" s="69">
        <f>VLOOKUP($A8,'Return Data'!$A$7:$R$326,18,0)</f>
        <v>1.9913577713288</v>
      </c>
      <c r="O8" s="70">
        <f>RANK(N8,N$8:N$41,0)</f>
        <v>27</v>
      </c>
      <c r="P8" s="69">
        <f>VLOOKUP($A8,'Return Data'!$A$7:$R$326,15,0)</f>
        <v>3.0937779730996602</v>
      </c>
      <c r="Q8" s="70">
        <f>RANK(P8,P$8:P$41,0)</f>
        <v>26</v>
      </c>
      <c r="R8" s="69">
        <f>VLOOKUP($A8,'Return Data'!$A$7:$R$326,17,0)</f>
        <v>10.6938277750124</v>
      </c>
      <c r="S8" s="71">
        <f>RANK(R8,R$8:R$41,0)</f>
        <v>20</v>
      </c>
    </row>
    <row r="9" spans="1:19" x14ac:dyDescent="0.25">
      <c r="A9" s="87" t="s">
        <v>83</v>
      </c>
      <c r="B9" s="68">
        <f>VLOOKUP($A9,'Return Data'!$A$7:$R$326,2,0)</f>
        <v>43929</v>
      </c>
      <c r="C9" s="69">
        <f>VLOOKUP($A9,'Return Data'!$A$7:$R$326,3,0)</f>
        <v>31.4754</v>
      </c>
      <c r="D9" s="69">
        <f>VLOOKUP($A9,'Return Data'!$A$7:$R$326,10,0)</f>
        <v>-18.200472318965002</v>
      </c>
      <c r="E9" s="70">
        <f t="shared" ref="E9:G41" si="0">RANK(D9,D$8:D$41,0)</f>
        <v>20</v>
      </c>
      <c r="F9" s="69">
        <f>VLOOKUP($A9,'Return Data'!$A$7:$R$326,11,0)</f>
        <v>2.5881816689399</v>
      </c>
      <c r="G9" s="70">
        <f t="shared" si="0"/>
        <v>24</v>
      </c>
      <c r="H9" s="69">
        <f>VLOOKUP($A9,'Return Data'!$A$7:$R$326,12,0)</f>
        <v>-6.5318465560212298</v>
      </c>
      <c r="I9" s="70">
        <f t="shared" ref="I9" si="1">RANK(H9,H$8:H$41,0)</f>
        <v>30</v>
      </c>
      <c r="J9" s="69">
        <f>VLOOKUP($A9,'Return Data'!$A$7:$R$326,13,0)</f>
        <v>-4.9951844140119803</v>
      </c>
      <c r="K9" s="70">
        <f t="shared" ref="K9" si="2">RANK(J9,J$8:J$41,0)</f>
        <v>30</v>
      </c>
      <c r="L9" s="69">
        <f>VLOOKUP($A9,'Return Data'!$A$7:$R$326,14,0)</f>
        <v>-0.148377047117427</v>
      </c>
      <c r="M9" s="70">
        <f t="shared" ref="M9" si="3">RANK(L9,L$8:L$41,0)</f>
        <v>27</v>
      </c>
      <c r="N9" s="69">
        <f>VLOOKUP($A9,'Return Data'!$A$7:$R$326,18,0)</f>
        <v>1.99370994172682</v>
      </c>
      <c r="O9" s="70">
        <f t="shared" ref="O9" si="4">RANK(N9,N$8:N$41,0)</f>
        <v>26</v>
      </c>
      <c r="P9" s="69">
        <f>VLOOKUP($A9,'Return Data'!$A$7:$R$326,15,0)</f>
        <v>3.0955546232990399</v>
      </c>
      <c r="Q9" s="70">
        <f t="shared" ref="Q9" si="5">RANK(P9,P$8:P$41,0)</f>
        <v>25</v>
      </c>
      <c r="R9" s="69">
        <f>VLOOKUP($A9,'Return Data'!$A$7:$R$326,17,0)</f>
        <v>13.8196773624824</v>
      </c>
      <c r="S9" s="71">
        <f t="shared" ref="S9" si="6">RANK(R9,R$8:R$41,0)</f>
        <v>8</v>
      </c>
    </row>
    <row r="10" spans="1:19" x14ac:dyDescent="0.25">
      <c r="A10" s="87" t="s">
        <v>84</v>
      </c>
      <c r="B10" s="68">
        <f>VLOOKUP($A10,'Return Data'!$A$7:$R$326,2,0)</f>
        <v>43929</v>
      </c>
      <c r="C10" s="69">
        <f>VLOOKUP($A10,'Return Data'!$A$7:$R$326,3,0)</f>
        <v>0.96740000000000004</v>
      </c>
      <c r="D10" s="69">
        <f>VLOOKUP($A10,'Return Data'!$A$7:$R$326,10,0)</f>
        <v>-286.19773708272697</v>
      </c>
      <c r="E10" s="70">
        <f t="shared" si="0"/>
        <v>33</v>
      </c>
      <c r="F10" s="69">
        <f>VLOOKUP($A10,'Return Data'!$A$7:$R$326,11,0)</f>
        <v>-99.417143267244398</v>
      </c>
      <c r="G10" s="70">
        <f t="shared" si="0"/>
        <v>33</v>
      </c>
      <c r="H10" s="69"/>
      <c r="I10" s="70"/>
      <c r="J10" s="69"/>
      <c r="K10" s="70"/>
      <c r="L10" s="69"/>
      <c r="M10" s="70"/>
      <c r="N10" s="69"/>
      <c r="O10" s="70"/>
      <c r="P10" s="69"/>
      <c r="Q10" s="70"/>
      <c r="R10" s="69">
        <f>VLOOKUP($A10,'Return Data'!$A$7:$R$326,17,0)</f>
        <v>-64.712015050118495</v>
      </c>
      <c r="S10" s="71">
        <f t="shared" ref="S10" si="7">RANK(R10,R$8:R$41,0)</f>
        <v>33</v>
      </c>
    </row>
    <row r="11" spans="1:19" x14ac:dyDescent="0.25">
      <c r="A11" s="87" t="s">
        <v>85</v>
      </c>
      <c r="B11" s="68">
        <f>VLOOKUP($A11,'Return Data'!$A$7:$R$326,2,0)</f>
        <v>43929</v>
      </c>
      <c r="C11" s="69">
        <f>VLOOKUP($A11,'Return Data'!$A$7:$R$326,3,0)</f>
        <v>1.3985000000000001</v>
      </c>
      <c r="D11" s="69">
        <f>VLOOKUP($A11,'Return Data'!$A$7:$R$326,10,0)</f>
        <v>-286.15932461474699</v>
      </c>
      <c r="E11" s="70">
        <f t="shared" si="0"/>
        <v>32</v>
      </c>
      <c r="F11" s="69">
        <f>VLOOKUP($A11,'Return Data'!$A$7:$R$326,11,0)</f>
        <v>-99.406429100399905</v>
      </c>
      <c r="G11" s="70">
        <f t="shared" si="0"/>
        <v>32</v>
      </c>
      <c r="H11" s="69"/>
      <c r="I11" s="70"/>
      <c r="J11" s="69"/>
      <c r="K11" s="70"/>
      <c r="L11" s="69"/>
      <c r="M11" s="70"/>
      <c r="N11" s="69"/>
      <c r="O11" s="70"/>
      <c r="P11" s="69"/>
      <c r="Q11" s="70"/>
      <c r="R11" s="69">
        <f>VLOOKUP($A11,'Return Data'!$A$7:$R$326,17,0)</f>
        <v>-64.717720004351094</v>
      </c>
      <c r="S11" s="71">
        <f t="shared" ref="S11" si="8">RANK(R11,R$8:R$41,0)</f>
        <v>34</v>
      </c>
    </row>
    <row r="12" spans="1:19" x14ac:dyDescent="0.25">
      <c r="A12" s="87" t="s">
        <v>86</v>
      </c>
      <c r="B12" s="68">
        <f>VLOOKUP($A12,'Return Data'!$A$7:$R$326,2,0)</f>
        <v>43929</v>
      </c>
      <c r="C12" s="69">
        <f>VLOOKUP($A12,'Return Data'!$A$7:$R$326,3,0)</f>
        <v>20.692699999999999</v>
      </c>
      <c r="D12" s="69">
        <f>VLOOKUP($A12,'Return Data'!$A$7:$R$326,10,0)</f>
        <v>-35.431191815240503</v>
      </c>
      <c r="E12" s="70">
        <f t="shared" si="0"/>
        <v>31</v>
      </c>
      <c r="F12" s="69">
        <f>VLOOKUP($A12,'Return Data'!$A$7:$R$326,11,0)</f>
        <v>2.9563062525922401</v>
      </c>
      <c r="G12" s="70">
        <f t="shared" si="0"/>
        <v>23</v>
      </c>
      <c r="H12" s="69">
        <f>VLOOKUP($A12,'Return Data'!$A$7:$R$326,12,0)</f>
        <v>6.2260536917405798</v>
      </c>
      <c r="I12" s="70">
        <f t="shared" ref="I12" si="9">RANK(H12,H$8:H$41,0)</f>
        <v>12</v>
      </c>
      <c r="J12" s="69">
        <f>VLOOKUP($A12,'Return Data'!$A$7:$R$326,13,0)</f>
        <v>6.3064284468448504</v>
      </c>
      <c r="K12" s="70">
        <f t="shared" ref="K12" si="10">RANK(J12,J$8:J$41,0)</f>
        <v>9</v>
      </c>
      <c r="L12" s="69">
        <f>VLOOKUP($A12,'Return Data'!$A$7:$R$326,14,0)</f>
        <v>9.7581806888741003</v>
      </c>
      <c r="M12" s="70">
        <f t="shared" ref="M12" si="11">RANK(L12,L$8:L$41,0)</f>
        <v>9</v>
      </c>
      <c r="N12" s="69">
        <f>VLOOKUP($A12,'Return Data'!$A$7:$R$326,18,0)</f>
        <v>8.4555558494858492</v>
      </c>
      <c r="O12" s="70">
        <f t="shared" ref="O12" si="12">RANK(N12,N$8:N$41,0)</f>
        <v>8</v>
      </c>
      <c r="P12" s="69">
        <f>VLOOKUP($A12,'Return Data'!$A$7:$R$326,15,0)</f>
        <v>7.67199726595197</v>
      </c>
      <c r="Q12" s="70">
        <f t="shared" ref="Q12" si="13">RANK(P12,P$8:P$41,0)</f>
        <v>9</v>
      </c>
      <c r="R12" s="69">
        <f>VLOOKUP($A12,'Return Data'!$A$7:$R$326,17,0)</f>
        <v>11.938927806668699</v>
      </c>
      <c r="S12" s="71">
        <f t="shared" ref="S12" si="14">RANK(R12,R$8:R$41,0)</f>
        <v>15</v>
      </c>
    </row>
    <row r="13" spans="1:19" x14ac:dyDescent="0.25">
      <c r="A13" s="87" t="s">
        <v>87</v>
      </c>
      <c r="B13" s="68">
        <f>VLOOKUP($A13,'Return Data'!$A$7:$R$326,2,0)</f>
        <v>43929</v>
      </c>
      <c r="C13" s="69">
        <f>VLOOKUP($A13,'Return Data'!$A$7:$R$326,3,0)</f>
        <v>16.885400000000001</v>
      </c>
      <c r="D13" s="69">
        <f>VLOOKUP($A13,'Return Data'!$A$7:$R$326,10,0)</f>
        <v>-14.570099621646101</v>
      </c>
      <c r="E13" s="70">
        <f t="shared" si="0"/>
        <v>12</v>
      </c>
      <c r="F13" s="69">
        <f>VLOOKUP($A13,'Return Data'!$A$7:$R$326,11,0)</f>
        <v>5.6317064472437099</v>
      </c>
      <c r="G13" s="70">
        <f t="shared" si="0"/>
        <v>15</v>
      </c>
      <c r="H13" s="69">
        <f>VLOOKUP($A13,'Return Data'!$A$7:$R$326,12,0)</f>
        <v>4.6125188419322196</v>
      </c>
      <c r="I13" s="70">
        <f t="shared" ref="I13" si="15">RANK(H13,H$8:H$41,0)</f>
        <v>22</v>
      </c>
      <c r="J13" s="69">
        <f>VLOOKUP($A13,'Return Data'!$A$7:$R$326,13,0)</f>
        <v>4.1621171401283901</v>
      </c>
      <c r="K13" s="70">
        <f t="shared" ref="K13" si="16">RANK(J13,J$8:J$41,0)</f>
        <v>24</v>
      </c>
      <c r="L13" s="69">
        <f>VLOOKUP($A13,'Return Data'!$A$7:$R$326,14,0)</f>
        <v>-2.3241104118268798</v>
      </c>
      <c r="M13" s="70">
        <f t="shared" ref="M13" si="17">RANK(L13,L$8:L$41,0)</f>
        <v>30</v>
      </c>
      <c r="N13" s="69">
        <f>VLOOKUP($A13,'Return Data'!$A$7:$R$326,18,0)</f>
        <v>0.90865694565230104</v>
      </c>
      <c r="O13" s="70">
        <f t="shared" ref="O13" si="18">RANK(N13,N$8:N$41,0)</f>
        <v>29</v>
      </c>
      <c r="P13" s="69">
        <f>VLOOKUP($A13,'Return Data'!$A$7:$R$326,15,0)</f>
        <v>2.9931087252758202</v>
      </c>
      <c r="Q13" s="70">
        <f t="shared" ref="Q13" si="19">RANK(P13,P$8:P$41,0)</f>
        <v>27</v>
      </c>
      <c r="R13" s="69">
        <f>VLOOKUP($A13,'Return Data'!$A$7:$R$326,17,0)</f>
        <v>8.8523106727721004</v>
      </c>
      <c r="S13" s="71">
        <f t="shared" ref="S13" si="20">RANK(R13,R$8:R$41,0)</f>
        <v>26</v>
      </c>
    </row>
    <row r="14" spans="1:19" x14ac:dyDescent="0.25">
      <c r="A14" s="87" t="s">
        <v>88</v>
      </c>
      <c r="B14" s="68">
        <f>VLOOKUP($A14,'Return Data'!$A$7:$R$326,2,0)</f>
        <v>43929</v>
      </c>
      <c r="C14" s="69">
        <f>VLOOKUP($A14,'Return Data'!$A$7:$R$326,3,0)</f>
        <v>33.8827</v>
      </c>
      <c r="D14" s="69">
        <f>VLOOKUP($A14,'Return Data'!$A$7:$R$326,10,0)</f>
        <v>-18.179144040927799</v>
      </c>
      <c r="E14" s="70">
        <f t="shared" si="0"/>
        <v>19</v>
      </c>
      <c r="F14" s="69">
        <f>VLOOKUP($A14,'Return Data'!$A$7:$R$326,11,0)</f>
        <v>8.20721414457579</v>
      </c>
      <c r="G14" s="70">
        <f t="shared" si="0"/>
        <v>6</v>
      </c>
      <c r="H14" s="69">
        <f>VLOOKUP($A14,'Return Data'!$A$7:$R$326,12,0)</f>
        <v>6.5042869297511903</v>
      </c>
      <c r="I14" s="70">
        <f t="shared" ref="I14" si="21">RANK(H14,H$8:H$41,0)</f>
        <v>11</v>
      </c>
      <c r="J14" s="69">
        <f>VLOOKUP($A14,'Return Data'!$A$7:$R$326,13,0)</f>
        <v>5.68345637754775</v>
      </c>
      <c r="K14" s="70">
        <f t="shared" ref="K14" si="22">RANK(J14,J$8:J$41,0)</f>
        <v>16</v>
      </c>
      <c r="L14" s="69">
        <f>VLOOKUP($A14,'Return Data'!$A$7:$R$326,14,0)</f>
        <v>7.9543575019911996</v>
      </c>
      <c r="M14" s="70">
        <f t="shared" ref="M14" si="23">RANK(L14,L$8:L$41,0)</f>
        <v>16</v>
      </c>
      <c r="N14" s="69">
        <f>VLOOKUP($A14,'Return Data'!$A$7:$R$326,18,0)</f>
        <v>6.7218041759896803</v>
      </c>
      <c r="O14" s="70">
        <f t="shared" ref="O14" si="24">RANK(N14,N$8:N$41,0)</f>
        <v>15</v>
      </c>
      <c r="P14" s="69">
        <f>VLOOKUP($A14,'Return Data'!$A$7:$R$326,15,0)</f>
        <v>6.5840512419376997</v>
      </c>
      <c r="Q14" s="70">
        <f t="shared" ref="Q14" si="25">RANK(P14,P$8:P$41,0)</f>
        <v>13</v>
      </c>
      <c r="R14" s="69">
        <f>VLOOKUP($A14,'Return Data'!$A$7:$R$326,17,0)</f>
        <v>15.3579730443975</v>
      </c>
      <c r="S14" s="71">
        <f t="shared" ref="S14" si="26">RANK(R14,R$8:R$41,0)</f>
        <v>6</v>
      </c>
    </row>
    <row r="15" spans="1:19" x14ac:dyDescent="0.25">
      <c r="A15" s="87" t="s">
        <v>89</v>
      </c>
      <c r="B15" s="68">
        <f>VLOOKUP($A15,'Return Data'!$A$7:$R$326,2,0)</f>
        <v>43929</v>
      </c>
      <c r="C15" s="69">
        <f>VLOOKUP($A15,'Return Data'!$A$7:$R$326,3,0)</f>
        <v>22.2621</v>
      </c>
      <c r="D15" s="69">
        <f>VLOOKUP($A15,'Return Data'!$A$7:$R$326,10,0)</f>
        <v>-18.4235951157927</v>
      </c>
      <c r="E15" s="70">
        <f t="shared" si="0"/>
        <v>22</v>
      </c>
      <c r="F15" s="69">
        <f>VLOOKUP($A15,'Return Data'!$A$7:$R$326,11,0)</f>
        <v>5.7809504514569001</v>
      </c>
      <c r="G15" s="70">
        <f t="shared" si="0"/>
        <v>14</v>
      </c>
      <c r="H15" s="69">
        <f>VLOOKUP($A15,'Return Data'!$A$7:$R$326,12,0)</f>
        <v>4.5772683224104602</v>
      </c>
      <c r="I15" s="70">
        <f t="shared" ref="I15" si="27">RANK(H15,H$8:H$41,0)</f>
        <v>23</v>
      </c>
      <c r="J15" s="69">
        <f>VLOOKUP($A15,'Return Data'!$A$7:$R$326,13,0)</f>
        <v>4.0000959116401402</v>
      </c>
      <c r="K15" s="70">
        <f t="shared" ref="K15" si="28">RANK(J15,J$8:J$41,0)</f>
        <v>26</v>
      </c>
      <c r="L15" s="69">
        <f>VLOOKUP($A15,'Return Data'!$A$7:$R$326,14,0)</f>
        <v>8.6149326708511307</v>
      </c>
      <c r="M15" s="70">
        <f t="shared" ref="M15" si="29">RANK(L15,L$8:L$41,0)</f>
        <v>14</v>
      </c>
      <c r="N15" s="69">
        <f>VLOOKUP($A15,'Return Data'!$A$7:$R$326,18,0)</f>
        <v>6.4950361622111696</v>
      </c>
      <c r="O15" s="70">
        <f t="shared" ref="O15" si="30">RANK(N15,N$8:N$41,0)</f>
        <v>18</v>
      </c>
      <c r="P15" s="69">
        <f>VLOOKUP($A15,'Return Data'!$A$7:$R$326,15,0)</f>
        <v>6.0908516961633303</v>
      </c>
      <c r="Q15" s="70">
        <f t="shared" ref="Q15" si="31">RANK(P15,P$8:P$41,0)</f>
        <v>18</v>
      </c>
      <c r="R15" s="69">
        <f>VLOOKUP($A15,'Return Data'!$A$7:$R$326,17,0)</f>
        <v>11.2822447693471</v>
      </c>
      <c r="S15" s="71">
        <f t="shared" ref="S15" si="32">RANK(R15,R$8:R$41,0)</f>
        <v>17</v>
      </c>
    </row>
    <row r="16" spans="1:19" x14ac:dyDescent="0.25">
      <c r="A16" s="87" t="s">
        <v>90</v>
      </c>
      <c r="B16" s="68">
        <f>VLOOKUP($A16,'Return Data'!$A$7:$R$326,2,0)</f>
        <v>43929</v>
      </c>
      <c r="C16" s="69">
        <f>VLOOKUP($A16,'Return Data'!$A$7:$R$326,3,0)</f>
        <v>2403.2691</v>
      </c>
      <c r="D16" s="69">
        <f>VLOOKUP($A16,'Return Data'!$A$7:$R$326,10,0)</f>
        <v>-20.598570191926399</v>
      </c>
      <c r="E16" s="70">
        <f t="shared" si="0"/>
        <v>26</v>
      </c>
      <c r="F16" s="69">
        <f>VLOOKUP($A16,'Return Data'!$A$7:$R$326,11,0)</f>
        <v>10.2178431055098</v>
      </c>
      <c r="G16" s="70">
        <f t="shared" si="0"/>
        <v>4</v>
      </c>
      <c r="H16" s="69">
        <f>VLOOKUP($A16,'Return Data'!$A$7:$R$326,12,0)</f>
        <v>7.5842238939158602</v>
      </c>
      <c r="I16" s="70">
        <f t="shared" ref="I16" si="33">RANK(H16,H$8:H$41,0)</f>
        <v>6</v>
      </c>
      <c r="J16" s="69">
        <f>VLOOKUP($A16,'Return Data'!$A$7:$R$326,13,0)</f>
        <v>10.116120509558201</v>
      </c>
      <c r="K16" s="70">
        <f t="shared" ref="K16" si="34">RANK(J16,J$8:J$41,0)</f>
        <v>1</v>
      </c>
      <c r="L16" s="69">
        <f>VLOOKUP($A16,'Return Data'!$A$7:$R$326,14,0)</f>
        <v>10.616070566493301</v>
      </c>
      <c r="M16" s="70">
        <f t="shared" ref="M16" si="35">RANK(L16,L$8:L$41,0)</f>
        <v>6</v>
      </c>
      <c r="N16" s="69">
        <f>VLOOKUP($A16,'Return Data'!$A$7:$R$326,18,0)</f>
        <v>8.8693274613137199</v>
      </c>
      <c r="O16" s="70">
        <f t="shared" ref="O16" si="36">RANK(N16,N$8:N$41,0)</f>
        <v>4</v>
      </c>
      <c r="P16" s="69">
        <f>VLOOKUP($A16,'Return Data'!$A$7:$R$326,15,0)</f>
        <v>7.7183609235798896</v>
      </c>
      <c r="Q16" s="70">
        <f t="shared" ref="Q16" si="37">RANK(P16,P$8:P$41,0)</f>
        <v>8</v>
      </c>
      <c r="R16" s="69">
        <f>VLOOKUP($A16,'Return Data'!$A$7:$R$326,17,0)</f>
        <v>10.856151367104699</v>
      </c>
      <c r="S16" s="71">
        <f t="shared" ref="S16" si="38">RANK(R16,R$8:R$41,0)</f>
        <v>18</v>
      </c>
    </row>
    <row r="17" spans="1:19" x14ac:dyDescent="0.25">
      <c r="A17" s="87" t="s">
        <v>91</v>
      </c>
      <c r="B17" s="68">
        <f>VLOOKUP($A17,'Return Data'!$A$7:$R$326,2,0)</f>
        <v>43929</v>
      </c>
      <c r="C17" s="69">
        <f>VLOOKUP($A17,'Return Data'!$A$7:$R$326,3,0)</f>
        <v>21.8962</v>
      </c>
      <c r="D17" s="69">
        <f>VLOOKUP($A17,'Return Data'!$A$7:$R$326,10,0)</f>
        <v>8.85467650266955</v>
      </c>
      <c r="E17" s="70">
        <f t="shared" si="0"/>
        <v>1</v>
      </c>
      <c r="F17" s="69">
        <f>VLOOKUP($A17,'Return Data'!$A$7:$R$326,11,0)</f>
        <v>11.3373733145221</v>
      </c>
      <c r="G17" s="70">
        <f t="shared" si="0"/>
        <v>2</v>
      </c>
      <c r="H17" s="69">
        <f>VLOOKUP($A17,'Return Data'!$A$7:$R$326,12,0)</f>
        <v>8.6282985285540406</v>
      </c>
      <c r="I17" s="70">
        <f t="shared" ref="I17" si="39">RANK(H17,H$8:H$41,0)</f>
        <v>3</v>
      </c>
      <c r="J17" s="69">
        <f>VLOOKUP($A17,'Return Data'!$A$7:$R$326,13,0)</f>
        <v>7.3485392544556598</v>
      </c>
      <c r="K17" s="70">
        <f t="shared" ref="K17" si="40">RANK(J17,J$8:J$41,0)</f>
        <v>6</v>
      </c>
      <c r="L17" s="69">
        <f>VLOOKUP($A17,'Return Data'!$A$7:$R$326,14,0)</f>
        <v>11.6628377725202</v>
      </c>
      <c r="M17" s="70">
        <f t="shared" ref="M17" si="41">RANK(L17,L$8:L$41,0)</f>
        <v>4</v>
      </c>
      <c r="N17" s="69">
        <f>VLOOKUP($A17,'Return Data'!$A$7:$R$326,18,0)</f>
        <v>10.5622013765514</v>
      </c>
      <c r="O17" s="70">
        <f t="shared" ref="O17" si="42">RANK(N17,N$8:N$41,0)</f>
        <v>1</v>
      </c>
      <c r="P17" s="69">
        <f>VLOOKUP($A17,'Return Data'!$A$7:$R$326,15,0)</f>
        <v>8.7186120087394396</v>
      </c>
      <c r="Q17" s="70">
        <f t="shared" ref="Q17" si="43">RANK(P17,P$8:P$41,0)</f>
        <v>1</v>
      </c>
      <c r="R17" s="69">
        <f>VLOOKUP($A17,'Return Data'!$A$7:$R$326,17,0)</f>
        <v>10.090897048570801</v>
      </c>
      <c r="S17" s="71">
        <f t="shared" ref="S17" si="44">RANK(R17,R$8:R$41,0)</f>
        <v>22</v>
      </c>
    </row>
    <row r="18" spans="1:19" x14ac:dyDescent="0.25">
      <c r="A18" s="87" t="s">
        <v>92</v>
      </c>
      <c r="B18" s="68">
        <f>VLOOKUP($A18,'Return Data'!$A$7:$R$326,2,0)</f>
        <v>43929</v>
      </c>
      <c r="C18" s="69">
        <f>VLOOKUP($A18,'Return Data'!$A$7:$R$326,3,0)</f>
        <v>66.638900000000007</v>
      </c>
      <c r="D18" s="69">
        <f>VLOOKUP($A18,'Return Data'!$A$7:$R$326,10,0)</f>
        <v>-6.6929892620551898</v>
      </c>
      <c r="E18" s="70">
        <f t="shared" si="0"/>
        <v>5</v>
      </c>
      <c r="F18" s="69">
        <f>VLOOKUP($A18,'Return Data'!$A$7:$R$326,11,0)</f>
        <v>-16.970191883856</v>
      </c>
      <c r="G18" s="70">
        <f t="shared" si="0"/>
        <v>31</v>
      </c>
      <c r="H18" s="69">
        <f>VLOOKUP($A18,'Return Data'!$A$7:$R$326,12,0)</f>
        <v>-5.1958330280975202</v>
      </c>
      <c r="I18" s="70">
        <f t="shared" ref="I18" si="45">RANK(H18,H$8:H$41,0)</f>
        <v>29</v>
      </c>
      <c r="J18" s="69">
        <f>VLOOKUP($A18,'Return Data'!$A$7:$R$326,13,0)</f>
        <v>-1.9002042290528001</v>
      </c>
      <c r="K18" s="70">
        <f t="shared" ref="K18" si="46">RANK(J18,J$8:J$41,0)</f>
        <v>29</v>
      </c>
      <c r="L18" s="69">
        <f>VLOOKUP($A18,'Return Data'!$A$7:$R$326,14,0)</f>
        <v>-4.9659887145418198E-2</v>
      </c>
      <c r="M18" s="70">
        <f t="shared" ref="M18" si="47">RANK(L18,L$8:L$41,0)</f>
        <v>26</v>
      </c>
      <c r="N18" s="69">
        <f>VLOOKUP($A18,'Return Data'!$A$7:$R$326,18,0)</f>
        <v>4.0933975432128502</v>
      </c>
      <c r="O18" s="70">
        <f t="shared" ref="O18" si="48">RANK(N18,N$8:N$41,0)</f>
        <v>22</v>
      </c>
      <c r="P18" s="69">
        <f>VLOOKUP($A18,'Return Data'!$A$7:$R$326,15,0)</f>
        <v>5.7785321232890201</v>
      </c>
      <c r="Q18" s="70">
        <f t="shared" ref="Q18" si="49">RANK(P18,P$8:P$41,0)</f>
        <v>19</v>
      </c>
      <c r="R18" s="69">
        <f>VLOOKUP($A18,'Return Data'!$A$7:$R$326,17,0)</f>
        <v>24.508830468286899</v>
      </c>
      <c r="S18" s="71">
        <f t="shared" ref="S18" si="50">RANK(R18,R$8:R$41,0)</f>
        <v>1</v>
      </c>
    </row>
    <row r="19" spans="1:19" x14ac:dyDescent="0.25">
      <c r="A19" s="87" t="s">
        <v>93</v>
      </c>
      <c r="B19" s="68">
        <f>VLOOKUP($A19,'Return Data'!$A$7:$R$326,2,0)</f>
        <v>43929</v>
      </c>
      <c r="C19" s="69">
        <f>VLOOKUP($A19,'Return Data'!$A$7:$R$326,3,0)</f>
        <v>63.210799999999999</v>
      </c>
      <c r="D19" s="69">
        <f>VLOOKUP($A19,'Return Data'!$A$7:$R$326,10,0)</f>
        <v>-14.5753995022358</v>
      </c>
      <c r="E19" s="70">
        <f t="shared" si="0"/>
        <v>13</v>
      </c>
      <c r="F19" s="69">
        <f>VLOOKUP($A19,'Return Data'!$A$7:$R$326,11,0)</f>
        <v>3.2831233738444898</v>
      </c>
      <c r="G19" s="70">
        <f t="shared" si="0"/>
        <v>20</v>
      </c>
      <c r="H19" s="69">
        <f>VLOOKUP($A19,'Return Data'!$A$7:$R$326,12,0)</f>
        <v>5.7837873232058703</v>
      </c>
      <c r="I19" s="70">
        <f t="shared" ref="I19" si="51">RANK(H19,H$8:H$41,0)</f>
        <v>15</v>
      </c>
      <c r="J19" s="69">
        <f>VLOOKUP($A19,'Return Data'!$A$7:$R$326,13,0)</f>
        <v>5.9220795532104704</v>
      </c>
      <c r="K19" s="70">
        <f t="shared" ref="K19" si="52">RANK(J19,J$8:J$41,0)</f>
        <v>12</v>
      </c>
      <c r="L19" s="69">
        <f>VLOOKUP($A19,'Return Data'!$A$7:$R$326,14,0)</f>
        <v>4.6656429378826099</v>
      </c>
      <c r="M19" s="70">
        <f t="shared" ref="M19" si="53">RANK(L19,L$8:L$41,0)</f>
        <v>22</v>
      </c>
      <c r="N19" s="69">
        <f>VLOOKUP($A19,'Return Data'!$A$7:$R$326,18,0)</f>
        <v>3.1297511028830298</v>
      </c>
      <c r="O19" s="70">
        <f t="shared" ref="O19" si="54">RANK(N19,N$8:N$41,0)</f>
        <v>23</v>
      </c>
      <c r="P19" s="69">
        <f>VLOOKUP($A19,'Return Data'!$A$7:$R$326,15,0)</f>
        <v>4.0782213354482897</v>
      </c>
      <c r="Q19" s="70">
        <f t="shared" ref="Q19" si="55">RANK(P19,P$8:P$41,0)</f>
        <v>21</v>
      </c>
      <c r="R19" s="69">
        <f>VLOOKUP($A19,'Return Data'!$A$7:$R$326,17,0)</f>
        <v>23.173776398997699</v>
      </c>
      <c r="S19" s="71">
        <f t="shared" ref="S19" si="56">RANK(R19,R$8:R$41,0)</f>
        <v>3</v>
      </c>
    </row>
    <row r="20" spans="1:19" x14ac:dyDescent="0.25">
      <c r="A20" s="87" t="s">
        <v>94</v>
      </c>
      <c r="B20" s="68">
        <f>VLOOKUP($A20,'Return Data'!$A$7:$R$326,2,0)</f>
        <v>43929</v>
      </c>
      <c r="C20" s="69">
        <f>VLOOKUP($A20,'Return Data'!$A$7:$R$326,3,0)</f>
        <v>63.210799999999999</v>
      </c>
      <c r="D20" s="69">
        <f>VLOOKUP($A20,'Return Data'!$A$7:$R$326,10,0)</f>
        <v>-14.5753995022358</v>
      </c>
      <c r="E20" s="70">
        <f t="shared" si="0"/>
        <v>13</v>
      </c>
      <c r="F20" s="69">
        <f>VLOOKUP($A20,'Return Data'!$A$7:$R$326,11,0)</f>
        <v>3.2831233738444898</v>
      </c>
      <c r="G20" s="70">
        <f t="shared" si="0"/>
        <v>20</v>
      </c>
      <c r="H20" s="69">
        <f>VLOOKUP($A20,'Return Data'!$A$7:$R$326,12,0)</f>
        <v>5.7837873232058703</v>
      </c>
      <c r="I20" s="70">
        <f t="shared" ref="I20" si="57">RANK(H20,H$8:H$41,0)</f>
        <v>15</v>
      </c>
      <c r="J20" s="69">
        <f>VLOOKUP($A20,'Return Data'!$A$7:$R$326,13,0)</f>
        <v>5.9220795532104704</v>
      </c>
      <c r="K20" s="70">
        <f t="shared" ref="K20" si="58">RANK(J20,J$8:J$41,0)</f>
        <v>12</v>
      </c>
      <c r="L20" s="69">
        <f>VLOOKUP($A20,'Return Data'!$A$7:$R$326,14,0)</f>
        <v>4.6656429378826099</v>
      </c>
      <c r="M20" s="70">
        <f t="shared" ref="M20" si="59">RANK(L20,L$8:L$41,0)</f>
        <v>22</v>
      </c>
      <c r="N20" s="69">
        <f>VLOOKUP($A20,'Return Data'!$A$7:$R$326,18,0)</f>
        <v>3.1297511028830298</v>
      </c>
      <c r="O20" s="70">
        <f t="shared" ref="O20" si="60">RANK(N20,N$8:N$41,0)</f>
        <v>23</v>
      </c>
      <c r="P20" s="69">
        <f>VLOOKUP($A20,'Return Data'!$A$7:$R$326,15,0)</f>
        <v>4.0782213354482897</v>
      </c>
      <c r="Q20" s="70">
        <f t="shared" ref="Q20" si="61">RANK(P20,P$8:P$41,0)</f>
        <v>21</v>
      </c>
      <c r="R20" s="69">
        <f>VLOOKUP($A20,'Return Data'!$A$7:$R$326,17,0)</f>
        <v>23.173776398997699</v>
      </c>
      <c r="S20" s="71">
        <f t="shared" ref="S20" si="62">RANK(R20,R$8:R$41,0)</f>
        <v>3</v>
      </c>
    </row>
    <row r="21" spans="1:19" x14ac:dyDescent="0.25">
      <c r="A21" s="87" t="s">
        <v>95</v>
      </c>
      <c r="B21" s="68">
        <f>VLOOKUP($A21,'Return Data'!$A$7:$R$326,2,0)</f>
        <v>43929</v>
      </c>
      <c r="C21" s="69">
        <f>VLOOKUP($A21,'Return Data'!$A$7:$R$326,3,0)</f>
        <v>63.210799999999999</v>
      </c>
      <c r="D21" s="69">
        <f>VLOOKUP($A21,'Return Data'!$A$7:$R$326,10,0)</f>
        <v>-14.5753995022358</v>
      </c>
      <c r="E21" s="70">
        <f t="shared" si="0"/>
        <v>13</v>
      </c>
      <c r="F21" s="69">
        <f>VLOOKUP($A21,'Return Data'!$A$7:$R$326,11,0)</f>
        <v>3.2831233738444898</v>
      </c>
      <c r="G21" s="70">
        <f t="shared" si="0"/>
        <v>20</v>
      </c>
      <c r="H21" s="69">
        <f>VLOOKUP($A21,'Return Data'!$A$7:$R$326,12,0)</f>
        <v>5.7837873232058703</v>
      </c>
      <c r="I21" s="70">
        <f t="shared" ref="I21" si="63">RANK(H21,H$8:H$41,0)</f>
        <v>15</v>
      </c>
      <c r="J21" s="69">
        <f>VLOOKUP($A21,'Return Data'!$A$7:$R$326,13,0)</f>
        <v>5.9220795532104704</v>
      </c>
      <c r="K21" s="70">
        <f t="shared" ref="K21" si="64">RANK(J21,J$8:J$41,0)</f>
        <v>12</v>
      </c>
      <c r="L21" s="69">
        <f>VLOOKUP($A21,'Return Data'!$A$7:$R$326,14,0)</f>
        <v>4.6656429378826099</v>
      </c>
      <c r="M21" s="70">
        <f t="shared" ref="M21" si="65">RANK(L21,L$8:L$41,0)</f>
        <v>22</v>
      </c>
      <c r="N21" s="69">
        <f>VLOOKUP($A21,'Return Data'!$A$7:$R$326,18,0)</f>
        <v>3.1297511028830298</v>
      </c>
      <c r="O21" s="70">
        <f t="shared" ref="O21" si="66">RANK(N21,N$8:N$41,0)</f>
        <v>23</v>
      </c>
      <c r="P21" s="69">
        <f>VLOOKUP($A21,'Return Data'!$A$7:$R$326,15,0)</f>
        <v>4.0782213354482897</v>
      </c>
      <c r="Q21" s="70">
        <f t="shared" ref="Q21" si="67">RANK(P21,P$8:P$41,0)</f>
        <v>21</v>
      </c>
      <c r="R21" s="69">
        <f>VLOOKUP($A21,'Return Data'!$A$7:$R$326,17,0)</f>
        <v>23.173776398997699</v>
      </c>
      <c r="S21" s="71">
        <f t="shared" ref="S21" si="68">RANK(R21,R$8:R$41,0)</f>
        <v>3</v>
      </c>
    </row>
    <row r="22" spans="1:19" x14ac:dyDescent="0.25">
      <c r="A22" s="87" t="s">
        <v>96</v>
      </c>
      <c r="B22" s="68">
        <f>VLOOKUP($A22,'Return Data'!$A$7:$R$326,2,0)</f>
        <v>43929</v>
      </c>
      <c r="C22" s="69">
        <f>VLOOKUP($A22,'Return Data'!$A$7:$R$326,3,0)</f>
        <v>26.450500000000002</v>
      </c>
      <c r="D22" s="69">
        <f>VLOOKUP($A22,'Return Data'!$A$7:$R$326,10,0)</f>
        <v>-19.0601616646507</v>
      </c>
      <c r="E22" s="70">
        <f t="shared" si="0"/>
        <v>24</v>
      </c>
      <c r="F22" s="69">
        <f>VLOOKUP($A22,'Return Data'!$A$7:$R$326,11,0)</f>
        <v>5.2525112141484396</v>
      </c>
      <c r="G22" s="70">
        <f t="shared" si="0"/>
        <v>17</v>
      </c>
      <c r="H22" s="69">
        <f>VLOOKUP($A22,'Return Data'!$A$7:$R$326,12,0)</f>
        <v>4.8636752118760098</v>
      </c>
      <c r="I22" s="70">
        <f t="shared" ref="I22" si="69">RANK(H22,H$8:H$41,0)</f>
        <v>21</v>
      </c>
      <c r="J22" s="69">
        <f>VLOOKUP($A22,'Return Data'!$A$7:$R$326,13,0)</f>
        <v>5.2118626056884203</v>
      </c>
      <c r="K22" s="70">
        <f t="shared" ref="K22" si="70">RANK(J22,J$8:J$41,0)</f>
        <v>18</v>
      </c>
      <c r="L22" s="69">
        <f>VLOOKUP($A22,'Return Data'!$A$7:$R$326,14,0)</f>
        <v>9.4049557648566395</v>
      </c>
      <c r="M22" s="70">
        <f t="shared" ref="M22" si="71">RANK(L22,L$8:L$41,0)</f>
        <v>10</v>
      </c>
      <c r="N22" s="69">
        <f>VLOOKUP($A22,'Return Data'!$A$7:$R$326,18,0)</f>
        <v>7.5456780150630696</v>
      </c>
      <c r="O22" s="70">
        <f t="shared" ref="O22" si="72">RANK(N22,N$8:N$41,0)</f>
        <v>11</v>
      </c>
      <c r="P22" s="69">
        <f>VLOOKUP($A22,'Return Data'!$A$7:$R$326,15,0)</f>
        <v>6.4590873607924202</v>
      </c>
      <c r="Q22" s="70">
        <f t="shared" ref="Q22" si="73">RANK(P22,P$8:P$41,0)</f>
        <v>15</v>
      </c>
      <c r="R22" s="69">
        <f>VLOOKUP($A22,'Return Data'!$A$7:$R$326,17,0)</f>
        <v>13.141677609980301</v>
      </c>
      <c r="S22" s="71">
        <f t="shared" ref="S22" si="74">RANK(R22,R$8:R$41,0)</f>
        <v>10</v>
      </c>
    </row>
    <row r="23" spans="1:19" x14ac:dyDescent="0.25">
      <c r="A23" s="87" t="s">
        <v>97</v>
      </c>
      <c r="B23" s="68">
        <f>VLOOKUP($A23,'Return Data'!$A$7:$R$326,2,0)</f>
        <v>43929</v>
      </c>
      <c r="C23" s="69">
        <f>VLOOKUP($A23,'Return Data'!$A$7:$R$326,3,0)</f>
        <v>25.350899999999999</v>
      </c>
      <c r="D23" s="69">
        <f>VLOOKUP($A23,'Return Data'!$A$7:$R$326,10,0)</f>
        <v>-16.639404877075901</v>
      </c>
      <c r="E23" s="70">
        <f t="shared" si="0"/>
        <v>16</v>
      </c>
      <c r="F23" s="69">
        <f>VLOOKUP($A23,'Return Data'!$A$7:$R$326,11,0)</f>
        <v>6.9862993822234802</v>
      </c>
      <c r="G23" s="70">
        <f t="shared" si="0"/>
        <v>10</v>
      </c>
      <c r="H23" s="69">
        <f>VLOOKUP($A23,'Return Data'!$A$7:$R$326,12,0)</f>
        <v>8.9030013834480801</v>
      </c>
      <c r="I23" s="70">
        <f t="shared" ref="I23" si="75">RANK(H23,H$8:H$41,0)</f>
        <v>2</v>
      </c>
      <c r="J23" s="69">
        <f>VLOOKUP($A23,'Return Data'!$A$7:$R$326,13,0)</f>
        <v>7.7530176134038902</v>
      </c>
      <c r="K23" s="70">
        <f t="shared" ref="K23" si="76">RANK(J23,J$8:J$41,0)</f>
        <v>3</v>
      </c>
      <c r="L23" s="69">
        <f>VLOOKUP($A23,'Return Data'!$A$7:$R$326,14,0)</f>
        <v>9.7853256733031699</v>
      </c>
      <c r="M23" s="70">
        <f t="shared" ref="M23" si="77">RANK(L23,L$8:L$41,0)</f>
        <v>8</v>
      </c>
      <c r="N23" s="69">
        <f>VLOOKUP($A23,'Return Data'!$A$7:$R$326,18,0)</f>
        <v>8.0761574472973905</v>
      </c>
      <c r="O23" s="70">
        <f t="shared" ref="O23" si="78">RANK(N23,N$8:N$41,0)</f>
        <v>10</v>
      </c>
      <c r="P23" s="69">
        <f>VLOOKUP($A23,'Return Data'!$A$7:$R$326,15,0)</f>
        <v>8.39008190037171</v>
      </c>
      <c r="Q23" s="70">
        <f t="shared" ref="Q23" si="79">RANK(P23,P$8:P$41,0)</f>
        <v>3</v>
      </c>
      <c r="R23" s="69">
        <f>VLOOKUP($A23,'Return Data'!$A$7:$R$326,17,0)</f>
        <v>15.0176320021442</v>
      </c>
      <c r="S23" s="71">
        <f t="shared" ref="S23" si="80">RANK(R23,R$8:R$41,0)</f>
        <v>7</v>
      </c>
    </row>
    <row r="24" spans="1:19" x14ac:dyDescent="0.25">
      <c r="A24" s="87" t="s">
        <v>98</v>
      </c>
      <c r="B24" s="68">
        <f>VLOOKUP($A24,'Return Data'!$A$7:$R$326,2,0)</f>
        <v>43929</v>
      </c>
      <c r="C24" s="69">
        <f>VLOOKUP($A24,'Return Data'!$A$7:$R$326,3,0)</f>
        <v>15.866099999999999</v>
      </c>
      <c r="D24" s="69">
        <f>VLOOKUP($A24,'Return Data'!$A$7:$R$326,10,0)</f>
        <v>-18.7027659330776</v>
      </c>
      <c r="E24" s="70">
        <f t="shared" si="0"/>
        <v>23</v>
      </c>
      <c r="F24" s="69">
        <f>VLOOKUP($A24,'Return Data'!$A$7:$R$326,11,0)</f>
        <v>4.8562844184259797</v>
      </c>
      <c r="G24" s="70">
        <f t="shared" si="0"/>
        <v>19</v>
      </c>
      <c r="H24" s="69">
        <f>VLOOKUP($A24,'Return Data'!$A$7:$R$326,12,0)</f>
        <v>7.3611882402024396</v>
      </c>
      <c r="I24" s="70">
        <f t="shared" ref="I24" si="81">RANK(H24,H$8:H$41,0)</f>
        <v>7</v>
      </c>
      <c r="J24" s="69">
        <f>VLOOKUP($A24,'Return Data'!$A$7:$R$326,13,0)</f>
        <v>4.7716128342944399</v>
      </c>
      <c r="K24" s="70">
        <f t="shared" ref="K24" si="82">RANK(J24,J$8:J$41,0)</f>
        <v>22</v>
      </c>
      <c r="L24" s="69">
        <f>VLOOKUP($A24,'Return Data'!$A$7:$R$326,14,0)</f>
        <v>4.7869432135640499</v>
      </c>
      <c r="M24" s="70">
        <f t="shared" ref="M24" si="83">RANK(L24,L$8:L$41,0)</f>
        <v>21</v>
      </c>
      <c r="N24" s="69">
        <f>VLOOKUP($A24,'Return Data'!$A$7:$R$326,18,0)</f>
        <v>5.0758870509638196</v>
      </c>
      <c r="O24" s="70">
        <f t="shared" ref="O24" si="84">RANK(N24,N$8:N$41,0)</f>
        <v>21</v>
      </c>
      <c r="P24" s="69">
        <f>VLOOKUP($A24,'Return Data'!$A$7:$R$326,15,0)</f>
        <v>3.9550248381517599</v>
      </c>
      <c r="Q24" s="70">
        <f t="shared" ref="Q24" si="85">RANK(P24,P$8:P$41,0)</f>
        <v>24</v>
      </c>
      <c r="R24" s="69">
        <f>VLOOKUP($A24,'Return Data'!$A$7:$R$326,17,0)</f>
        <v>7.2116082856180501</v>
      </c>
      <c r="S24" s="71">
        <f t="shared" ref="S24" si="86">RANK(R24,R$8:R$41,0)</f>
        <v>32</v>
      </c>
    </row>
    <row r="25" spans="1:19" x14ac:dyDescent="0.25">
      <c r="A25" s="87" t="s">
        <v>99</v>
      </c>
      <c r="B25" s="68">
        <f>VLOOKUP($A25,'Return Data'!$A$7:$R$326,2,0)</f>
        <v>43929</v>
      </c>
      <c r="C25" s="69">
        <f>VLOOKUP($A25,'Return Data'!$A$7:$R$326,3,0)</f>
        <v>24.813099999999999</v>
      </c>
      <c r="D25" s="69">
        <f>VLOOKUP($A25,'Return Data'!$A$7:$R$326,10,0)</f>
        <v>-17.1543838640332</v>
      </c>
      <c r="E25" s="70">
        <f t="shared" si="0"/>
        <v>17</v>
      </c>
      <c r="F25" s="69">
        <f>VLOOKUP($A25,'Return Data'!$A$7:$R$326,11,0)</f>
        <v>9.7831019667509107</v>
      </c>
      <c r="G25" s="70">
        <f t="shared" si="0"/>
        <v>5</v>
      </c>
      <c r="H25" s="69">
        <f>VLOOKUP($A25,'Return Data'!$A$7:$R$326,12,0)</f>
        <v>7.0990001695150804</v>
      </c>
      <c r="I25" s="70">
        <f t="shared" ref="I25" si="87">RANK(H25,H$8:H$41,0)</f>
        <v>9</v>
      </c>
      <c r="J25" s="69">
        <f>VLOOKUP($A25,'Return Data'!$A$7:$R$326,13,0)</f>
        <v>7.22339490157478</v>
      </c>
      <c r="K25" s="70">
        <f t="shared" ref="K25" si="88">RANK(J25,J$8:J$41,0)</f>
        <v>7</v>
      </c>
      <c r="L25" s="69">
        <f>VLOOKUP($A25,'Return Data'!$A$7:$R$326,14,0)</f>
        <v>11.783264757374701</v>
      </c>
      <c r="M25" s="70">
        <f t="shared" ref="M25" si="89">RANK(L25,L$8:L$41,0)</f>
        <v>3</v>
      </c>
      <c r="N25" s="69">
        <f>VLOOKUP($A25,'Return Data'!$A$7:$R$326,18,0)</f>
        <v>9.5588818850895905</v>
      </c>
      <c r="O25" s="70">
        <f t="shared" ref="O25" si="90">RANK(N25,N$8:N$41,0)</f>
        <v>2</v>
      </c>
      <c r="P25" s="69">
        <f>VLOOKUP($A25,'Return Data'!$A$7:$R$326,15,0)</f>
        <v>7.9517615807650204</v>
      </c>
      <c r="Q25" s="70">
        <f t="shared" ref="Q25" si="91">RANK(P25,P$8:P$41,0)</f>
        <v>7</v>
      </c>
      <c r="R25" s="69">
        <f>VLOOKUP($A25,'Return Data'!$A$7:$R$326,17,0)</f>
        <v>13.0409587554269</v>
      </c>
      <c r="S25" s="71">
        <f t="shared" ref="S25" si="92">RANK(R25,R$8:R$41,0)</f>
        <v>11</v>
      </c>
    </row>
    <row r="26" spans="1:19" x14ac:dyDescent="0.25">
      <c r="A26" s="87" t="s">
        <v>100</v>
      </c>
      <c r="B26" s="68">
        <f>VLOOKUP($A26,'Return Data'!$A$7:$R$326,2,0)</f>
        <v>43929</v>
      </c>
      <c r="C26" s="69">
        <f>VLOOKUP($A26,'Return Data'!$A$7:$R$326,3,0)</f>
        <v>15.862299999999999</v>
      </c>
      <c r="D26" s="69">
        <f>VLOOKUP($A26,'Return Data'!$A$7:$R$326,10,0)</f>
        <v>1.9068806154375699</v>
      </c>
      <c r="E26" s="70">
        <f t="shared" si="0"/>
        <v>3</v>
      </c>
      <c r="F26" s="69">
        <f>VLOOKUP($A26,'Return Data'!$A$7:$R$326,11,0)</f>
        <v>7.5535642909479099</v>
      </c>
      <c r="G26" s="70">
        <f t="shared" si="0"/>
        <v>8</v>
      </c>
      <c r="H26" s="69">
        <f>VLOOKUP($A26,'Return Data'!$A$7:$R$326,12,0)</f>
        <v>7.6904044196050698</v>
      </c>
      <c r="I26" s="70">
        <f t="shared" ref="I26" si="93">RANK(H26,H$8:H$41,0)</f>
        <v>5</v>
      </c>
      <c r="J26" s="69">
        <f>VLOOKUP($A26,'Return Data'!$A$7:$R$326,13,0)</f>
        <v>7.5309326863561799</v>
      </c>
      <c r="K26" s="70">
        <f t="shared" ref="K26" si="94">RANK(J26,J$8:J$41,0)</f>
        <v>5</v>
      </c>
      <c r="L26" s="69">
        <f>VLOOKUP($A26,'Return Data'!$A$7:$R$326,14,0)</f>
        <v>7.2072233306426803</v>
      </c>
      <c r="M26" s="70">
        <f t="shared" ref="M26" si="95">RANK(L26,L$8:L$41,0)</f>
        <v>18</v>
      </c>
      <c r="N26" s="69">
        <f>VLOOKUP($A26,'Return Data'!$A$7:$R$326,18,0)</f>
        <v>6.73934245052273</v>
      </c>
      <c r="O26" s="70">
        <f t="shared" ref="O26" si="96">RANK(N26,N$8:N$41,0)</f>
        <v>14</v>
      </c>
      <c r="P26" s="69">
        <f>VLOOKUP($A26,'Return Data'!$A$7:$R$326,15,0)</f>
        <v>7.4304255877884797</v>
      </c>
      <c r="Q26" s="70">
        <f t="shared" ref="Q26" si="97">RANK(P26,P$8:P$41,0)</f>
        <v>10</v>
      </c>
      <c r="R26" s="69">
        <f>VLOOKUP($A26,'Return Data'!$A$7:$R$326,17,0)</f>
        <v>8.6279818548387102</v>
      </c>
      <c r="S26" s="71">
        <f t="shared" ref="S26" si="98">RANK(R26,R$8:R$41,0)</f>
        <v>27</v>
      </c>
    </row>
    <row r="27" spans="1:19" x14ac:dyDescent="0.25">
      <c r="A27" s="87" t="s">
        <v>101</v>
      </c>
      <c r="B27" s="68">
        <f>VLOOKUP($A27,'Return Data'!$A$7:$R$326,2,0)</f>
        <v>43929</v>
      </c>
      <c r="C27" s="69">
        <f>VLOOKUP($A27,'Return Data'!$A$7:$R$326,3,0)</f>
        <v>1108.2991999999999</v>
      </c>
      <c r="D27" s="69">
        <f>VLOOKUP($A27,'Return Data'!$A$7:$R$326,10,0)</f>
        <v>-14.383494120633999</v>
      </c>
      <c r="E27" s="70">
        <f t="shared" si="0"/>
        <v>10</v>
      </c>
      <c r="F27" s="69">
        <f>VLOOKUP($A27,'Return Data'!$A$7:$R$326,11,0)</f>
        <v>1.93034529723069</v>
      </c>
      <c r="G27" s="70">
        <f t="shared" si="0"/>
        <v>28</v>
      </c>
      <c r="H27" s="69">
        <f>VLOOKUP($A27,'Return Data'!$A$7:$R$326,12,0)</f>
        <v>3.3910665498151</v>
      </c>
      <c r="I27" s="70">
        <f t="shared" ref="I27" si="99">RANK(H27,H$8:H$41,0)</f>
        <v>26</v>
      </c>
      <c r="J27" s="69">
        <f>VLOOKUP($A27,'Return Data'!$A$7:$R$326,13,0)</f>
        <v>5.0391108658096604</v>
      </c>
      <c r="K27" s="70">
        <f t="shared" ref="K27" si="100">RANK(J27,J$8:J$41,0)</f>
        <v>20</v>
      </c>
      <c r="L27" s="69">
        <f>VLOOKUP($A27,'Return Data'!$A$7:$R$326,14,0)</f>
        <v>7.3311708183850302</v>
      </c>
      <c r="M27" s="70">
        <f t="shared" ref="M27" si="101">RANK(L27,L$8:L$41,0)</f>
        <v>17</v>
      </c>
      <c r="N27" s="69"/>
      <c r="O27" s="70"/>
      <c r="P27" s="69"/>
      <c r="Q27" s="70"/>
      <c r="R27" s="69">
        <f>VLOOKUP($A27,'Return Data'!$A$7:$R$326,17,0)</f>
        <v>8.0507551934826704</v>
      </c>
      <c r="S27" s="71">
        <f t="shared" ref="S27" si="102">RANK(R27,R$8:R$41,0)</f>
        <v>30</v>
      </c>
    </row>
    <row r="28" spans="1:19" x14ac:dyDescent="0.25">
      <c r="A28" s="87" t="s">
        <v>102</v>
      </c>
      <c r="B28" s="68">
        <f>VLOOKUP($A28,'Return Data'!$A$7:$R$326,2,0)</f>
        <v>43929</v>
      </c>
      <c r="C28" s="69">
        <f>VLOOKUP($A28,'Return Data'!$A$7:$R$326,3,0)</f>
        <v>30.157800000000002</v>
      </c>
      <c r="D28" s="69">
        <f>VLOOKUP($A28,'Return Data'!$A$7:$R$326,10,0)</f>
        <v>-14.2317386473859</v>
      </c>
      <c r="E28" s="70">
        <f t="shared" si="0"/>
        <v>9</v>
      </c>
      <c r="F28" s="69">
        <f>VLOOKUP($A28,'Return Data'!$A$7:$R$326,11,0)</f>
        <v>1.0053339209257499</v>
      </c>
      <c r="G28" s="70">
        <f t="shared" si="0"/>
        <v>29</v>
      </c>
      <c r="H28" s="69">
        <f>VLOOKUP($A28,'Return Data'!$A$7:$R$326,12,0)</f>
        <v>2.8023369106496498</v>
      </c>
      <c r="I28" s="70">
        <f t="shared" ref="I28" si="103">RANK(H28,H$8:H$41,0)</f>
        <v>27</v>
      </c>
      <c r="J28" s="69">
        <f>VLOOKUP($A28,'Return Data'!$A$7:$R$326,13,0)</f>
        <v>3.7898021434511202</v>
      </c>
      <c r="K28" s="70">
        <f t="shared" ref="K28" si="104">RANK(J28,J$8:J$41,0)</f>
        <v>27</v>
      </c>
      <c r="L28" s="69">
        <f>VLOOKUP($A28,'Return Data'!$A$7:$R$326,14,0)</f>
        <v>4.4842338439045699</v>
      </c>
      <c r="M28" s="70">
        <f t="shared" ref="M28" si="105">RANK(L28,L$8:L$41,0)</f>
        <v>25</v>
      </c>
      <c r="N28" s="69">
        <f>VLOOKUP($A28,'Return Data'!$A$7:$R$326,18,0)</f>
        <v>6.0977202724150201</v>
      </c>
      <c r="O28" s="70">
        <f t="shared" ref="O28" si="106">RANK(N28,N$8:N$41,0)</f>
        <v>19</v>
      </c>
      <c r="P28" s="69">
        <f>VLOOKUP($A28,'Return Data'!$A$7:$R$326,15,0)</f>
        <v>6.8412626966241099</v>
      </c>
      <c r="Q28" s="70">
        <f t="shared" ref="Q28" si="107">RANK(P28,P$8:P$41,0)</f>
        <v>12</v>
      </c>
      <c r="R28" s="69">
        <f>VLOOKUP($A28,'Return Data'!$A$7:$R$326,17,0)</f>
        <v>11.9986904761905</v>
      </c>
      <c r="S28" s="71">
        <f t="shared" ref="S28" si="108">RANK(R28,R$8:R$41,0)</f>
        <v>14</v>
      </c>
    </row>
    <row r="29" spans="1:19" x14ac:dyDescent="0.25">
      <c r="A29" s="87" t="s">
        <v>103</v>
      </c>
      <c r="B29" s="68">
        <f>VLOOKUP($A29,'Return Data'!$A$7:$R$326,2,0)</f>
        <v>43929</v>
      </c>
      <c r="C29" s="69">
        <f>VLOOKUP($A29,'Return Data'!$A$7:$R$326,3,0)</f>
        <v>26.365400000000001</v>
      </c>
      <c r="D29" s="69">
        <f>VLOOKUP($A29,'Return Data'!$A$7:$R$326,10,0)</f>
        <v>-25.6083582889881</v>
      </c>
      <c r="E29" s="70">
        <f t="shared" si="0"/>
        <v>29</v>
      </c>
      <c r="F29" s="69">
        <f>VLOOKUP($A29,'Return Data'!$A$7:$R$326,11,0)</f>
        <v>2.1873338388989199</v>
      </c>
      <c r="G29" s="70">
        <f t="shared" si="0"/>
        <v>27</v>
      </c>
      <c r="H29" s="69">
        <f>VLOOKUP($A29,'Return Data'!$A$7:$R$326,12,0)</f>
        <v>4.9287429191624499</v>
      </c>
      <c r="I29" s="70">
        <f t="shared" ref="I29" si="109">RANK(H29,H$8:H$41,0)</f>
        <v>19</v>
      </c>
      <c r="J29" s="69">
        <f>VLOOKUP($A29,'Return Data'!$A$7:$R$326,13,0)</f>
        <v>5.1336940529962698</v>
      </c>
      <c r="K29" s="70">
        <f t="shared" ref="K29" si="110">RANK(J29,J$8:J$41,0)</f>
        <v>19</v>
      </c>
      <c r="L29" s="69">
        <f>VLOOKUP($A29,'Return Data'!$A$7:$R$326,14,0)</f>
        <v>8.78000593533908</v>
      </c>
      <c r="M29" s="70">
        <f t="shared" ref="M29" si="111">RANK(L29,L$8:L$41,0)</f>
        <v>12</v>
      </c>
      <c r="N29" s="69">
        <f>VLOOKUP($A29,'Return Data'!$A$7:$R$326,18,0)</f>
        <v>8.8195612487375907</v>
      </c>
      <c r="O29" s="70">
        <f t="shared" ref="O29" si="112">RANK(N29,N$8:N$41,0)</f>
        <v>6</v>
      </c>
      <c r="P29" s="69">
        <f>VLOOKUP($A29,'Return Data'!$A$7:$R$326,15,0)</f>
        <v>8.6104752552585193</v>
      </c>
      <c r="Q29" s="70">
        <f t="shared" ref="Q29" si="113">RANK(P29,P$8:P$41,0)</f>
        <v>2</v>
      </c>
      <c r="R29" s="69">
        <f>VLOOKUP($A29,'Return Data'!$A$7:$R$326,17,0)</f>
        <v>13.780433752903701</v>
      </c>
      <c r="S29" s="71">
        <f t="shared" ref="S29" si="114">RANK(R29,R$8:R$41,0)</f>
        <v>9</v>
      </c>
    </row>
    <row r="30" spans="1:19" x14ac:dyDescent="0.25">
      <c r="A30" s="87" t="s">
        <v>104</v>
      </c>
      <c r="B30" s="68">
        <f>VLOOKUP($A30,'Return Data'!$A$7:$R$326,2,0)</f>
        <v>43929</v>
      </c>
      <c r="C30" s="69">
        <f>VLOOKUP($A30,'Return Data'!$A$7:$R$326,3,0)</f>
        <v>21.6538</v>
      </c>
      <c r="D30" s="69">
        <f>VLOOKUP($A30,'Return Data'!$A$7:$R$326,10,0)</f>
        <v>-19.8690518351832</v>
      </c>
      <c r="E30" s="70">
        <f t="shared" si="0"/>
        <v>25</v>
      </c>
      <c r="F30" s="69">
        <f>VLOOKUP($A30,'Return Data'!$A$7:$R$326,11,0)</f>
        <v>5.0872214781187299</v>
      </c>
      <c r="G30" s="70">
        <f t="shared" si="0"/>
        <v>18</v>
      </c>
      <c r="H30" s="69">
        <f>VLOOKUP($A30,'Return Data'!$A$7:$R$326,12,0)</f>
        <v>5.4992554731903303</v>
      </c>
      <c r="I30" s="70">
        <f t="shared" ref="I30" si="115">RANK(H30,H$8:H$41,0)</f>
        <v>18</v>
      </c>
      <c r="J30" s="69">
        <f>VLOOKUP($A30,'Return Data'!$A$7:$R$326,13,0)</f>
        <v>6.1284588704013698</v>
      </c>
      <c r="K30" s="70">
        <f t="shared" ref="K30" si="116">RANK(J30,J$8:J$41,0)</f>
        <v>11</v>
      </c>
      <c r="L30" s="69">
        <f>VLOOKUP($A30,'Return Data'!$A$7:$R$326,14,0)</f>
        <v>8.6985406741741507</v>
      </c>
      <c r="M30" s="70">
        <f t="shared" ref="M30" si="117">RANK(L30,L$8:L$41,0)</f>
        <v>13</v>
      </c>
      <c r="N30" s="69">
        <f>VLOOKUP($A30,'Return Data'!$A$7:$R$326,18,0)</f>
        <v>7.2194703743956703</v>
      </c>
      <c r="O30" s="70">
        <f t="shared" ref="O30" si="118">RANK(N30,N$8:N$41,0)</f>
        <v>13</v>
      </c>
      <c r="P30" s="69">
        <f>VLOOKUP($A30,'Return Data'!$A$7:$R$326,15,0)</f>
        <v>7.2116568760857298</v>
      </c>
      <c r="Q30" s="70">
        <f t="shared" ref="Q30" si="119">RANK(P30,P$8:P$41,0)</f>
        <v>11</v>
      </c>
      <c r="R30" s="69">
        <f>VLOOKUP($A30,'Return Data'!$A$7:$R$326,17,0)</f>
        <v>8.55862575452716</v>
      </c>
      <c r="S30" s="71">
        <f t="shared" ref="S30" si="120">RANK(R30,R$8:R$41,0)</f>
        <v>29</v>
      </c>
    </row>
    <row r="31" spans="1:19" x14ac:dyDescent="0.25">
      <c r="A31" s="87" t="s">
        <v>105</v>
      </c>
      <c r="B31" s="68">
        <f>VLOOKUP($A31,'Return Data'!$A$7:$R$326,2,0)</f>
        <v>43929</v>
      </c>
      <c r="C31" s="69">
        <f>VLOOKUP($A31,'Return Data'!$A$7:$R$326,3,0)</f>
        <v>12.348800000000001</v>
      </c>
      <c r="D31" s="69">
        <f>VLOOKUP($A31,'Return Data'!$A$7:$R$326,10,0)</f>
        <v>-6.5797192871016899</v>
      </c>
      <c r="E31" s="70">
        <f t="shared" si="0"/>
        <v>4</v>
      </c>
      <c r="F31" s="69">
        <f>VLOOKUP($A31,'Return Data'!$A$7:$R$326,11,0)</f>
        <v>11.4970079942133</v>
      </c>
      <c r="G31" s="70">
        <f t="shared" si="0"/>
        <v>1</v>
      </c>
      <c r="H31" s="69">
        <f>VLOOKUP($A31,'Return Data'!$A$7:$R$326,12,0)</f>
        <v>8.0990372367169403</v>
      </c>
      <c r="I31" s="70">
        <f t="shared" ref="I31" si="121">RANK(H31,H$8:H$41,0)</f>
        <v>4</v>
      </c>
      <c r="J31" s="69">
        <f>VLOOKUP($A31,'Return Data'!$A$7:$R$326,13,0)</f>
        <v>7.7142289611335597</v>
      </c>
      <c r="K31" s="70">
        <f t="shared" ref="K31" si="122">RANK(J31,J$8:J$41,0)</f>
        <v>4</v>
      </c>
      <c r="L31" s="69">
        <f>VLOOKUP($A31,'Return Data'!$A$7:$R$326,14,0)</f>
        <v>12.2008428035622</v>
      </c>
      <c r="M31" s="70">
        <f t="shared" ref="M31" si="123">RANK(L31,L$8:L$41,0)</f>
        <v>1</v>
      </c>
      <c r="N31" s="69">
        <f>VLOOKUP($A31,'Return Data'!$A$7:$R$326,18,0)</f>
        <v>8.8588312128172095</v>
      </c>
      <c r="O31" s="70">
        <f t="shared" ref="O31" si="124">RANK(N31,N$8:N$41,0)</f>
        <v>5</v>
      </c>
      <c r="P31" s="69"/>
      <c r="Q31" s="70"/>
      <c r="R31" s="69">
        <f>VLOOKUP($A31,'Return Data'!$A$7:$R$326,17,0)</f>
        <v>7.7165796579658004</v>
      </c>
      <c r="S31" s="71">
        <f t="shared" ref="S31" si="125">RANK(R31,R$8:R$41,0)</f>
        <v>31</v>
      </c>
    </row>
    <row r="32" spans="1:19" x14ac:dyDescent="0.25">
      <c r="A32" s="87" t="s">
        <v>106</v>
      </c>
      <c r="B32" s="68">
        <f>VLOOKUP($A32,'Return Data'!$A$7:$R$326,2,0)</f>
        <v>43929</v>
      </c>
      <c r="C32" s="69">
        <f>VLOOKUP($A32,'Return Data'!$A$7:$R$326,3,0)</f>
        <v>26.521100000000001</v>
      </c>
      <c r="D32" s="69">
        <f>VLOOKUP($A32,'Return Data'!$A$7:$R$326,10,0)</f>
        <v>-17.9578737656248</v>
      </c>
      <c r="E32" s="70">
        <f t="shared" si="0"/>
        <v>18</v>
      </c>
      <c r="F32" s="69">
        <f>VLOOKUP($A32,'Return Data'!$A$7:$R$326,11,0)</f>
        <v>6.1234363650307104</v>
      </c>
      <c r="G32" s="70">
        <f t="shared" si="0"/>
        <v>12</v>
      </c>
      <c r="H32" s="69">
        <f>VLOOKUP($A32,'Return Data'!$A$7:$R$326,12,0)</f>
        <v>3.9586637819609298</v>
      </c>
      <c r="I32" s="70">
        <f t="shared" ref="I32" si="126">RANK(H32,H$8:H$41,0)</f>
        <v>25</v>
      </c>
      <c r="J32" s="69">
        <f>VLOOKUP($A32,'Return Data'!$A$7:$R$326,13,0)</f>
        <v>4.0154920112033503</v>
      </c>
      <c r="K32" s="70">
        <f t="shared" ref="K32" si="127">RANK(J32,J$8:J$41,0)</f>
        <v>25</v>
      </c>
      <c r="L32" s="69">
        <f>VLOOKUP($A32,'Return Data'!$A$7:$R$326,14,0)</f>
        <v>8.4100189335990194</v>
      </c>
      <c r="M32" s="70">
        <f t="shared" ref="M32" si="128">RANK(L32,L$8:L$41,0)</f>
        <v>15</v>
      </c>
      <c r="N32" s="69">
        <f>VLOOKUP($A32,'Return Data'!$A$7:$R$326,18,0)</f>
        <v>6.5966569281969303</v>
      </c>
      <c r="O32" s="70">
        <f t="shared" ref="O32" si="129">RANK(N32,N$8:N$41,0)</f>
        <v>17</v>
      </c>
      <c r="P32" s="69">
        <f>VLOOKUP($A32,'Return Data'!$A$7:$R$326,15,0)</f>
        <v>6.4616326685183001</v>
      </c>
      <c r="Q32" s="70">
        <f t="shared" ref="Q32" si="130">RANK(P32,P$8:P$41,0)</f>
        <v>14</v>
      </c>
      <c r="R32" s="69">
        <f>VLOOKUP($A32,'Return Data'!$A$7:$R$326,17,0)</f>
        <v>10.724171260892801</v>
      </c>
      <c r="S32" s="71">
        <f t="shared" ref="S32" si="131">RANK(R32,R$8:R$41,0)</f>
        <v>19</v>
      </c>
    </row>
    <row r="33" spans="1:19" x14ac:dyDescent="0.25">
      <c r="A33" s="87" t="s">
        <v>107</v>
      </c>
      <c r="B33" s="68">
        <f>VLOOKUP($A33,'Return Data'!$A$7:$R$326,2,0)</f>
        <v>43929</v>
      </c>
      <c r="C33" s="69">
        <f>VLOOKUP($A33,'Return Data'!$A$7:$R$326,3,0)</f>
        <v>1933.7924</v>
      </c>
      <c r="D33" s="69">
        <f>VLOOKUP($A33,'Return Data'!$A$7:$R$326,10,0)</f>
        <v>-31.334194604540301</v>
      </c>
      <c r="E33" s="70">
        <f t="shared" si="0"/>
        <v>30</v>
      </c>
      <c r="F33" s="69">
        <f>VLOOKUP($A33,'Return Data'!$A$7:$R$326,11,0)</f>
        <v>2.2177078043386902</v>
      </c>
      <c r="G33" s="70">
        <f t="shared" si="0"/>
        <v>26</v>
      </c>
      <c r="H33" s="69">
        <f>VLOOKUP($A33,'Return Data'!$A$7:$R$326,12,0)</f>
        <v>4.4762514093134698</v>
      </c>
      <c r="I33" s="70">
        <f t="shared" ref="I33" si="132">RANK(H33,H$8:H$41,0)</f>
        <v>24</v>
      </c>
      <c r="J33" s="69">
        <f>VLOOKUP($A33,'Return Data'!$A$7:$R$326,13,0)</f>
        <v>4.9189093564765001</v>
      </c>
      <c r="K33" s="70">
        <f t="shared" ref="K33" si="133">RANK(J33,J$8:J$41,0)</f>
        <v>21</v>
      </c>
      <c r="L33" s="69">
        <f>VLOOKUP($A33,'Return Data'!$A$7:$R$326,14,0)</f>
        <v>9.3525295800804091</v>
      </c>
      <c r="M33" s="70">
        <f t="shared" ref="M33" si="134">RANK(L33,L$8:L$41,0)</f>
        <v>11</v>
      </c>
      <c r="N33" s="69">
        <f>VLOOKUP($A33,'Return Data'!$A$7:$R$326,18,0)</f>
        <v>8.3055378851737096</v>
      </c>
      <c r="O33" s="70">
        <f t="shared" ref="O33" si="135">RANK(N33,N$8:N$41,0)</f>
        <v>9</v>
      </c>
      <c r="P33" s="69">
        <f>VLOOKUP($A33,'Return Data'!$A$7:$R$326,15,0)</f>
        <v>8.0411740449113491</v>
      </c>
      <c r="Q33" s="70">
        <f t="shared" ref="Q33" si="136">RANK(P33,P$8:P$41,0)</f>
        <v>6</v>
      </c>
      <c r="R33" s="69">
        <f>VLOOKUP($A33,'Return Data'!$A$7:$R$326,17,0)</f>
        <v>11.327159388501199</v>
      </c>
      <c r="S33" s="71">
        <f t="shared" ref="S33" si="137">RANK(R33,R$8:R$41,0)</f>
        <v>16</v>
      </c>
    </row>
    <row r="34" spans="1:19" x14ac:dyDescent="0.25">
      <c r="A34" s="87" t="s">
        <v>108</v>
      </c>
      <c r="B34" s="68">
        <f>VLOOKUP($A34,'Return Data'!$A$7:$R$326,2,0)</f>
        <v>43929</v>
      </c>
      <c r="C34" s="69">
        <f>VLOOKUP($A34,'Return Data'!$A$7:$R$326,3,0)</f>
        <v>30.425599999999999</v>
      </c>
      <c r="D34" s="69">
        <f>VLOOKUP($A34,'Return Data'!$A$7:$R$326,10,0)</f>
        <v>-9.5574984271270704</v>
      </c>
      <c r="E34" s="70">
        <f t="shared" si="0"/>
        <v>7</v>
      </c>
      <c r="F34" s="69">
        <f>VLOOKUP($A34,'Return Data'!$A$7:$R$326,11,0)</f>
        <v>7.0016194161782099</v>
      </c>
      <c r="G34" s="70">
        <f t="shared" si="0"/>
        <v>9</v>
      </c>
      <c r="H34" s="69">
        <f>VLOOKUP($A34,'Return Data'!$A$7:$R$326,12,0)</f>
        <v>4.9004306225210197</v>
      </c>
      <c r="I34" s="70">
        <f t="shared" ref="I34" si="138">RANK(H34,H$8:H$41,0)</f>
        <v>20</v>
      </c>
      <c r="J34" s="69">
        <f>VLOOKUP($A34,'Return Data'!$A$7:$R$326,13,0)</f>
        <v>4.7666637365249596</v>
      </c>
      <c r="K34" s="70">
        <f t="shared" ref="K34" si="139">RANK(J34,J$8:J$41,0)</f>
        <v>23</v>
      </c>
      <c r="L34" s="69">
        <f>VLOOKUP($A34,'Return Data'!$A$7:$R$326,14,0)</f>
        <v>-2.3172915188465399</v>
      </c>
      <c r="M34" s="70">
        <f t="shared" ref="M34" si="140">RANK(L34,L$8:L$41,0)</f>
        <v>29</v>
      </c>
      <c r="N34" s="69">
        <f>VLOOKUP($A34,'Return Data'!$A$7:$R$326,18,0)</f>
        <v>1.1551342281691299</v>
      </c>
      <c r="O34" s="70">
        <f t="shared" ref="O34" si="141">RANK(N34,N$8:N$41,0)</f>
        <v>28</v>
      </c>
      <c r="P34" s="69">
        <f>VLOOKUP($A34,'Return Data'!$A$7:$R$326,15,0)</f>
        <v>2.6334488796389799</v>
      </c>
      <c r="Q34" s="70">
        <f t="shared" ref="Q34" si="142">RANK(P34,P$8:P$41,0)</f>
        <v>28</v>
      </c>
      <c r="R34" s="69">
        <f>VLOOKUP($A34,'Return Data'!$A$7:$R$326,17,0)</f>
        <v>12.029026088607999</v>
      </c>
      <c r="S34" s="71">
        <f t="shared" ref="S34" si="143">RANK(R34,R$8:R$41,0)</f>
        <v>13</v>
      </c>
    </row>
    <row r="35" spans="1:19" x14ac:dyDescent="0.25">
      <c r="A35" s="87" t="s">
        <v>109</v>
      </c>
      <c r="B35" s="68">
        <f>VLOOKUP($A35,'Return Data'!$A$7:$R$326,2,0)</f>
        <v>43929</v>
      </c>
      <c r="C35" s="69">
        <f>VLOOKUP($A35,'Return Data'!$A$7:$R$326,3,0)</f>
        <v>62.339500000000001</v>
      </c>
      <c r="D35" s="69">
        <f>VLOOKUP($A35,'Return Data'!$A$7:$R$326,10,0)</f>
        <v>3.74924332535049</v>
      </c>
      <c r="E35" s="70">
        <f t="shared" si="0"/>
        <v>2</v>
      </c>
      <c r="F35" s="69">
        <f>VLOOKUP($A35,'Return Data'!$A$7:$R$326,11,0)</f>
        <v>6.1685109840261996</v>
      </c>
      <c r="G35" s="70">
        <f t="shared" si="0"/>
        <v>11</v>
      </c>
      <c r="H35" s="69">
        <f>VLOOKUP($A35,'Return Data'!$A$7:$R$326,12,0)</f>
        <v>5.8791602925106803</v>
      </c>
      <c r="I35" s="70">
        <f t="shared" ref="I35" si="144">RANK(H35,H$8:H$41,0)</f>
        <v>14</v>
      </c>
      <c r="J35" s="69">
        <f>VLOOKUP($A35,'Return Data'!$A$7:$R$326,13,0)</f>
        <v>5.7937539599158603</v>
      </c>
      <c r="K35" s="70">
        <f t="shared" ref="K35" si="145">RANK(J35,J$8:J$41,0)</f>
        <v>15</v>
      </c>
      <c r="L35" s="69">
        <f>VLOOKUP($A35,'Return Data'!$A$7:$R$326,14,0)</f>
        <v>6.0354871468218398</v>
      </c>
      <c r="M35" s="70">
        <f t="shared" ref="M35" si="146">RANK(L35,L$8:L$41,0)</f>
        <v>20</v>
      </c>
      <c r="N35" s="69">
        <f>VLOOKUP($A35,'Return Data'!$A$7:$R$326,18,0)</f>
        <v>5.1293424138547703</v>
      </c>
      <c r="O35" s="70">
        <f t="shared" ref="O35" si="147">RANK(N35,N$8:N$41,0)</f>
        <v>20</v>
      </c>
      <c r="P35" s="69">
        <f>VLOOKUP($A35,'Return Data'!$A$7:$R$326,15,0)</f>
        <v>4.9451011379673604</v>
      </c>
      <c r="Q35" s="70">
        <f t="shared" ref="Q35" si="148">RANK(P35,P$8:P$41,0)</f>
        <v>20</v>
      </c>
      <c r="R35" s="69">
        <f>VLOOKUP($A35,'Return Data'!$A$7:$R$326,17,0)</f>
        <v>23.903800675675701</v>
      </c>
      <c r="S35" s="71">
        <f t="shared" ref="S35" si="149">RANK(R35,R$8:R$41,0)</f>
        <v>2</v>
      </c>
    </row>
    <row r="36" spans="1:19" x14ac:dyDescent="0.25">
      <c r="A36" s="87" t="s">
        <v>110</v>
      </c>
      <c r="B36" s="68">
        <f>VLOOKUP($A36,'Return Data'!$A$7:$R$326,2,0)</f>
        <v>43929</v>
      </c>
      <c r="C36" s="69">
        <f>VLOOKUP($A36,'Return Data'!$A$7:$R$326,3,0)</f>
        <v>15.2486</v>
      </c>
      <c r="D36" s="69">
        <f>VLOOKUP($A36,'Return Data'!$A$7:$R$326,10,0)</f>
        <v>-11.1085011495963</v>
      </c>
      <c r="E36" s="70">
        <f t="shared" si="0"/>
        <v>8</v>
      </c>
      <c r="F36" s="69">
        <f>VLOOKUP($A36,'Return Data'!$A$7:$R$326,11,0)</f>
        <v>10.242671128815999</v>
      </c>
      <c r="G36" s="70">
        <f t="shared" si="0"/>
        <v>3</v>
      </c>
      <c r="H36" s="69">
        <f>VLOOKUP($A36,'Return Data'!$A$7:$R$326,12,0)</f>
        <v>9.1009693048493805</v>
      </c>
      <c r="I36" s="70">
        <f t="shared" ref="I36" si="150">RANK(H36,H$8:H$41,0)</f>
        <v>1</v>
      </c>
      <c r="J36" s="69">
        <f>VLOOKUP($A36,'Return Data'!$A$7:$R$326,13,0)</f>
        <v>8.0230430653953206</v>
      </c>
      <c r="K36" s="70">
        <f t="shared" ref="K36" si="151">RANK(J36,J$8:J$41,0)</f>
        <v>2</v>
      </c>
      <c r="L36" s="69">
        <f>VLOOKUP($A36,'Return Data'!$A$7:$R$326,14,0)</f>
        <v>11.2460346694041</v>
      </c>
      <c r="M36" s="70">
        <f t="shared" ref="M36" si="152">RANK(L36,L$8:L$41,0)</f>
        <v>5</v>
      </c>
      <c r="N36" s="69">
        <f>VLOOKUP($A36,'Return Data'!$A$7:$R$326,18,0)</f>
        <v>8.8191178183008905</v>
      </c>
      <c r="O36" s="70">
        <f t="shared" ref="O36" si="153">RANK(N36,N$8:N$41,0)</f>
        <v>7</v>
      </c>
      <c r="P36" s="69">
        <f>VLOOKUP($A36,'Return Data'!$A$7:$R$326,15,0)</f>
        <v>8.1628452412062504</v>
      </c>
      <c r="Q36" s="70">
        <f t="shared" ref="Q36" si="154">RANK(P36,P$8:P$41,0)</f>
        <v>5</v>
      </c>
      <c r="R36" s="69">
        <f>VLOOKUP($A36,'Return Data'!$A$7:$R$326,17,0)</f>
        <v>10.668255848685</v>
      </c>
      <c r="S36" s="71">
        <f t="shared" ref="S36" si="155">RANK(R36,R$8:R$41,0)</f>
        <v>21</v>
      </c>
    </row>
    <row r="37" spans="1:19" x14ac:dyDescent="0.25">
      <c r="A37" s="87" t="s">
        <v>111</v>
      </c>
      <c r="B37" s="68">
        <f>VLOOKUP($A37,'Return Data'!$A$7:$R$326,2,0)</f>
        <v>43929</v>
      </c>
      <c r="C37" s="69">
        <f>VLOOKUP($A37,'Return Data'!$A$7:$R$326,3,0)</f>
        <v>25.551400000000001</v>
      </c>
      <c r="D37" s="69">
        <f>VLOOKUP($A37,'Return Data'!$A$7:$R$326,10,0)</f>
        <v>-22.497024814724099</v>
      </c>
      <c r="E37" s="70">
        <f t="shared" si="0"/>
        <v>28</v>
      </c>
      <c r="F37" s="69">
        <f>VLOOKUP($A37,'Return Data'!$A$7:$R$326,11,0)</f>
        <v>5.9419935385048097</v>
      </c>
      <c r="G37" s="70">
        <f t="shared" si="0"/>
        <v>13</v>
      </c>
      <c r="H37" s="69">
        <f>VLOOKUP($A37,'Return Data'!$A$7:$R$326,12,0)</f>
        <v>7.3424289340755804</v>
      </c>
      <c r="I37" s="70">
        <f t="shared" ref="I37" si="156">RANK(H37,H$8:H$41,0)</f>
        <v>8</v>
      </c>
      <c r="J37" s="69">
        <f>VLOOKUP($A37,'Return Data'!$A$7:$R$326,13,0)</f>
        <v>7.14485718849288</v>
      </c>
      <c r="K37" s="70">
        <f t="shared" ref="K37" si="157">RANK(J37,J$8:J$41,0)</f>
        <v>8</v>
      </c>
      <c r="L37" s="69">
        <f>VLOOKUP($A37,'Return Data'!$A$7:$R$326,14,0)</f>
        <v>12.0855745531324</v>
      </c>
      <c r="M37" s="70">
        <f t="shared" ref="M37" si="158">RANK(L37,L$8:L$41,0)</f>
        <v>2</v>
      </c>
      <c r="N37" s="69">
        <f>VLOOKUP($A37,'Return Data'!$A$7:$R$326,18,0)</f>
        <v>9.42792301879369</v>
      </c>
      <c r="O37" s="70">
        <f t="shared" ref="O37" si="159">RANK(N37,N$8:N$41,0)</f>
        <v>3</v>
      </c>
      <c r="P37" s="69">
        <f>VLOOKUP($A37,'Return Data'!$A$7:$R$326,15,0)</f>
        <v>8.2529708091068503</v>
      </c>
      <c r="Q37" s="70">
        <f t="shared" ref="Q37" si="160">RANK(P37,P$8:P$41,0)</f>
        <v>4</v>
      </c>
      <c r="R37" s="69">
        <f>VLOOKUP($A37,'Return Data'!$A$7:$R$326,17,0)</f>
        <v>9.5721096121416505</v>
      </c>
      <c r="S37" s="71">
        <f t="shared" ref="S37" si="161">RANK(R37,R$8:R$41,0)</f>
        <v>24</v>
      </c>
    </row>
    <row r="38" spans="1:19" x14ac:dyDescent="0.25">
      <c r="A38" s="87" t="s">
        <v>112</v>
      </c>
      <c r="B38" s="68">
        <f>VLOOKUP($A38,'Return Data'!$A$7:$R$326,2,0)</f>
        <v>43929</v>
      </c>
      <c r="C38" s="69">
        <f>VLOOKUP($A38,'Return Data'!$A$7:$R$326,3,0)</f>
        <v>29.9971</v>
      </c>
      <c r="D38" s="69">
        <f>VLOOKUP($A38,'Return Data'!$A$7:$R$326,10,0)</f>
        <v>-8.7282933950946706</v>
      </c>
      <c r="E38" s="70">
        <f t="shared" si="0"/>
        <v>6</v>
      </c>
      <c r="F38" s="69">
        <f>VLOOKUP($A38,'Return Data'!$A$7:$R$326,11,0)</f>
        <v>7.6678427842372301</v>
      </c>
      <c r="G38" s="70">
        <f t="shared" si="0"/>
        <v>7</v>
      </c>
      <c r="H38" s="69">
        <f>VLOOKUP($A38,'Return Data'!$A$7:$R$326,12,0)</f>
        <v>6.7631971759611904</v>
      </c>
      <c r="I38" s="70">
        <f t="shared" ref="I38" si="162">RANK(H38,H$8:H$41,0)</f>
        <v>10</v>
      </c>
      <c r="J38" s="69">
        <f>VLOOKUP($A38,'Return Data'!$A$7:$R$326,13,0)</f>
        <v>6.1510527075171204</v>
      </c>
      <c r="K38" s="70">
        <f t="shared" ref="K38" si="163">RANK(J38,J$8:J$41,0)</f>
        <v>10</v>
      </c>
      <c r="L38" s="69">
        <f>VLOOKUP($A38,'Return Data'!$A$7:$R$326,14,0)</f>
        <v>7.1630214502972001</v>
      </c>
      <c r="M38" s="70">
        <f t="shared" ref="M38" si="164">RANK(L38,L$8:L$41,0)</f>
        <v>19</v>
      </c>
      <c r="N38" s="69">
        <f>VLOOKUP($A38,'Return Data'!$A$7:$R$326,18,0)</f>
        <v>6.6226049732880901</v>
      </c>
      <c r="O38" s="70">
        <f t="shared" ref="O38" si="165">RANK(N38,N$8:N$41,0)</f>
        <v>16</v>
      </c>
      <c r="P38" s="69">
        <f>VLOOKUP($A38,'Return Data'!$A$7:$R$326,15,0)</f>
        <v>6.1275764572147198</v>
      </c>
      <c r="Q38" s="70">
        <f t="shared" ref="Q38" si="166">RANK(P38,P$8:P$41,0)</f>
        <v>17</v>
      </c>
      <c r="R38" s="69">
        <f>VLOOKUP($A38,'Return Data'!$A$7:$R$326,17,0)</f>
        <v>12.0404841636424</v>
      </c>
      <c r="S38" s="71">
        <f t="shared" ref="S38" si="167">RANK(R38,R$8:R$41,0)</f>
        <v>12</v>
      </c>
    </row>
    <row r="39" spans="1:19" x14ac:dyDescent="0.25">
      <c r="A39" s="87" t="s">
        <v>113</v>
      </c>
      <c r="B39" s="68">
        <f>VLOOKUP($A39,'Return Data'!$A$7:$R$326,2,0)</f>
        <v>43929</v>
      </c>
      <c r="C39" s="69">
        <f>VLOOKUP($A39,'Return Data'!$A$7:$R$326,3,0)</f>
        <v>17.375800000000002</v>
      </c>
      <c r="D39" s="69">
        <f>VLOOKUP($A39,'Return Data'!$A$7:$R$326,10,0)</f>
        <v>-22.230744070109601</v>
      </c>
      <c r="E39" s="70">
        <f t="shared" si="0"/>
        <v>27</v>
      </c>
      <c r="F39" s="69">
        <f>VLOOKUP($A39,'Return Data'!$A$7:$R$326,11,0)</f>
        <v>5.5417597164490804</v>
      </c>
      <c r="G39" s="70">
        <f t="shared" si="0"/>
        <v>16</v>
      </c>
      <c r="H39" s="69">
        <f>VLOOKUP($A39,'Return Data'!$A$7:$R$326,12,0)</f>
        <v>6.0517693873478002</v>
      </c>
      <c r="I39" s="70">
        <f t="shared" ref="I39" si="168">RANK(H39,H$8:H$41,0)</f>
        <v>13</v>
      </c>
      <c r="J39" s="69">
        <f>VLOOKUP($A39,'Return Data'!$A$7:$R$326,13,0)</f>
        <v>5.6270802644632303</v>
      </c>
      <c r="K39" s="70">
        <f t="shared" ref="K39" si="169">RANK(J39,J$8:J$41,0)</f>
        <v>17</v>
      </c>
      <c r="L39" s="69">
        <f>VLOOKUP($A39,'Return Data'!$A$7:$R$326,14,0)</f>
        <v>10.0309175577712</v>
      </c>
      <c r="M39" s="70">
        <f t="shared" ref="M39" si="170">RANK(L39,L$8:L$41,0)</f>
        <v>7</v>
      </c>
      <c r="N39" s="69">
        <f>VLOOKUP($A39,'Return Data'!$A$7:$R$326,18,0)</f>
        <v>7.2232249809129501</v>
      </c>
      <c r="O39" s="70">
        <f t="shared" ref="O39" si="171">RANK(N39,N$8:N$41,0)</f>
        <v>12</v>
      </c>
      <c r="P39" s="69">
        <f>VLOOKUP($A39,'Return Data'!$A$7:$R$326,15,0)</f>
        <v>6.4076953445867098</v>
      </c>
      <c r="Q39" s="70">
        <f t="shared" ref="Q39" si="172">RANK(P39,P$8:P$41,0)</f>
        <v>16</v>
      </c>
      <c r="R39" s="69">
        <f>VLOOKUP($A39,'Return Data'!$A$7:$R$326,17,0)</f>
        <v>9.0432213637890495</v>
      </c>
      <c r="S39" s="71">
        <f t="shared" ref="S39" si="173">RANK(R39,R$8:R$41,0)</f>
        <v>25</v>
      </c>
    </row>
    <row r="40" spans="1:19" x14ac:dyDescent="0.25">
      <c r="A40" s="87" t="s">
        <v>369</v>
      </c>
      <c r="B40" s="68">
        <f>VLOOKUP($A40,'Return Data'!$A$7:$R$326,2,0)</f>
        <v>43929</v>
      </c>
      <c r="C40" s="69">
        <f>VLOOKUP($A40,'Return Data'!$A$7:$R$326,3,0)</f>
        <v>0.36130000000000001</v>
      </c>
      <c r="D40" s="69"/>
      <c r="E40" s="70"/>
      <c r="F40" s="69"/>
      <c r="G40" s="70"/>
      <c r="H40" s="69"/>
      <c r="I40" s="70"/>
      <c r="J40" s="69"/>
      <c r="K40" s="70"/>
      <c r="L40" s="69"/>
      <c r="M40" s="70"/>
      <c r="N40" s="69"/>
      <c r="O40" s="70"/>
      <c r="P40" s="69"/>
      <c r="Q40" s="70"/>
      <c r="R40" s="69">
        <f>VLOOKUP($A40,'Return Data'!$A$7:$R$326,17,0)</f>
        <v>8.6203108694459498</v>
      </c>
      <c r="S40" s="71">
        <f t="shared" ref="S40" si="174">RANK(R40,R$8:R$41,0)</f>
        <v>28</v>
      </c>
    </row>
    <row r="41" spans="1:19" x14ac:dyDescent="0.25">
      <c r="A41" s="87" t="s">
        <v>114</v>
      </c>
      <c r="B41" s="68">
        <f>VLOOKUP($A41,'Return Data'!$A$7:$R$326,2,0)</f>
        <v>43929</v>
      </c>
      <c r="C41" s="69">
        <f>VLOOKUP($A41,'Return Data'!$A$7:$R$326,3,0)</f>
        <v>19.494700000000002</v>
      </c>
      <c r="D41" s="69">
        <f>VLOOKUP($A41,'Return Data'!$A$7:$R$326,10,0)</f>
        <v>-14.391549879634301</v>
      </c>
      <c r="E41" s="70">
        <f t="shared" si="0"/>
        <v>11</v>
      </c>
      <c r="F41" s="69">
        <f>VLOOKUP($A41,'Return Data'!$A$7:$R$326,11,0)</f>
        <v>-9.2049751317215094</v>
      </c>
      <c r="G41" s="70">
        <f t="shared" si="0"/>
        <v>30</v>
      </c>
      <c r="H41" s="69">
        <f>VLOOKUP($A41,'Return Data'!$A$7:$R$326,12,0)</f>
        <v>-2.6781873845608901</v>
      </c>
      <c r="I41" s="70">
        <f t="shared" ref="I41" si="175">RANK(H41,H$8:H$41,0)</f>
        <v>28</v>
      </c>
      <c r="J41" s="69">
        <f>VLOOKUP($A41,'Return Data'!$A$7:$R$326,13,0)</f>
        <v>-1.23902349784534</v>
      </c>
      <c r="K41" s="70">
        <f t="shared" ref="K41" si="176">RANK(J41,J$8:J$41,0)</f>
        <v>28</v>
      </c>
      <c r="L41" s="69">
        <f>VLOOKUP($A41,'Return Data'!$A$7:$R$326,14,0)</f>
        <v>-5.3362114397100804</v>
      </c>
      <c r="M41" s="70">
        <f t="shared" ref="M41" si="177">RANK(L41,L$8:L$41,0)</f>
        <v>31</v>
      </c>
      <c r="N41" s="69">
        <f>VLOOKUP($A41,'Return Data'!$A$7:$R$326,18,0)</f>
        <v>-1.6874429820266099</v>
      </c>
      <c r="O41" s="70">
        <f t="shared" ref="O41" si="178">RANK(N41,N$8:N$41,0)</f>
        <v>30</v>
      </c>
      <c r="P41" s="69">
        <f>VLOOKUP($A41,'Return Data'!$A$7:$R$326,15,0)</f>
        <v>0.72032194200914601</v>
      </c>
      <c r="Q41" s="70">
        <f t="shared" ref="Q41" si="179">RANK(P41,P$8:P$41,0)</f>
        <v>29</v>
      </c>
      <c r="R41" s="69">
        <f>VLOOKUP($A41,'Return Data'!$A$7:$R$326,17,0)</f>
        <v>9.6884693877551094</v>
      </c>
      <c r="S41" s="71">
        <f t="shared" ref="S41" si="180">RANK(R41,R$8:R$41,0)</f>
        <v>23</v>
      </c>
    </row>
    <row r="42" spans="1:19" x14ac:dyDescent="0.25">
      <c r="A42" s="88"/>
      <c r="B42" s="89"/>
      <c r="C42" s="89"/>
      <c r="D42" s="90"/>
      <c r="E42" s="89"/>
      <c r="F42" s="90"/>
      <c r="G42" s="89"/>
      <c r="H42" s="90"/>
      <c r="I42" s="89"/>
      <c r="J42" s="90"/>
      <c r="K42" s="89"/>
      <c r="L42" s="90"/>
      <c r="M42" s="89"/>
      <c r="N42" s="90"/>
      <c r="O42" s="89"/>
      <c r="P42" s="90"/>
      <c r="Q42" s="89"/>
      <c r="R42" s="90"/>
      <c r="S42" s="91"/>
    </row>
    <row r="43" spans="1:19" x14ac:dyDescent="0.25">
      <c r="A43" s="92" t="s">
        <v>27</v>
      </c>
      <c r="B43" s="93"/>
      <c r="C43" s="93"/>
      <c r="D43" s="94">
        <f>AVERAGE(D8:D41)</f>
        <v>-31.573947425489507</v>
      </c>
      <c r="E43" s="93"/>
      <c r="F43" s="94">
        <f>AVERAGE(F8:F41)</f>
        <v>-1.7822314550067049</v>
      </c>
      <c r="G43" s="93"/>
      <c r="H43" s="94">
        <f>AVERAGE(H8:H41)</f>
        <v>4.6338484196849601</v>
      </c>
      <c r="I43" s="93"/>
      <c r="J43" s="94">
        <f>AVERAGE(J8:J41)</f>
        <v>4.8059827610507391</v>
      </c>
      <c r="K43" s="93"/>
      <c r="L43" s="94">
        <f>AVERAGE(L8:L41)</f>
        <v>6.4858532420940547</v>
      </c>
      <c r="M43" s="93"/>
      <c r="N43" s="94">
        <f>AVERAGE(N8:N41)</f>
        <v>5.9687976586029103</v>
      </c>
      <c r="O43" s="93"/>
      <c r="P43" s="94">
        <f>AVERAGE(P8:P41)</f>
        <v>5.9511052830578679</v>
      </c>
      <c r="Q43" s="93"/>
      <c r="R43" s="94">
        <f>AVERAGE(R8:R41)</f>
        <v>8.3015996017464992</v>
      </c>
      <c r="S43" s="95"/>
    </row>
    <row r="44" spans="1:19" x14ac:dyDescent="0.25">
      <c r="A44" s="92" t="s">
        <v>28</v>
      </c>
      <c r="B44" s="93"/>
      <c r="C44" s="93"/>
      <c r="D44" s="94">
        <f>MIN(D8:D41)</f>
        <v>-286.19773708272697</v>
      </c>
      <c r="E44" s="93"/>
      <c r="F44" s="94">
        <f>MIN(F8:F41)</f>
        <v>-99.417143267244398</v>
      </c>
      <c r="G44" s="93"/>
      <c r="H44" s="94">
        <f>MIN(H8:H41)</f>
        <v>-6.5394236217297603</v>
      </c>
      <c r="I44" s="93"/>
      <c r="J44" s="94">
        <f>MIN(J8:J41)</f>
        <v>-5.0000863914222702</v>
      </c>
      <c r="K44" s="93"/>
      <c r="L44" s="94">
        <f>MIN(L8:L41)</f>
        <v>-5.3362114397100804</v>
      </c>
      <c r="M44" s="93"/>
      <c r="N44" s="94">
        <f>MIN(N8:N41)</f>
        <v>-1.6874429820266099</v>
      </c>
      <c r="O44" s="93"/>
      <c r="P44" s="94">
        <f>MIN(P8:P41)</f>
        <v>0.72032194200914601</v>
      </c>
      <c r="Q44" s="93"/>
      <c r="R44" s="94">
        <f>MIN(R8:R41)</f>
        <v>-64.717720004351094</v>
      </c>
      <c r="S44" s="95"/>
    </row>
    <row r="45" spans="1:19" ht="15.75" thickBot="1" x14ac:dyDescent="0.3">
      <c r="A45" s="96" t="s">
        <v>29</v>
      </c>
      <c r="B45" s="97"/>
      <c r="C45" s="97"/>
      <c r="D45" s="98">
        <f>MAX(D8:D41)</f>
        <v>8.85467650266955</v>
      </c>
      <c r="E45" s="97"/>
      <c r="F45" s="98">
        <f>MAX(F8:F41)</f>
        <v>11.4970079942133</v>
      </c>
      <c r="G45" s="97"/>
      <c r="H45" s="98">
        <f>MAX(H8:H41)</f>
        <v>9.1009693048493805</v>
      </c>
      <c r="I45" s="97"/>
      <c r="J45" s="98">
        <f>MAX(J8:J41)</f>
        <v>10.116120509558201</v>
      </c>
      <c r="K45" s="97"/>
      <c r="L45" s="98">
        <f>MAX(L8:L41)</f>
        <v>12.2008428035622</v>
      </c>
      <c r="M45" s="97"/>
      <c r="N45" s="98">
        <f>MAX(N8:N41)</f>
        <v>10.5622013765514</v>
      </c>
      <c r="O45" s="97"/>
      <c r="P45" s="98">
        <f>MAX(P8:P41)</f>
        <v>8.7186120087394396</v>
      </c>
      <c r="Q45" s="97"/>
      <c r="R45" s="98">
        <f>MAX(R8:R41)</f>
        <v>24.508830468286899</v>
      </c>
      <c r="S45" s="99"/>
    </row>
    <row r="47" spans="1:19" x14ac:dyDescent="0.25">
      <c r="A47" s="15" t="s">
        <v>342</v>
      </c>
    </row>
  </sheetData>
  <sheetProtection password="F4C3"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2020-04-09T04:18:44Z</dcterms:modified>
</cp:coreProperties>
</file>