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BE86B7B4-FBA6-4F1F-8822-12D2EB6FEA14}"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R21" i="49" l="1"/>
  <c r="S21" i="49" s="1"/>
  <c r="R21" i="50"/>
  <c r="S21" i="50" s="1"/>
  <c r="R1768" i="14"/>
  <c r="Q1768" i="14"/>
  <c r="P1768" i="14"/>
  <c r="O1768" i="14"/>
  <c r="N1768" i="14"/>
  <c r="M1768" i="14"/>
  <c r="L1768" i="14"/>
  <c r="K1768" i="14"/>
  <c r="J1768" i="14"/>
  <c r="I1768" i="14"/>
  <c r="H1768" i="14"/>
  <c r="G1768" i="14"/>
  <c r="F1768" i="14"/>
  <c r="R1767" i="14"/>
  <c r="Q1767" i="14"/>
  <c r="P1767" i="14"/>
  <c r="O1767" i="14"/>
  <c r="N1767" i="14"/>
  <c r="M1767" i="14"/>
  <c r="L1767" i="14"/>
  <c r="K1767" i="14"/>
  <c r="J1767" i="14"/>
  <c r="I1767" i="14"/>
  <c r="H1767" i="14"/>
  <c r="G1767" i="14"/>
  <c r="F1767" i="14"/>
  <c r="R1732" i="14"/>
  <c r="Q1732" i="14"/>
  <c r="P1732" i="14"/>
  <c r="O1732" i="14"/>
  <c r="N1732" i="14"/>
  <c r="M1732" i="14"/>
  <c r="L1732" i="14"/>
  <c r="K1732" i="14"/>
  <c r="J1732" i="14"/>
  <c r="I1732" i="14"/>
  <c r="H1732" i="14"/>
  <c r="G1732" i="14"/>
  <c r="F1732" i="14"/>
  <c r="R1731" i="14"/>
  <c r="Q1731" i="14"/>
  <c r="P1731" i="14"/>
  <c r="O1731" i="14"/>
  <c r="N1731" i="14"/>
  <c r="M1731" i="14"/>
  <c r="L1731" i="14"/>
  <c r="K1731" i="14"/>
  <c r="J1731" i="14"/>
  <c r="I1731" i="14"/>
  <c r="H1731" i="14"/>
  <c r="G1731" i="14"/>
  <c r="F1731" i="14"/>
  <c r="R1666" i="14"/>
  <c r="Q1666" i="14"/>
  <c r="P1666" i="14"/>
  <c r="O1666" i="14"/>
  <c r="N1666" i="14"/>
  <c r="M1666" i="14"/>
  <c r="L1666" i="14"/>
  <c r="K1666" i="14"/>
  <c r="J1666" i="14"/>
  <c r="I1666" i="14"/>
  <c r="H1666" i="14"/>
  <c r="G1666" i="14"/>
  <c r="F1666" i="14"/>
  <c r="R1665" i="14"/>
  <c r="Q1665" i="14"/>
  <c r="P1665" i="14"/>
  <c r="O1665" i="14"/>
  <c r="N1665" i="14"/>
  <c r="M1665" i="14"/>
  <c r="L1665" i="14"/>
  <c r="K1665" i="14"/>
  <c r="J1665" i="14"/>
  <c r="I1665" i="14"/>
  <c r="H1665" i="14"/>
  <c r="G1665" i="14"/>
  <c r="F1665" i="14"/>
  <c r="R1656" i="14"/>
  <c r="Q1656" i="14"/>
  <c r="P1656" i="14"/>
  <c r="O1656" i="14"/>
  <c r="N1656" i="14"/>
  <c r="M1656" i="14"/>
  <c r="L1656" i="14"/>
  <c r="K1656" i="14"/>
  <c r="J1656" i="14"/>
  <c r="I1656" i="14"/>
  <c r="H1656" i="14"/>
  <c r="G1656" i="14"/>
  <c r="F1656" i="14"/>
  <c r="R1655" i="14"/>
  <c r="Q1655" i="14"/>
  <c r="P1655" i="14"/>
  <c r="O1655" i="14"/>
  <c r="N1655" i="14"/>
  <c r="M1655" i="14"/>
  <c r="L1655" i="14"/>
  <c r="K1655" i="14"/>
  <c r="J1655" i="14"/>
  <c r="I1655" i="14"/>
  <c r="H1655" i="14"/>
  <c r="G1655" i="14"/>
  <c r="F1655" i="14"/>
  <c r="R1606" i="14"/>
  <c r="Q1606" i="14"/>
  <c r="P1606" i="14"/>
  <c r="O1606" i="14"/>
  <c r="N1606" i="14"/>
  <c r="M1606" i="14"/>
  <c r="L1606" i="14"/>
  <c r="K1606" i="14"/>
  <c r="J1606" i="14"/>
  <c r="I1606" i="14"/>
  <c r="H1606" i="14"/>
  <c r="G1606" i="14"/>
  <c r="F1606" i="14"/>
  <c r="R1605" i="14"/>
  <c r="Q1605" i="14"/>
  <c r="P1605" i="14"/>
  <c r="O1605" i="14"/>
  <c r="N1605" i="14"/>
  <c r="M1605" i="14"/>
  <c r="L1605" i="14"/>
  <c r="K1605" i="14"/>
  <c r="J1605" i="14"/>
  <c r="I1605" i="14"/>
  <c r="H1605" i="14"/>
  <c r="G1605" i="14"/>
  <c r="F1605" i="14"/>
  <c r="R1541" i="14"/>
  <c r="Q1541" i="14"/>
  <c r="P1541" i="14"/>
  <c r="O1541" i="14"/>
  <c r="N1541" i="14"/>
  <c r="M1541" i="14"/>
  <c r="L1541" i="14"/>
  <c r="K1541" i="14"/>
  <c r="J1541" i="14"/>
  <c r="I1541" i="14"/>
  <c r="H1541" i="14"/>
  <c r="G1541" i="14"/>
  <c r="F1541" i="14"/>
  <c r="R1540" i="14"/>
  <c r="Q1540" i="14"/>
  <c r="P1540" i="14"/>
  <c r="O1540" i="14"/>
  <c r="N1540" i="14"/>
  <c r="M1540" i="14"/>
  <c r="L1540" i="14"/>
  <c r="K1540" i="14"/>
  <c r="J1540" i="14"/>
  <c r="I1540" i="14"/>
  <c r="H1540" i="14"/>
  <c r="G1540" i="14"/>
  <c r="F1540" i="14"/>
  <c r="R1497" i="14"/>
  <c r="Q1497" i="14"/>
  <c r="P1497" i="14"/>
  <c r="O1497" i="14"/>
  <c r="N1497" i="14"/>
  <c r="M1497" i="14"/>
  <c r="L1497" i="14"/>
  <c r="K1497" i="14"/>
  <c r="J1497" i="14"/>
  <c r="I1497" i="14"/>
  <c r="H1497" i="14"/>
  <c r="G1497" i="14"/>
  <c r="F1497" i="14"/>
  <c r="R1496" i="14"/>
  <c r="Q1496" i="14"/>
  <c r="P1496" i="14"/>
  <c r="O1496" i="14"/>
  <c r="N1496" i="14"/>
  <c r="M1496" i="14"/>
  <c r="L1496" i="14"/>
  <c r="K1496" i="14"/>
  <c r="J1496" i="14"/>
  <c r="I1496" i="14"/>
  <c r="H1496" i="14"/>
  <c r="G1496" i="14"/>
  <c r="F1496" i="14"/>
  <c r="R1433" i="14"/>
  <c r="Q1433" i="14"/>
  <c r="P1433" i="14"/>
  <c r="O1433" i="14"/>
  <c r="N1433" i="14"/>
  <c r="M1433" i="14"/>
  <c r="L1433" i="14"/>
  <c r="K1433" i="14"/>
  <c r="J1433" i="14"/>
  <c r="I1433" i="14"/>
  <c r="H1433" i="14"/>
  <c r="G1433" i="14"/>
  <c r="F1433" i="14"/>
  <c r="R1432" i="14"/>
  <c r="Q1432" i="14"/>
  <c r="P1432" i="14"/>
  <c r="O1432" i="14"/>
  <c r="N1432" i="14"/>
  <c r="M1432" i="14"/>
  <c r="L1432" i="14"/>
  <c r="K1432" i="14"/>
  <c r="J1432" i="14"/>
  <c r="I1432" i="14"/>
  <c r="H1432" i="14"/>
  <c r="G1432" i="14"/>
  <c r="F1432" i="14"/>
  <c r="R1408" i="14"/>
  <c r="Q1408" i="14"/>
  <c r="P1408" i="14"/>
  <c r="O1408" i="14"/>
  <c r="N1408" i="14"/>
  <c r="M1408" i="14"/>
  <c r="L1408" i="14"/>
  <c r="K1408" i="14"/>
  <c r="J1408" i="14"/>
  <c r="I1408" i="14"/>
  <c r="H1408" i="14"/>
  <c r="G1408" i="14"/>
  <c r="F1408" i="14"/>
  <c r="R1407" i="14"/>
  <c r="Q1407" i="14"/>
  <c r="P1407" i="14"/>
  <c r="O1407" i="14"/>
  <c r="N1407" i="14"/>
  <c r="M1407" i="14"/>
  <c r="L1407" i="14"/>
  <c r="K1407" i="14"/>
  <c r="J1407" i="14"/>
  <c r="I1407" i="14"/>
  <c r="H1407" i="14"/>
  <c r="G1407" i="14"/>
  <c r="F1407" i="14"/>
  <c r="R1388" i="14"/>
  <c r="Q1388" i="14"/>
  <c r="P1388" i="14"/>
  <c r="O1388" i="14"/>
  <c r="N1388" i="14"/>
  <c r="M1388" i="14"/>
  <c r="L1388" i="14"/>
  <c r="K1388" i="14"/>
  <c r="J1388" i="14"/>
  <c r="I1388" i="14"/>
  <c r="H1388" i="14"/>
  <c r="G1388" i="14"/>
  <c r="F1388" i="14"/>
  <c r="R1387" i="14"/>
  <c r="Q1387" i="14"/>
  <c r="P1387" i="14"/>
  <c r="O1387" i="14"/>
  <c r="N1387" i="14"/>
  <c r="M1387" i="14"/>
  <c r="L1387" i="14"/>
  <c r="K1387" i="14"/>
  <c r="J1387" i="14"/>
  <c r="I1387" i="14"/>
  <c r="H1387" i="14"/>
  <c r="G1387" i="14"/>
  <c r="F1387" i="14"/>
  <c r="R1341" i="14"/>
  <c r="Q1341" i="14"/>
  <c r="P1341" i="14"/>
  <c r="O1341" i="14"/>
  <c r="N1341" i="14"/>
  <c r="M1341" i="14"/>
  <c r="L1341" i="14"/>
  <c r="K1341" i="14"/>
  <c r="J1341" i="14"/>
  <c r="I1341" i="14"/>
  <c r="H1341" i="14"/>
  <c r="G1341" i="14"/>
  <c r="F1341" i="14"/>
  <c r="R1340" i="14"/>
  <c r="Q1340" i="14"/>
  <c r="P1340" i="14"/>
  <c r="O1340" i="14"/>
  <c r="N1340" i="14"/>
  <c r="M1340" i="14"/>
  <c r="L1340" i="14"/>
  <c r="K1340" i="14"/>
  <c r="J1340" i="14"/>
  <c r="I1340" i="14"/>
  <c r="H1340" i="14"/>
  <c r="G1340" i="14"/>
  <c r="F1340" i="14"/>
  <c r="R1285" i="14"/>
  <c r="Q1285" i="14"/>
  <c r="P1285" i="14"/>
  <c r="O1285" i="14"/>
  <c r="N1285" i="14"/>
  <c r="M1285" i="14"/>
  <c r="L1285" i="14"/>
  <c r="K1285" i="14"/>
  <c r="J1285" i="14"/>
  <c r="I1285" i="14"/>
  <c r="H1285" i="14"/>
  <c r="G1285" i="14"/>
  <c r="F1285" i="14"/>
  <c r="R1284" i="14"/>
  <c r="Q1284" i="14"/>
  <c r="P1284" i="14"/>
  <c r="O1284" i="14"/>
  <c r="N1284" i="14"/>
  <c r="M1284" i="14"/>
  <c r="L1284" i="14"/>
  <c r="K1284" i="14"/>
  <c r="J1284" i="14"/>
  <c r="I1284" i="14"/>
  <c r="H1284" i="14"/>
  <c r="G1284" i="14"/>
  <c r="F1284" i="14"/>
  <c r="R1253" i="14"/>
  <c r="Q1253" i="14"/>
  <c r="P1253" i="14"/>
  <c r="O1253" i="14"/>
  <c r="N1253" i="14"/>
  <c r="M1253" i="14"/>
  <c r="L1253" i="14"/>
  <c r="K1253" i="14"/>
  <c r="J1253" i="14"/>
  <c r="I1253" i="14"/>
  <c r="H1253" i="14"/>
  <c r="G1253" i="14"/>
  <c r="F1253" i="14"/>
  <c r="R1252" i="14"/>
  <c r="Q1252" i="14"/>
  <c r="P1252" i="14"/>
  <c r="O1252" i="14"/>
  <c r="N1252" i="14"/>
  <c r="M1252" i="14"/>
  <c r="L1252" i="14"/>
  <c r="K1252" i="14"/>
  <c r="J1252" i="14"/>
  <c r="I1252" i="14"/>
  <c r="H1252" i="14"/>
  <c r="G1252" i="14"/>
  <c r="F1252" i="14"/>
  <c r="R1201" i="14"/>
  <c r="Q1201" i="14"/>
  <c r="P1201" i="14"/>
  <c r="O1201" i="14"/>
  <c r="N1201" i="14"/>
  <c r="M1201" i="14"/>
  <c r="L1201" i="14"/>
  <c r="K1201" i="14"/>
  <c r="J1201" i="14"/>
  <c r="I1201" i="14"/>
  <c r="H1201" i="14"/>
  <c r="G1201" i="14"/>
  <c r="F1201" i="14"/>
  <c r="R1200" i="14"/>
  <c r="Q1200" i="14"/>
  <c r="P1200" i="14"/>
  <c r="O1200" i="14"/>
  <c r="N1200" i="14"/>
  <c r="M1200" i="14"/>
  <c r="L1200" i="14"/>
  <c r="K1200" i="14"/>
  <c r="J1200" i="14"/>
  <c r="I1200" i="14"/>
  <c r="H1200" i="14"/>
  <c r="G1200" i="14"/>
  <c r="F1200" i="14"/>
  <c r="R1137" i="14"/>
  <c r="Q1137" i="14"/>
  <c r="P1137" i="14"/>
  <c r="O1137" i="14"/>
  <c r="N1137" i="14"/>
  <c r="M1137" i="14"/>
  <c r="L1137" i="14"/>
  <c r="K1137" i="14"/>
  <c r="J1137" i="14"/>
  <c r="I1137" i="14"/>
  <c r="H1137" i="14"/>
  <c r="G1137" i="14"/>
  <c r="F1137" i="14"/>
  <c r="R1136" i="14"/>
  <c r="Q1136" i="14"/>
  <c r="P1136" i="14"/>
  <c r="O1136" i="14"/>
  <c r="N1136" i="14"/>
  <c r="M1136" i="14"/>
  <c r="L1136" i="14"/>
  <c r="K1136" i="14"/>
  <c r="J1136" i="14"/>
  <c r="I1136" i="14"/>
  <c r="H1136" i="14"/>
  <c r="G1136" i="14"/>
  <c r="F1136" i="14"/>
  <c r="R1129" i="14"/>
  <c r="Q1129" i="14"/>
  <c r="P1129" i="14"/>
  <c r="O1129" i="14"/>
  <c r="N1129" i="14"/>
  <c r="M1129" i="14"/>
  <c r="L1129" i="14"/>
  <c r="K1129" i="14"/>
  <c r="J1129" i="14"/>
  <c r="I1129" i="14"/>
  <c r="H1129" i="14"/>
  <c r="G1129" i="14"/>
  <c r="F1129" i="14"/>
  <c r="R1128" i="14"/>
  <c r="Q1128" i="14"/>
  <c r="P1128" i="14"/>
  <c r="O1128" i="14"/>
  <c r="N1128" i="14"/>
  <c r="M1128" i="14"/>
  <c r="L1128" i="14"/>
  <c r="K1128" i="14"/>
  <c r="J1128" i="14"/>
  <c r="I1128" i="14"/>
  <c r="H1128" i="14"/>
  <c r="G1128" i="14"/>
  <c r="F1128" i="14"/>
  <c r="R1022" i="14"/>
  <c r="Q1022" i="14"/>
  <c r="P1022" i="14"/>
  <c r="O1022" i="14"/>
  <c r="N1022" i="14"/>
  <c r="M1022" i="14"/>
  <c r="L1022" i="14"/>
  <c r="K1022" i="14"/>
  <c r="J1022" i="14"/>
  <c r="I1022" i="14"/>
  <c r="H1022" i="14"/>
  <c r="G1022" i="14"/>
  <c r="F1022" i="14"/>
  <c r="R1021" i="14"/>
  <c r="Q1021" i="14"/>
  <c r="P1021" i="14"/>
  <c r="O1021" i="14"/>
  <c r="N1021" i="14"/>
  <c r="M1021" i="14"/>
  <c r="L1021" i="14"/>
  <c r="K1021" i="14"/>
  <c r="J1021" i="14"/>
  <c r="I1021" i="14"/>
  <c r="H1021" i="14"/>
  <c r="G1021" i="14"/>
  <c r="F1021" i="14"/>
  <c r="R960" i="14"/>
  <c r="Q960" i="14"/>
  <c r="P960" i="14"/>
  <c r="O960" i="14"/>
  <c r="N960" i="14"/>
  <c r="M960" i="14"/>
  <c r="L960" i="14"/>
  <c r="K960" i="14"/>
  <c r="J960" i="14"/>
  <c r="I960" i="14"/>
  <c r="H960" i="14"/>
  <c r="G960" i="14"/>
  <c r="F960" i="14"/>
  <c r="R959" i="14"/>
  <c r="Q959" i="14"/>
  <c r="P959" i="14"/>
  <c r="O959" i="14"/>
  <c r="N959" i="14"/>
  <c r="M959" i="14"/>
  <c r="L959" i="14"/>
  <c r="K959" i="14"/>
  <c r="J959" i="14"/>
  <c r="I959" i="14"/>
  <c r="H959" i="14"/>
  <c r="G959" i="14"/>
  <c r="F959" i="14"/>
  <c r="R902" i="14"/>
  <c r="Q902" i="14"/>
  <c r="P902" i="14"/>
  <c r="O902" i="14"/>
  <c r="N902" i="14"/>
  <c r="M902" i="14"/>
  <c r="L902" i="14"/>
  <c r="K902" i="14"/>
  <c r="J902" i="14"/>
  <c r="I902" i="14"/>
  <c r="H902" i="14"/>
  <c r="G902" i="14"/>
  <c r="F902" i="14"/>
  <c r="R901" i="14"/>
  <c r="Q901" i="14"/>
  <c r="P901" i="14"/>
  <c r="O901" i="14"/>
  <c r="N901" i="14"/>
  <c r="M901" i="14"/>
  <c r="L901" i="14"/>
  <c r="K901" i="14"/>
  <c r="J901" i="14"/>
  <c r="I901" i="14"/>
  <c r="H901" i="14"/>
  <c r="G901" i="14"/>
  <c r="F901" i="14"/>
  <c r="R876" i="14"/>
  <c r="Q876" i="14"/>
  <c r="P876" i="14"/>
  <c r="O876" i="14"/>
  <c r="N876" i="14"/>
  <c r="M876" i="14"/>
  <c r="L876" i="14"/>
  <c r="K876" i="14"/>
  <c r="J876" i="14"/>
  <c r="I876" i="14"/>
  <c r="H876" i="14"/>
  <c r="G876" i="14"/>
  <c r="F876" i="14"/>
  <c r="R875" i="14"/>
  <c r="Q875" i="14"/>
  <c r="P875" i="14"/>
  <c r="O875" i="14"/>
  <c r="N875" i="14"/>
  <c r="M875" i="14"/>
  <c r="L875" i="14"/>
  <c r="K875" i="14"/>
  <c r="J875" i="14"/>
  <c r="I875" i="14"/>
  <c r="H875" i="14"/>
  <c r="G875" i="14"/>
  <c r="F875" i="14"/>
  <c r="R864" i="14"/>
  <c r="Q864" i="14"/>
  <c r="P864" i="14"/>
  <c r="O864" i="14"/>
  <c r="N864" i="14"/>
  <c r="M864" i="14"/>
  <c r="L864" i="14"/>
  <c r="K864" i="14"/>
  <c r="J864" i="14"/>
  <c r="I864" i="14"/>
  <c r="H864" i="14"/>
  <c r="G864" i="14"/>
  <c r="F864" i="14"/>
  <c r="R863" i="14"/>
  <c r="Q863" i="14"/>
  <c r="P863" i="14"/>
  <c r="O863" i="14"/>
  <c r="N863" i="14"/>
  <c r="M863" i="14"/>
  <c r="L863" i="14"/>
  <c r="K863" i="14"/>
  <c r="J863" i="14"/>
  <c r="I863" i="14"/>
  <c r="H863" i="14"/>
  <c r="G863" i="14"/>
  <c r="F863" i="14"/>
  <c r="R815" i="14"/>
  <c r="Q815" i="14"/>
  <c r="P815" i="14"/>
  <c r="O815" i="14"/>
  <c r="N815" i="14"/>
  <c r="M815" i="14"/>
  <c r="L815" i="14"/>
  <c r="K815" i="14"/>
  <c r="J815" i="14"/>
  <c r="I815" i="14"/>
  <c r="H815" i="14"/>
  <c r="G815" i="14"/>
  <c r="F815" i="14"/>
  <c r="R814" i="14"/>
  <c r="Q814" i="14"/>
  <c r="P814" i="14"/>
  <c r="O814" i="14"/>
  <c r="N814" i="14"/>
  <c r="M814" i="14"/>
  <c r="L814" i="14"/>
  <c r="K814" i="14"/>
  <c r="J814" i="14"/>
  <c r="I814" i="14"/>
  <c r="H814" i="14"/>
  <c r="G814" i="14"/>
  <c r="F814" i="14"/>
  <c r="R797" i="14"/>
  <c r="Q797" i="14"/>
  <c r="P797" i="14"/>
  <c r="O797" i="14"/>
  <c r="N797" i="14"/>
  <c r="M797" i="14"/>
  <c r="L797" i="14"/>
  <c r="K797" i="14"/>
  <c r="J797" i="14"/>
  <c r="I797" i="14"/>
  <c r="H797" i="14"/>
  <c r="G797" i="14"/>
  <c r="F797" i="14"/>
  <c r="R796" i="14"/>
  <c r="Q796" i="14"/>
  <c r="P796" i="14"/>
  <c r="O796" i="14"/>
  <c r="N796" i="14"/>
  <c r="M796" i="14"/>
  <c r="L796" i="14"/>
  <c r="K796" i="14"/>
  <c r="J796" i="14"/>
  <c r="I796" i="14"/>
  <c r="H796" i="14"/>
  <c r="G796" i="14"/>
  <c r="F796" i="14"/>
  <c r="R744" i="14"/>
  <c r="Q744" i="14"/>
  <c r="P744" i="14"/>
  <c r="O744" i="14"/>
  <c r="N744" i="14"/>
  <c r="M744" i="14"/>
  <c r="L744" i="14"/>
  <c r="K744" i="14"/>
  <c r="J744" i="14"/>
  <c r="I744" i="14"/>
  <c r="H744" i="14"/>
  <c r="G744" i="14"/>
  <c r="F744" i="14"/>
  <c r="R743" i="14"/>
  <c r="Q743" i="14"/>
  <c r="P743" i="14"/>
  <c r="O743" i="14"/>
  <c r="N743" i="14"/>
  <c r="M743" i="14"/>
  <c r="L743" i="14"/>
  <c r="K743" i="14"/>
  <c r="J743" i="14"/>
  <c r="I743" i="14"/>
  <c r="H743" i="14"/>
  <c r="G743" i="14"/>
  <c r="F743" i="14"/>
  <c r="R690" i="14"/>
  <c r="Q690" i="14"/>
  <c r="P690" i="14"/>
  <c r="O690" i="14"/>
  <c r="N690" i="14"/>
  <c r="M690" i="14"/>
  <c r="L690" i="14"/>
  <c r="K690" i="14"/>
  <c r="J690" i="14"/>
  <c r="I690" i="14"/>
  <c r="H690" i="14"/>
  <c r="G690" i="14"/>
  <c r="F690" i="14"/>
  <c r="R689" i="14"/>
  <c r="Q689" i="14"/>
  <c r="P689" i="14"/>
  <c r="O689" i="14"/>
  <c r="N689" i="14"/>
  <c r="M689" i="14"/>
  <c r="L689" i="14"/>
  <c r="K689" i="14"/>
  <c r="J689" i="14"/>
  <c r="I689" i="14"/>
  <c r="H689" i="14"/>
  <c r="G689" i="14"/>
  <c r="F689" i="14"/>
  <c r="R663" i="14"/>
  <c r="Q663" i="14"/>
  <c r="P663" i="14"/>
  <c r="O663" i="14"/>
  <c r="N663" i="14"/>
  <c r="M663" i="14"/>
  <c r="L663" i="14"/>
  <c r="K663" i="14"/>
  <c r="J663" i="14"/>
  <c r="I663" i="14"/>
  <c r="H663" i="14"/>
  <c r="G663" i="14"/>
  <c r="F663" i="14"/>
  <c r="R662" i="14"/>
  <c r="Q662" i="14"/>
  <c r="P662" i="14"/>
  <c r="O662" i="14"/>
  <c r="N662" i="14"/>
  <c r="M662" i="14"/>
  <c r="L662" i="14"/>
  <c r="K662" i="14"/>
  <c r="J662" i="14"/>
  <c r="I662" i="14"/>
  <c r="H662" i="14"/>
  <c r="G662" i="14"/>
  <c r="F662" i="14"/>
  <c r="R523" i="14"/>
  <c r="Q523" i="14"/>
  <c r="P523" i="14"/>
  <c r="O523" i="14"/>
  <c r="N523" i="14"/>
  <c r="M523" i="14"/>
  <c r="L523" i="14"/>
  <c r="K523" i="14"/>
  <c r="J523" i="14"/>
  <c r="I523" i="14"/>
  <c r="H523" i="14"/>
  <c r="G523" i="14"/>
  <c r="F523" i="14"/>
  <c r="R522" i="14"/>
  <c r="Q522" i="14"/>
  <c r="P522" i="14"/>
  <c r="O522" i="14"/>
  <c r="N522" i="14"/>
  <c r="M522" i="14"/>
  <c r="L522" i="14"/>
  <c r="K522" i="14"/>
  <c r="J522" i="14"/>
  <c r="I522" i="14"/>
  <c r="H522" i="14"/>
  <c r="G522" i="14"/>
  <c r="F522" i="14"/>
  <c r="R449" i="14"/>
  <c r="Q449" i="14"/>
  <c r="P449" i="14"/>
  <c r="O449" i="14"/>
  <c r="N449" i="14"/>
  <c r="M449" i="14"/>
  <c r="L449" i="14"/>
  <c r="K449" i="14"/>
  <c r="J449" i="14"/>
  <c r="I449" i="14"/>
  <c r="H449" i="14"/>
  <c r="G449" i="14"/>
  <c r="F449" i="14"/>
  <c r="R448" i="14"/>
  <c r="Q448" i="14"/>
  <c r="P448" i="14"/>
  <c r="O448" i="14"/>
  <c r="N448" i="14"/>
  <c r="M448" i="14"/>
  <c r="L448" i="14"/>
  <c r="K448" i="14"/>
  <c r="J448" i="14"/>
  <c r="I448" i="14"/>
  <c r="H448" i="14"/>
  <c r="G448" i="14"/>
  <c r="F448" i="14"/>
  <c r="R433" i="14"/>
  <c r="Q433" i="14"/>
  <c r="P433" i="14"/>
  <c r="O433" i="14"/>
  <c r="N433" i="14"/>
  <c r="M433" i="14"/>
  <c r="L433" i="14"/>
  <c r="K433" i="14"/>
  <c r="J433" i="14"/>
  <c r="I433" i="14"/>
  <c r="H433" i="14"/>
  <c r="G433" i="14"/>
  <c r="F433" i="14"/>
  <c r="R432" i="14"/>
  <c r="Q432" i="14"/>
  <c r="P432" i="14"/>
  <c r="O432" i="14"/>
  <c r="N432" i="14"/>
  <c r="M432" i="14"/>
  <c r="L432" i="14"/>
  <c r="K432" i="14"/>
  <c r="J432" i="14"/>
  <c r="I432" i="14"/>
  <c r="H432" i="14"/>
  <c r="G432" i="14"/>
  <c r="F432" i="14"/>
  <c r="R385" i="14"/>
  <c r="Q385" i="14"/>
  <c r="P385" i="14"/>
  <c r="O385" i="14"/>
  <c r="N385" i="14"/>
  <c r="M385" i="14"/>
  <c r="L385" i="14"/>
  <c r="K385" i="14"/>
  <c r="J385" i="14"/>
  <c r="I385" i="14"/>
  <c r="H385" i="14"/>
  <c r="G385" i="14"/>
  <c r="F385" i="14"/>
  <c r="R384" i="14"/>
  <c r="Q384" i="14"/>
  <c r="P384" i="14"/>
  <c r="O384" i="14"/>
  <c r="N384" i="14"/>
  <c r="M384" i="14"/>
  <c r="L384" i="14"/>
  <c r="K384" i="14"/>
  <c r="J384" i="14"/>
  <c r="I384" i="14"/>
  <c r="H384" i="14"/>
  <c r="G384" i="14"/>
  <c r="F384" i="14"/>
  <c r="R376" i="14"/>
  <c r="Q376" i="14"/>
  <c r="P376" i="14"/>
  <c r="O376" i="14"/>
  <c r="N376" i="14"/>
  <c r="M376" i="14"/>
  <c r="L376" i="14"/>
  <c r="K376" i="14"/>
  <c r="J376" i="14"/>
  <c r="I376" i="14"/>
  <c r="H376" i="14"/>
  <c r="G376" i="14"/>
  <c r="F376" i="14"/>
  <c r="R375" i="14"/>
  <c r="Q375" i="14"/>
  <c r="P375" i="14"/>
  <c r="O375" i="14"/>
  <c r="N375" i="14"/>
  <c r="M375" i="14"/>
  <c r="L375" i="14"/>
  <c r="K375" i="14"/>
  <c r="J375" i="14"/>
  <c r="I375" i="14"/>
  <c r="H375" i="14"/>
  <c r="G375" i="14"/>
  <c r="F375" i="14"/>
  <c r="R310" i="14"/>
  <c r="Q310" i="14"/>
  <c r="P310" i="14"/>
  <c r="O310" i="14"/>
  <c r="N310" i="14"/>
  <c r="M310" i="14"/>
  <c r="L310" i="14"/>
  <c r="K310" i="14"/>
  <c r="J310" i="14"/>
  <c r="I310" i="14"/>
  <c r="H310" i="14"/>
  <c r="G310" i="14"/>
  <c r="F310" i="14"/>
  <c r="R309" i="14"/>
  <c r="Q309" i="14"/>
  <c r="P309" i="14"/>
  <c r="O309" i="14"/>
  <c r="N309" i="14"/>
  <c r="M309" i="14"/>
  <c r="L309" i="14"/>
  <c r="K309" i="14"/>
  <c r="J309" i="14"/>
  <c r="I309" i="14"/>
  <c r="H309" i="14"/>
  <c r="G309" i="14"/>
  <c r="F309" i="14"/>
  <c r="R265" i="14"/>
  <c r="Q265" i="14"/>
  <c r="P265" i="14"/>
  <c r="O265" i="14"/>
  <c r="N265" i="14"/>
  <c r="M265" i="14"/>
  <c r="L265" i="14"/>
  <c r="K265" i="14"/>
  <c r="J265" i="14"/>
  <c r="I265" i="14"/>
  <c r="H265" i="14"/>
  <c r="G265" i="14"/>
  <c r="F265" i="14"/>
  <c r="R264" i="14"/>
  <c r="Q264" i="14"/>
  <c r="P264" i="14"/>
  <c r="O264" i="14"/>
  <c r="N264" i="14"/>
  <c r="M264" i="14"/>
  <c r="L264" i="14"/>
  <c r="K264" i="14"/>
  <c r="J264" i="14"/>
  <c r="I264" i="14"/>
  <c r="H264" i="14"/>
  <c r="G264" i="14"/>
  <c r="F264" i="14"/>
  <c r="R255" i="14"/>
  <c r="Q255" i="14"/>
  <c r="P255" i="14"/>
  <c r="O255" i="14"/>
  <c r="N255" i="14"/>
  <c r="M255" i="14"/>
  <c r="L255" i="14"/>
  <c r="K255" i="14"/>
  <c r="J255" i="14"/>
  <c r="I255" i="14"/>
  <c r="H255" i="14"/>
  <c r="G255" i="14"/>
  <c r="F255" i="14"/>
  <c r="R254" i="14"/>
  <c r="Q254" i="14"/>
  <c r="P254" i="14"/>
  <c r="O254" i="14"/>
  <c r="N254" i="14"/>
  <c r="M254" i="14"/>
  <c r="L254" i="14"/>
  <c r="K254" i="14"/>
  <c r="J254" i="14"/>
  <c r="I254" i="14"/>
  <c r="H254" i="14"/>
  <c r="G254" i="14"/>
  <c r="F254" i="14"/>
  <c r="R203" i="14"/>
  <c r="Q203" i="14"/>
  <c r="P203" i="14"/>
  <c r="O203" i="14"/>
  <c r="N203" i="14"/>
  <c r="M203" i="14"/>
  <c r="L203" i="14"/>
  <c r="K203" i="14"/>
  <c r="J203" i="14"/>
  <c r="I203" i="14"/>
  <c r="H203" i="14"/>
  <c r="G203" i="14"/>
  <c r="F203" i="14"/>
  <c r="R202" i="14"/>
  <c r="Q202" i="14"/>
  <c r="P202" i="14"/>
  <c r="O202" i="14"/>
  <c r="N202" i="14"/>
  <c r="M202" i="14"/>
  <c r="L202" i="14"/>
  <c r="K202" i="14"/>
  <c r="J202" i="14"/>
  <c r="I202" i="14"/>
  <c r="H202" i="14"/>
  <c r="G202" i="14"/>
  <c r="F202" i="14"/>
  <c r="R161" i="14"/>
  <c r="Q161" i="14"/>
  <c r="P161" i="14"/>
  <c r="O161" i="14"/>
  <c r="N161" i="14"/>
  <c r="M161" i="14"/>
  <c r="L161" i="14"/>
  <c r="K161" i="14"/>
  <c r="J161" i="14"/>
  <c r="I161" i="14"/>
  <c r="H161" i="14"/>
  <c r="G161" i="14"/>
  <c r="F161" i="14"/>
  <c r="R160" i="14"/>
  <c r="Q160" i="14"/>
  <c r="P160" i="14"/>
  <c r="O160" i="14"/>
  <c r="N160" i="14"/>
  <c r="M160" i="14"/>
  <c r="L160" i="14"/>
  <c r="K160" i="14"/>
  <c r="J160" i="14"/>
  <c r="I160" i="14"/>
  <c r="H160" i="14"/>
  <c r="G160" i="14"/>
  <c r="F160" i="14"/>
  <c r="R137" i="14"/>
  <c r="Q137" i="14"/>
  <c r="P137" i="14"/>
  <c r="O137" i="14"/>
  <c r="N137" i="14"/>
  <c r="M137" i="14"/>
  <c r="L137" i="14"/>
  <c r="K137" i="14"/>
  <c r="J137" i="14"/>
  <c r="I137" i="14"/>
  <c r="H137" i="14"/>
  <c r="G137" i="14"/>
  <c r="F137" i="14"/>
  <c r="R136" i="14"/>
  <c r="Q136" i="14"/>
  <c r="P136" i="14"/>
  <c r="O136" i="14"/>
  <c r="N136" i="14"/>
  <c r="M136" i="14"/>
  <c r="L136" i="14"/>
  <c r="K136" i="14"/>
  <c r="J136" i="14"/>
  <c r="I136" i="14"/>
  <c r="H136" i="14"/>
  <c r="G136" i="14"/>
  <c r="F136" i="14"/>
  <c r="R79" i="14"/>
  <c r="Q79" i="14"/>
  <c r="P79" i="14"/>
  <c r="O79" i="14"/>
  <c r="N79" i="14"/>
  <c r="M79" i="14"/>
  <c r="L79" i="14"/>
  <c r="K79" i="14"/>
  <c r="J79" i="14"/>
  <c r="I79" i="14"/>
  <c r="H79" i="14"/>
  <c r="G79" i="14"/>
  <c r="F79" i="14"/>
  <c r="R78" i="14"/>
  <c r="Q78" i="14"/>
  <c r="P78" i="14"/>
  <c r="O78" i="14"/>
  <c r="N78" i="14"/>
  <c r="M78" i="14"/>
  <c r="L78" i="14"/>
  <c r="K78" i="14"/>
  <c r="J78" i="14"/>
  <c r="I78" i="14"/>
  <c r="H78" i="14"/>
  <c r="G78" i="14"/>
  <c r="F78" i="14"/>
  <c r="R9" i="64"/>
  <c r="L9" i="64"/>
  <c r="J9" i="64"/>
  <c r="H9" i="64"/>
  <c r="F9" i="64"/>
  <c r="D9" i="64"/>
  <c r="R29" i="65"/>
  <c r="P29" i="65"/>
  <c r="N29" i="65"/>
  <c r="L29" i="65"/>
  <c r="J29" i="65"/>
  <c r="H29" i="65"/>
  <c r="F29" i="65"/>
  <c r="D29" i="65"/>
  <c r="C29" i="65"/>
  <c r="R28" i="65"/>
  <c r="L28" i="65"/>
  <c r="J28" i="65"/>
  <c r="H28" i="65"/>
  <c r="F28" i="65"/>
  <c r="D28" i="65"/>
  <c r="C28" i="65"/>
  <c r="R27" i="65"/>
  <c r="L27" i="65"/>
  <c r="J27" i="65"/>
  <c r="H27" i="65"/>
  <c r="F27" i="65"/>
  <c r="D27" i="65"/>
  <c r="C27" i="65"/>
  <c r="R26" i="65"/>
  <c r="P26" i="65"/>
  <c r="N26" i="65"/>
  <c r="L26" i="65"/>
  <c r="J26" i="65"/>
  <c r="H26" i="65"/>
  <c r="F26" i="65"/>
  <c r="D26" i="65"/>
  <c r="C26" i="65"/>
  <c r="R25" i="65"/>
  <c r="P25" i="65"/>
  <c r="N25" i="65"/>
  <c r="L25" i="65"/>
  <c r="J25" i="65"/>
  <c r="H25" i="65"/>
  <c r="F25" i="65"/>
  <c r="D25" i="65"/>
  <c r="C25" i="65"/>
  <c r="R24" i="65"/>
  <c r="L24" i="65"/>
  <c r="J24" i="65"/>
  <c r="H24" i="65"/>
  <c r="F24" i="65"/>
  <c r="D24" i="65"/>
  <c r="C24" i="65"/>
  <c r="R23" i="65"/>
  <c r="P23" i="65"/>
  <c r="N23" i="65"/>
  <c r="L23" i="65"/>
  <c r="J23" i="65"/>
  <c r="H23" i="65"/>
  <c r="F23" i="65"/>
  <c r="D23" i="65"/>
  <c r="C23" i="65"/>
  <c r="R22" i="65"/>
  <c r="N22" i="65"/>
  <c r="L22" i="65"/>
  <c r="J22" i="65"/>
  <c r="H22" i="65"/>
  <c r="F22" i="65"/>
  <c r="D22" i="65"/>
  <c r="C22" i="65"/>
  <c r="R21" i="65"/>
  <c r="P21" i="65"/>
  <c r="N21" i="65"/>
  <c r="L21" i="65"/>
  <c r="J21" i="65"/>
  <c r="H21" i="65"/>
  <c r="F21" i="65"/>
  <c r="D21" i="65"/>
  <c r="C21" i="65"/>
  <c r="R20" i="65"/>
  <c r="P20" i="65"/>
  <c r="N20" i="65"/>
  <c r="L20" i="65"/>
  <c r="J20" i="65"/>
  <c r="H20" i="65"/>
  <c r="F20" i="65"/>
  <c r="D20" i="65"/>
  <c r="C20" i="65"/>
  <c r="R19" i="65"/>
  <c r="P19" i="65"/>
  <c r="N19" i="65"/>
  <c r="L19" i="65"/>
  <c r="J19" i="65"/>
  <c r="H19" i="65"/>
  <c r="F19" i="65"/>
  <c r="D19" i="65"/>
  <c r="C19" i="65"/>
  <c r="R18" i="65"/>
  <c r="P18" i="65"/>
  <c r="N18" i="65"/>
  <c r="L18" i="65"/>
  <c r="J18" i="65"/>
  <c r="H18" i="65"/>
  <c r="F18" i="65"/>
  <c r="D18" i="65"/>
  <c r="C18" i="65"/>
  <c r="R17" i="65"/>
  <c r="P17" i="65"/>
  <c r="N17" i="65"/>
  <c r="L17" i="65"/>
  <c r="J17" i="65"/>
  <c r="H17" i="65"/>
  <c r="F17" i="65"/>
  <c r="D17" i="65"/>
  <c r="C17" i="65"/>
  <c r="R16" i="65"/>
  <c r="P16" i="65"/>
  <c r="N16" i="65"/>
  <c r="L16" i="65"/>
  <c r="J16" i="65"/>
  <c r="H16" i="65"/>
  <c r="F16" i="65"/>
  <c r="D16" i="65"/>
  <c r="C16" i="65"/>
  <c r="R15" i="65"/>
  <c r="P15" i="65"/>
  <c r="N15" i="65"/>
  <c r="L15" i="65"/>
  <c r="J15" i="65"/>
  <c r="H15" i="65"/>
  <c r="F15" i="65"/>
  <c r="D15" i="65"/>
  <c r="C15" i="65"/>
  <c r="R14" i="65"/>
  <c r="P14" i="65"/>
  <c r="N14" i="65"/>
  <c r="L14" i="65"/>
  <c r="J14" i="65"/>
  <c r="H14" i="65"/>
  <c r="F14" i="65"/>
  <c r="D14" i="65"/>
  <c r="C14" i="65"/>
  <c r="R13" i="65"/>
  <c r="P13" i="65"/>
  <c r="N13" i="65"/>
  <c r="L13" i="65"/>
  <c r="J13" i="65"/>
  <c r="H13" i="65"/>
  <c r="F13" i="65"/>
  <c r="D13" i="65"/>
  <c r="C13" i="65"/>
  <c r="R12" i="65"/>
  <c r="P12" i="65"/>
  <c r="N12" i="65"/>
  <c r="L12" i="65"/>
  <c r="J12" i="65"/>
  <c r="H12" i="65"/>
  <c r="F12" i="65"/>
  <c r="D12" i="65"/>
  <c r="C12" i="65"/>
  <c r="R11" i="65"/>
  <c r="P11" i="65"/>
  <c r="N11" i="65"/>
  <c r="L11" i="65"/>
  <c r="J11" i="65"/>
  <c r="H11" i="65"/>
  <c r="F11" i="65"/>
  <c r="D11" i="65"/>
  <c r="C11" i="65"/>
  <c r="R10" i="65"/>
  <c r="P10" i="65"/>
  <c r="N10" i="65"/>
  <c r="L10" i="65"/>
  <c r="J10" i="65"/>
  <c r="H10" i="65"/>
  <c r="F10" i="65"/>
  <c r="D10" i="65"/>
  <c r="C10" i="65"/>
  <c r="R9" i="65"/>
  <c r="L9" i="65"/>
  <c r="J9" i="65"/>
  <c r="H9" i="65"/>
  <c r="F9" i="65"/>
  <c r="D9" i="65"/>
  <c r="C9" i="65"/>
  <c r="N27" i="63"/>
  <c r="N26" i="63"/>
  <c r="P24" i="63"/>
  <c r="N24" i="63"/>
  <c r="N23" i="63"/>
  <c r="R27" i="62"/>
  <c r="N27" i="62"/>
  <c r="L27" i="62"/>
  <c r="J27" i="62"/>
  <c r="H27" i="62"/>
  <c r="F27" i="62"/>
  <c r="D27" i="62"/>
  <c r="R26" i="62"/>
  <c r="N26" i="62"/>
  <c r="L26" i="62"/>
  <c r="J26" i="62"/>
  <c r="H26" i="62"/>
  <c r="F26" i="62"/>
  <c r="D26" i="62"/>
  <c r="R25" i="62"/>
  <c r="L25" i="62"/>
  <c r="J25" i="62"/>
  <c r="H25" i="62"/>
  <c r="F25" i="62"/>
  <c r="D25" i="62"/>
  <c r="R24" i="62"/>
  <c r="P24" i="62"/>
  <c r="N24" i="62"/>
  <c r="L24" i="62"/>
  <c r="J24" i="62"/>
  <c r="H24" i="62"/>
  <c r="F24" i="62"/>
  <c r="D24" i="62"/>
  <c r="R23" i="62"/>
  <c r="N23" i="62"/>
  <c r="L23" i="62"/>
  <c r="J23" i="62"/>
  <c r="H23" i="62"/>
  <c r="F23" i="62"/>
  <c r="D23" i="62"/>
  <c r="R22" i="62"/>
  <c r="P22" i="62"/>
  <c r="N22" i="62"/>
  <c r="L22" i="62"/>
  <c r="J22" i="62"/>
  <c r="H22" i="62"/>
  <c r="F22" i="62"/>
  <c r="D22" i="62"/>
  <c r="R21" i="62"/>
  <c r="P21" i="62"/>
  <c r="N21" i="62"/>
  <c r="L21" i="62"/>
  <c r="J21" i="62"/>
  <c r="H21" i="62"/>
  <c r="F21" i="62"/>
  <c r="D21" i="62"/>
  <c r="R20" i="62"/>
  <c r="P20" i="62"/>
  <c r="N20" i="62"/>
  <c r="L20" i="62"/>
  <c r="J20" i="62"/>
  <c r="H20" i="62"/>
  <c r="F20" i="62"/>
  <c r="D20" i="62"/>
  <c r="R19" i="62"/>
  <c r="P19" i="62"/>
  <c r="N19" i="62"/>
  <c r="L19" i="62"/>
  <c r="J19" i="62"/>
  <c r="H19" i="62"/>
  <c r="F19" i="62"/>
  <c r="D19" i="62"/>
  <c r="R18" i="62"/>
  <c r="P18" i="62"/>
  <c r="N18" i="62"/>
  <c r="L18" i="62"/>
  <c r="J18" i="62"/>
  <c r="H18" i="62"/>
  <c r="F18" i="62"/>
  <c r="D18" i="62"/>
  <c r="R17" i="62"/>
  <c r="P17" i="62"/>
  <c r="N17" i="62"/>
  <c r="L17" i="62"/>
  <c r="J17" i="62"/>
  <c r="H17" i="62"/>
  <c r="F17" i="62"/>
  <c r="D17" i="62"/>
  <c r="R16" i="62"/>
  <c r="P16" i="62"/>
  <c r="N16" i="62"/>
  <c r="L16" i="62"/>
  <c r="J16" i="62"/>
  <c r="H16" i="62"/>
  <c r="F16" i="62"/>
  <c r="D16" i="62"/>
  <c r="R15" i="62"/>
  <c r="P15" i="62"/>
  <c r="N15" i="62"/>
  <c r="L15" i="62"/>
  <c r="J15" i="62"/>
  <c r="H15" i="62"/>
  <c r="F15" i="62"/>
  <c r="D15" i="62"/>
  <c r="R14" i="62"/>
  <c r="P14" i="62"/>
  <c r="N14" i="62"/>
  <c r="L14" i="62"/>
  <c r="J14" i="62"/>
  <c r="H14" i="62"/>
  <c r="F14" i="62"/>
  <c r="D14" i="62"/>
  <c r="R13" i="62"/>
  <c r="P13" i="62"/>
  <c r="N13" i="62"/>
  <c r="L13" i="62"/>
  <c r="J13" i="62"/>
  <c r="H13" i="62"/>
  <c r="F13" i="62"/>
  <c r="D13" i="62"/>
  <c r="R12" i="62"/>
  <c r="N12" i="62"/>
  <c r="L12" i="62"/>
  <c r="J12" i="62"/>
  <c r="H12" i="62"/>
  <c r="F12" i="62"/>
  <c r="D12" i="62"/>
  <c r="R11" i="62"/>
  <c r="P11" i="62"/>
  <c r="N11" i="62"/>
  <c r="L11" i="62"/>
  <c r="J11" i="62"/>
  <c r="H11" i="62"/>
  <c r="F11" i="62"/>
  <c r="D11" i="62"/>
  <c r="R10" i="62"/>
  <c r="P10" i="62"/>
  <c r="N10" i="62"/>
  <c r="L10" i="62"/>
  <c r="J10" i="62"/>
  <c r="H10" i="62"/>
  <c r="F10" i="62"/>
  <c r="D10" i="62"/>
  <c r="R9" i="62"/>
  <c r="P9" i="62"/>
  <c r="N9" i="62"/>
  <c r="L9" i="62"/>
  <c r="J9" i="62"/>
  <c r="H9" i="62"/>
  <c r="F9" i="62"/>
  <c r="D9" i="62"/>
  <c r="R29" i="64"/>
  <c r="P29" i="64"/>
  <c r="N29" i="64"/>
  <c r="L29" i="64"/>
  <c r="J29" i="64"/>
  <c r="H29" i="64"/>
  <c r="F29" i="64"/>
  <c r="D29" i="64"/>
  <c r="R28" i="64"/>
  <c r="L28" i="64"/>
  <c r="J28" i="64"/>
  <c r="H28" i="64"/>
  <c r="F28" i="64"/>
  <c r="D28" i="64"/>
  <c r="R27" i="64"/>
  <c r="L27" i="64"/>
  <c r="J27" i="64"/>
  <c r="H27" i="64"/>
  <c r="F27" i="64"/>
  <c r="D27" i="64"/>
  <c r="R26" i="64"/>
  <c r="P26" i="64"/>
  <c r="N26" i="64"/>
  <c r="L26" i="64"/>
  <c r="J26" i="64"/>
  <c r="H26" i="64"/>
  <c r="F26" i="64"/>
  <c r="D26" i="64"/>
  <c r="R25" i="64"/>
  <c r="P25" i="64"/>
  <c r="N25" i="64"/>
  <c r="L25" i="64"/>
  <c r="J25" i="64"/>
  <c r="H25" i="64"/>
  <c r="F25" i="64"/>
  <c r="D25" i="64"/>
  <c r="R24" i="64"/>
  <c r="L24" i="64"/>
  <c r="J24" i="64"/>
  <c r="H24" i="64"/>
  <c r="F24" i="64"/>
  <c r="D24" i="64"/>
  <c r="R23" i="64"/>
  <c r="P23" i="64"/>
  <c r="N23" i="64"/>
  <c r="L23" i="64"/>
  <c r="J23" i="64"/>
  <c r="H23" i="64"/>
  <c r="F23" i="64"/>
  <c r="D23" i="64"/>
  <c r="R22" i="64"/>
  <c r="N22" i="64"/>
  <c r="L22" i="64"/>
  <c r="J22" i="64"/>
  <c r="H22" i="64"/>
  <c r="F22" i="64"/>
  <c r="D22" i="64"/>
  <c r="R21" i="64"/>
  <c r="P21" i="64"/>
  <c r="N21" i="64"/>
  <c r="L21" i="64"/>
  <c r="J21" i="64"/>
  <c r="H21" i="64"/>
  <c r="F21" i="64"/>
  <c r="D21" i="64"/>
  <c r="R20" i="64"/>
  <c r="P20" i="64"/>
  <c r="N20" i="64"/>
  <c r="L20" i="64"/>
  <c r="J20" i="64"/>
  <c r="H20" i="64"/>
  <c r="F20" i="64"/>
  <c r="D20" i="64"/>
  <c r="R19" i="64"/>
  <c r="P19" i="64"/>
  <c r="N19" i="64"/>
  <c r="L19" i="64"/>
  <c r="J19" i="64"/>
  <c r="H19" i="64"/>
  <c r="F19" i="64"/>
  <c r="D19" i="64"/>
  <c r="R18" i="64"/>
  <c r="P18" i="64"/>
  <c r="N18" i="64"/>
  <c r="L18" i="64"/>
  <c r="J18" i="64"/>
  <c r="H18" i="64"/>
  <c r="F18" i="64"/>
  <c r="D18" i="64"/>
  <c r="R17" i="64"/>
  <c r="P17" i="64"/>
  <c r="N17" i="64"/>
  <c r="L17" i="64"/>
  <c r="J17" i="64"/>
  <c r="H17" i="64"/>
  <c r="F17" i="64"/>
  <c r="D17" i="64"/>
  <c r="R16" i="64"/>
  <c r="P16" i="64"/>
  <c r="N16" i="64"/>
  <c r="L16" i="64"/>
  <c r="J16" i="64"/>
  <c r="H16" i="64"/>
  <c r="F16" i="64"/>
  <c r="D16" i="64"/>
  <c r="R15" i="64"/>
  <c r="P15" i="64"/>
  <c r="N15" i="64"/>
  <c r="L15" i="64"/>
  <c r="J15" i="64"/>
  <c r="H15" i="64"/>
  <c r="F15" i="64"/>
  <c r="D15" i="64"/>
  <c r="R14" i="64"/>
  <c r="P14" i="64"/>
  <c r="N14" i="64"/>
  <c r="L14" i="64"/>
  <c r="J14" i="64"/>
  <c r="H14" i="64"/>
  <c r="F14" i="64"/>
  <c r="D14" i="64"/>
  <c r="R13" i="64"/>
  <c r="P13" i="64"/>
  <c r="N13" i="64"/>
  <c r="L13" i="64"/>
  <c r="J13" i="64"/>
  <c r="H13" i="64"/>
  <c r="F13" i="64"/>
  <c r="D13" i="64"/>
  <c r="R12" i="64"/>
  <c r="P12" i="64"/>
  <c r="N12" i="64"/>
  <c r="L12" i="64"/>
  <c r="J12" i="64"/>
  <c r="H12" i="64"/>
  <c r="F12" i="64"/>
  <c r="D12" i="64"/>
  <c r="R11" i="64"/>
  <c r="P11" i="64"/>
  <c r="N11" i="64"/>
  <c r="L11" i="64"/>
  <c r="J11" i="64"/>
  <c r="H11" i="64"/>
  <c r="F11" i="64"/>
  <c r="D11" i="64"/>
  <c r="R10" i="64"/>
  <c r="P10" i="64"/>
  <c r="N10" i="64"/>
  <c r="L10" i="64"/>
  <c r="J10" i="64"/>
  <c r="H10" i="64"/>
  <c r="F10" i="64"/>
  <c r="D10" i="64"/>
  <c r="N8" i="9"/>
  <c r="N8" i="11"/>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N17" i="39"/>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3" i="49"/>
  <c r="X20" i="49"/>
  <c r="V20" i="49"/>
  <c r="X19" i="49"/>
  <c r="V19" i="49"/>
  <c r="X18" i="49"/>
  <c r="V18" i="49"/>
  <c r="X17" i="49"/>
  <c r="V17" i="49"/>
  <c r="V16" i="49"/>
  <c r="X15" i="49"/>
  <c r="V15" i="49"/>
  <c r="X14" i="49"/>
  <c r="V14" i="49"/>
  <c r="X13" i="49"/>
  <c r="V13" i="49"/>
  <c r="X12" i="49"/>
  <c r="V12" i="49"/>
  <c r="X11" i="49"/>
  <c r="V11" i="49"/>
  <c r="X8" i="49"/>
  <c r="V8" i="49"/>
  <c r="P21" i="49"/>
  <c r="X14" i="50"/>
  <c r="V23"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5" i="49"/>
  <c r="X25" i="49"/>
  <c r="V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T23" i="49"/>
  <c r="R23" i="49"/>
  <c r="P23" i="49"/>
  <c r="N23" i="49"/>
  <c r="L23" i="49"/>
  <c r="J23" i="49"/>
  <c r="H23" i="49"/>
  <c r="F23" i="49"/>
  <c r="D23" i="49"/>
  <c r="C23" i="49"/>
  <c r="B23" i="49"/>
  <c r="Z22" i="49"/>
  <c r="X22" i="49"/>
  <c r="V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5" i="50"/>
  <c r="X25" i="50"/>
  <c r="V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9" i="64"/>
  <c r="B29" i="64"/>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9" i="65"/>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Q14" i="23" s="1"/>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10" i="72"/>
  <c r="S10" i="68"/>
  <c r="O8" i="11" l="1"/>
  <c r="E24" i="65"/>
  <c r="E23" i="65"/>
  <c r="E13" i="65"/>
  <c r="E17" i="65"/>
  <c r="E21" i="65"/>
  <c r="E29" i="65"/>
  <c r="E11" i="65"/>
  <c r="E15" i="65"/>
  <c r="E19" i="65"/>
  <c r="E27" i="65"/>
  <c r="E28" i="65"/>
  <c r="E14" i="65"/>
  <c r="E18" i="65"/>
  <c r="E22" i="65"/>
  <c r="E25" i="65"/>
  <c r="E9" i="65"/>
  <c r="E10" i="65"/>
  <c r="E12" i="65"/>
  <c r="E16" i="65"/>
  <c r="E20" i="65"/>
  <c r="E26" i="65"/>
  <c r="M28" i="65"/>
  <c r="M24" i="65"/>
  <c r="M23" i="65"/>
  <c r="M17" i="65"/>
  <c r="M29" i="65"/>
  <c r="M15" i="65"/>
  <c r="M9" i="65"/>
  <c r="M12" i="65"/>
  <c r="M16" i="65"/>
  <c r="M20" i="65"/>
  <c r="M27" i="65"/>
  <c r="M26" i="65"/>
  <c r="M13" i="65"/>
  <c r="M21" i="65"/>
  <c r="M11" i="65"/>
  <c r="M19" i="65"/>
  <c r="M25" i="65"/>
  <c r="M10" i="65"/>
  <c r="M14" i="65"/>
  <c r="M22" i="65"/>
  <c r="M18" i="65"/>
  <c r="G9" i="64"/>
  <c r="G29" i="64"/>
  <c r="G24" i="64"/>
  <c r="G11" i="64"/>
  <c r="G13" i="64"/>
  <c r="G15" i="64"/>
  <c r="G17" i="64"/>
  <c r="G19" i="64"/>
  <c r="G21" i="64"/>
  <c r="G28" i="64"/>
  <c r="G26" i="64"/>
  <c r="G10" i="64"/>
  <c r="G14" i="64"/>
  <c r="G18" i="64"/>
  <c r="G22" i="64"/>
  <c r="G27" i="64"/>
  <c r="G20" i="64"/>
  <c r="G16" i="64"/>
  <c r="G23" i="64"/>
  <c r="G25" i="64"/>
  <c r="G12" i="64"/>
  <c r="O25" i="64"/>
  <c r="O23" i="64"/>
  <c r="O10" i="64"/>
  <c r="O12" i="64"/>
  <c r="O14" i="64"/>
  <c r="O16" i="64"/>
  <c r="O18" i="64"/>
  <c r="O20" i="64"/>
  <c r="O22" i="64"/>
  <c r="O26" i="64"/>
  <c r="O13" i="64"/>
  <c r="O17" i="64"/>
  <c r="O21" i="64"/>
  <c r="O29" i="64"/>
  <c r="O11" i="64"/>
  <c r="O15" i="64"/>
  <c r="O19" i="64"/>
  <c r="G24" i="62"/>
  <c r="G13" i="62"/>
  <c r="G17" i="62"/>
  <c r="G21" i="62"/>
  <c r="G19" i="62"/>
  <c r="G26" i="62"/>
  <c r="G11" i="62"/>
  <c r="G15" i="62"/>
  <c r="G14" i="62"/>
  <c r="G22" i="62"/>
  <c r="G9" i="62"/>
  <c r="G20" i="62"/>
  <c r="G18" i="62"/>
  <c r="G23" i="62"/>
  <c r="G10" i="62"/>
  <c r="G16" i="62"/>
  <c r="G27" i="62"/>
  <c r="G12" i="62"/>
  <c r="G25" i="62"/>
  <c r="O24" i="62"/>
  <c r="O14" i="62"/>
  <c r="O18" i="62"/>
  <c r="O22" i="62"/>
  <c r="O13" i="62"/>
  <c r="O21" i="62"/>
  <c r="O19" i="62"/>
  <c r="O10" i="62"/>
  <c r="O23" i="62"/>
  <c r="O16" i="62"/>
  <c r="O27" i="62"/>
  <c r="O12" i="62"/>
  <c r="O17" i="62"/>
  <c r="O26" i="62"/>
  <c r="O11" i="62"/>
  <c r="O15" i="62"/>
  <c r="O20" i="62"/>
  <c r="O9" i="62"/>
  <c r="O26" i="63"/>
  <c r="O23" i="63"/>
  <c r="O24" i="63"/>
  <c r="O27" i="63"/>
  <c r="G11" i="65"/>
  <c r="G14" i="65"/>
  <c r="G9" i="65"/>
  <c r="G23" i="65"/>
  <c r="G22" i="65"/>
  <c r="G19" i="65"/>
  <c r="G13" i="65"/>
  <c r="G21" i="65"/>
  <c r="G24" i="65"/>
  <c r="G27" i="65"/>
  <c r="G25" i="65"/>
  <c r="G18" i="65"/>
  <c r="G26" i="65"/>
  <c r="G12" i="65"/>
  <c r="G16" i="65"/>
  <c r="G20" i="65"/>
  <c r="G15" i="65"/>
  <c r="G17" i="65"/>
  <c r="G29" i="65"/>
  <c r="G28" i="65"/>
  <c r="G10" i="65"/>
  <c r="O25" i="65"/>
  <c r="O26" i="65"/>
  <c r="O10" i="65"/>
  <c r="O23" i="65"/>
  <c r="O14" i="65"/>
  <c r="O22" i="65"/>
  <c r="O19" i="65"/>
  <c r="O13" i="65"/>
  <c r="O21" i="65"/>
  <c r="O11" i="65"/>
  <c r="O15" i="65"/>
  <c r="O12" i="65"/>
  <c r="O20" i="65"/>
  <c r="O29" i="65"/>
  <c r="O18" i="65"/>
  <c r="O17" i="65"/>
  <c r="O16" i="65"/>
  <c r="I27" i="64"/>
  <c r="I11" i="64"/>
  <c r="I13" i="64"/>
  <c r="I15" i="64"/>
  <c r="I17" i="64"/>
  <c r="I19" i="64"/>
  <c r="I21" i="64"/>
  <c r="I24" i="64"/>
  <c r="I25" i="64"/>
  <c r="I29" i="64"/>
  <c r="I12" i="64"/>
  <c r="I16" i="64"/>
  <c r="I20" i="64"/>
  <c r="I28" i="64"/>
  <c r="I26" i="64"/>
  <c r="I10" i="64"/>
  <c r="I14" i="64"/>
  <c r="I18" i="64"/>
  <c r="I22" i="64"/>
  <c r="I9" i="64"/>
  <c r="I23" i="64"/>
  <c r="Q10" i="64"/>
  <c r="Q12" i="64"/>
  <c r="Q14" i="64"/>
  <c r="Q16" i="64"/>
  <c r="Q18" i="64"/>
  <c r="Q20" i="64"/>
  <c r="Q11" i="64"/>
  <c r="Q15" i="64"/>
  <c r="Q19" i="64"/>
  <c r="Q25" i="64"/>
  <c r="Q13" i="64"/>
  <c r="Q17" i="64"/>
  <c r="Q21" i="64"/>
  <c r="Q26" i="64"/>
  <c r="Q23" i="64"/>
  <c r="Q29" i="64"/>
  <c r="I9" i="62"/>
  <c r="I25" i="62"/>
  <c r="I24" i="62"/>
  <c r="I16" i="62"/>
  <c r="I20" i="62"/>
  <c r="I11" i="62"/>
  <c r="I13" i="62"/>
  <c r="I21" i="62"/>
  <c r="I10" i="62"/>
  <c r="I15" i="62"/>
  <c r="I23" i="62"/>
  <c r="I26" i="62"/>
  <c r="I22" i="62"/>
  <c r="I19" i="62"/>
  <c r="I27" i="62"/>
  <c r="I12" i="62"/>
  <c r="I18" i="62"/>
  <c r="I14" i="62"/>
  <c r="I17" i="62"/>
  <c r="Q15" i="62"/>
  <c r="Q19" i="62"/>
  <c r="Q9" i="62"/>
  <c r="Q20" i="62"/>
  <c r="Q18" i="62"/>
  <c r="Q11" i="62"/>
  <c r="Q17" i="62"/>
  <c r="Q14" i="62"/>
  <c r="Q24" i="62"/>
  <c r="Q16" i="62"/>
  <c r="Q13" i="62"/>
  <c r="Q21" i="62"/>
  <c r="Q10" i="62"/>
  <c r="Q22" i="62"/>
  <c r="Q24" i="63"/>
  <c r="I25" i="65"/>
  <c r="I29" i="65"/>
  <c r="I27" i="65"/>
  <c r="I10" i="65"/>
  <c r="I26" i="65"/>
  <c r="I11" i="65"/>
  <c r="I19" i="65"/>
  <c r="I17" i="65"/>
  <c r="I28" i="65"/>
  <c r="I23" i="65"/>
  <c r="I14" i="65"/>
  <c r="I18" i="65"/>
  <c r="I22" i="65"/>
  <c r="I21" i="65"/>
  <c r="I12" i="65"/>
  <c r="I13" i="65"/>
  <c r="I15" i="65"/>
  <c r="I24" i="65"/>
  <c r="I9" i="65"/>
  <c r="I16" i="65"/>
  <c r="I20" i="65"/>
  <c r="Q11" i="65"/>
  <c r="Q15" i="65"/>
  <c r="Q19" i="65"/>
  <c r="Q13" i="65"/>
  <c r="Q17" i="65"/>
  <c r="Q21" i="65"/>
  <c r="Q25" i="65"/>
  <c r="Q29" i="65"/>
  <c r="Q10" i="65"/>
  <c r="Q14" i="65"/>
  <c r="Q18" i="65"/>
  <c r="Q12" i="65"/>
  <c r="Q16" i="65"/>
  <c r="Q20" i="65"/>
  <c r="Q23" i="65"/>
  <c r="Q26" i="65"/>
  <c r="K23" i="64"/>
  <c r="K26" i="64"/>
  <c r="K29" i="64"/>
  <c r="K11" i="64"/>
  <c r="K14" i="64"/>
  <c r="K19" i="64"/>
  <c r="K22" i="64"/>
  <c r="K24" i="64"/>
  <c r="K25" i="64"/>
  <c r="K12" i="64"/>
  <c r="K17" i="64"/>
  <c r="K20" i="64"/>
  <c r="K28" i="64"/>
  <c r="K10" i="64"/>
  <c r="K15" i="64"/>
  <c r="K18" i="64"/>
  <c r="K27" i="64"/>
  <c r="K21" i="64"/>
  <c r="K13" i="64"/>
  <c r="K9" i="64"/>
  <c r="K16" i="64"/>
  <c r="S22" i="64"/>
  <c r="S25" i="64"/>
  <c r="S28" i="64"/>
  <c r="S11" i="64"/>
  <c r="S13" i="64"/>
  <c r="S15" i="64"/>
  <c r="S17" i="64"/>
  <c r="S19" i="64"/>
  <c r="S21" i="64"/>
  <c r="S9" i="64"/>
  <c r="S23" i="64"/>
  <c r="S24" i="64"/>
  <c r="S29" i="64"/>
  <c r="S16" i="64"/>
  <c r="S14" i="64"/>
  <c r="S27" i="64"/>
  <c r="S26" i="64"/>
  <c r="S12" i="64"/>
  <c r="S20" i="64"/>
  <c r="S10" i="64"/>
  <c r="S18" i="64"/>
  <c r="K24" i="62"/>
  <c r="K25" i="62"/>
  <c r="K18" i="62"/>
  <c r="K19" i="62"/>
  <c r="K26" i="62"/>
  <c r="K13" i="62"/>
  <c r="K21" i="62"/>
  <c r="K22" i="62"/>
  <c r="K27" i="62"/>
  <c r="K12" i="62"/>
  <c r="K11" i="62"/>
  <c r="K15" i="62"/>
  <c r="K14" i="62"/>
  <c r="K9" i="62"/>
  <c r="K20" i="62"/>
  <c r="K17" i="62"/>
  <c r="K10" i="62"/>
  <c r="K23" i="62"/>
  <c r="K16" i="62"/>
  <c r="K10" i="65"/>
  <c r="K13" i="65"/>
  <c r="K17" i="65"/>
  <c r="K21" i="65"/>
  <c r="K11" i="65"/>
  <c r="K15" i="65"/>
  <c r="K19" i="65"/>
  <c r="K9" i="65"/>
  <c r="K14" i="65"/>
  <c r="K25" i="65"/>
  <c r="K29" i="65"/>
  <c r="K27" i="65"/>
  <c r="K22" i="65"/>
  <c r="K28" i="65"/>
  <c r="K24" i="65"/>
  <c r="K18" i="65"/>
  <c r="K26" i="65"/>
  <c r="K12" i="65"/>
  <c r="K16" i="65"/>
  <c r="K20" i="65"/>
  <c r="K23" i="65"/>
  <c r="S10" i="65"/>
  <c r="S23" i="65"/>
  <c r="S27" i="65"/>
  <c r="S18" i="65"/>
  <c r="S13" i="65"/>
  <c r="S17" i="65"/>
  <c r="S21" i="65"/>
  <c r="S22" i="65"/>
  <c r="S15" i="65"/>
  <c r="S19" i="65"/>
  <c r="S9" i="65"/>
  <c r="S25" i="65"/>
  <c r="S12" i="65"/>
  <c r="S16" i="65"/>
  <c r="S20" i="65"/>
  <c r="S14" i="65"/>
  <c r="S28" i="65"/>
  <c r="S29" i="65"/>
  <c r="S11" i="65"/>
  <c r="S24" i="65"/>
  <c r="S26" i="65"/>
  <c r="E25" i="64"/>
  <c r="E27" i="64"/>
  <c r="E24" i="64"/>
  <c r="E10" i="64"/>
  <c r="E12" i="64"/>
  <c r="E14" i="64"/>
  <c r="E16" i="64"/>
  <c r="E18" i="64"/>
  <c r="E20" i="64"/>
  <c r="E22" i="64"/>
  <c r="E9" i="64"/>
  <c r="E13" i="64"/>
  <c r="E17" i="64"/>
  <c r="E21" i="64"/>
  <c r="E23" i="64"/>
  <c r="E26" i="64"/>
  <c r="E29" i="64"/>
  <c r="E28" i="64"/>
  <c r="E11" i="64"/>
  <c r="E15" i="64"/>
  <c r="E19" i="64"/>
  <c r="M9" i="64"/>
  <c r="M11" i="64"/>
  <c r="M13" i="64"/>
  <c r="M15" i="64"/>
  <c r="M17" i="64"/>
  <c r="M19" i="64"/>
  <c r="M21" i="64"/>
  <c r="M29" i="64"/>
  <c r="M12" i="64"/>
  <c r="M16" i="64"/>
  <c r="M20" i="64"/>
  <c r="M27" i="64"/>
  <c r="M25" i="64"/>
  <c r="M10" i="64"/>
  <c r="M14" i="64"/>
  <c r="M18" i="64"/>
  <c r="M22" i="64"/>
  <c r="M23" i="64"/>
  <c r="M24" i="64"/>
  <c r="M26" i="64"/>
  <c r="M28" i="64"/>
  <c r="E9" i="62"/>
  <c r="E11" i="62"/>
  <c r="E15" i="62"/>
  <c r="E19" i="62"/>
  <c r="E23" i="62"/>
  <c r="E27" i="62"/>
  <c r="E22" i="62"/>
  <c r="E26" i="62"/>
  <c r="E24" i="62"/>
  <c r="E20" i="62"/>
  <c r="E12" i="62"/>
  <c r="E18" i="62"/>
  <c r="E17" i="62"/>
  <c r="E14" i="62"/>
  <c r="E25" i="62"/>
  <c r="E21" i="62"/>
  <c r="E10" i="62"/>
  <c r="E16" i="62"/>
  <c r="E13" i="62"/>
  <c r="M9" i="62"/>
  <c r="M25" i="62"/>
  <c r="M24" i="62"/>
  <c r="M16" i="62"/>
  <c r="M20" i="62"/>
  <c r="M26" i="62"/>
  <c r="M19" i="62"/>
  <c r="M27" i="62"/>
  <c r="M17" i="62"/>
  <c r="M14" i="62"/>
  <c r="M13" i="62"/>
  <c r="M21" i="62"/>
  <c r="M10" i="62"/>
  <c r="M11" i="62"/>
  <c r="M15" i="62"/>
  <c r="M23" i="62"/>
  <c r="M22" i="62"/>
  <c r="M18" i="62"/>
  <c r="M12" i="62"/>
  <c r="I14" i="7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O8" i="9"/>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M8" i="11"/>
  <c r="M8" i="9"/>
  <c r="S17" i="46"/>
  <c r="Q21" i="49"/>
  <c r="Y13" i="51"/>
  <c r="M25" i="60"/>
  <c r="M25"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20" i="49"/>
  <c r="W14" i="49"/>
  <c r="W13" i="49"/>
  <c r="W23"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3" i="50"/>
  <c r="Y19" i="49"/>
  <c r="Y11" i="49"/>
  <c r="Y1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19" i="3"/>
  <c r="M20" i="3"/>
  <c r="M11" i="3"/>
  <c r="M24" i="38"/>
  <c r="M9" i="38"/>
  <c r="M11" i="1"/>
  <c r="M20" i="1"/>
  <c r="M19" i="1"/>
  <c r="G21" i="30"/>
  <c r="G19" i="30"/>
  <c r="K22" i="28"/>
  <c r="M15" i="25"/>
  <c r="O59" i="7"/>
  <c r="O57" i="7"/>
  <c r="I39" i="8"/>
  <c r="I30" i="8"/>
  <c r="I26" i="57"/>
  <c r="I40" i="57"/>
  <c r="I21" i="57"/>
  <c r="I40" i="56"/>
  <c r="I26" i="56"/>
  <c r="I21" i="56"/>
  <c r="K25" i="60"/>
  <c r="K25"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7" i="49"/>
  <c r="L28" i="49"/>
  <c r="T29"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3" i="64"/>
  <c r="D32" i="64"/>
  <c r="E8" i="64"/>
  <c r="I8" i="64"/>
  <c r="M8" i="64"/>
  <c r="L32" i="64"/>
  <c r="P33" i="64"/>
  <c r="P32" i="64"/>
  <c r="P31" i="64"/>
  <c r="J33" i="64"/>
  <c r="J32" i="64"/>
  <c r="J31" i="64"/>
  <c r="N33" i="64"/>
  <c r="N32" i="64"/>
  <c r="N31" i="64"/>
  <c r="R33" i="64"/>
  <c r="R32" i="64"/>
  <c r="R31" i="64"/>
  <c r="D31" i="64"/>
  <c r="H33" i="64"/>
  <c r="H32" i="64"/>
  <c r="H31" i="64"/>
  <c r="F33" i="64"/>
  <c r="F32" i="64"/>
  <c r="F31" i="64"/>
  <c r="G8" i="64"/>
  <c r="K8" i="64"/>
  <c r="O8" i="64"/>
  <c r="S8" i="64"/>
  <c r="L31" i="64"/>
  <c r="L33" i="64"/>
  <c r="Q8" i="65"/>
  <c r="E8" i="65"/>
  <c r="M8" i="65"/>
  <c r="F33" i="65"/>
  <c r="N33" i="65"/>
  <c r="I8" i="65"/>
  <c r="J33" i="65"/>
  <c r="R33" i="65"/>
  <c r="D31" i="65"/>
  <c r="L31" i="65"/>
  <c r="D32" i="65"/>
  <c r="L32" i="65"/>
  <c r="D33" i="65"/>
  <c r="L33" i="65"/>
  <c r="G8" i="65"/>
  <c r="K8" i="65"/>
  <c r="O8" i="65"/>
  <c r="S8" i="65"/>
  <c r="F31" i="65"/>
  <c r="N31" i="65"/>
  <c r="F32" i="65"/>
  <c r="N32" i="65"/>
  <c r="H31" i="65"/>
  <c r="P31" i="65"/>
  <c r="H32" i="65"/>
  <c r="P32" i="65"/>
  <c r="H33" i="65"/>
  <c r="P33" i="65"/>
  <c r="J31" i="65"/>
  <c r="R31" i="65"/>
  <c r="J32" i="65"/>
  <c r="R32"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29" i="49"/>
  <c r="P28" i="49"/>
  <c r="P27" i="49"/>
  <c r="I17" i="49"/>
  <c r="U19" i="49"/>
  <c r="Q20" i="49"/>
  <c r="M21" i="49"/>
  <c r="O22" i="49"/>
  <c r="W25" i="49"/>
  <c r="M8" i="49"/>
  <c r="S9" i="49"/>
  <c r="U15" i="49"/>
  <c r="O16" i="49"/>
  <c r="K17" i="49"/>
  <c r="S17" i="49"/>
  <c r="AA17" i="49"/>
  <c r="K18" i="49"/>
  <c r="S18" i="49"/>
  <c r="AA18" i="49"/>
  <c r="G19" i="49"/>
  <c r="O19" i="49"/>
  <c r="K20" i="49"/>
  <c r="S20" i="49"/>
  <c r="AA20" i="49"/>
  <c r="G21" i="49"/>
  <c r="O21" i="49"/>
  <c r="I22" i="49"/>
  <c r="Q22" i="49"/>
  <c r="Y22" i="49"/>
  <c r="E23" i="49"/>
  <c r="M23" i="49"/>
  <c r="U23" i="49"/>
  <c r="E24" i="49"/>
  <c r="M24" i="49"/>
  <c r="U24" i="49"/>
  <c r="I25" i="49"/>
  <c r="Q25" i="49"/>
  <c r="Y25" i="49"/>
  <c r="T27" i="49"/>
  <c r="D29" i="49"/>
  <c r="H29" i="49"/>
  <c r="H28" i="49"/>
  <c r="H27" i="49"/>
  <c r="S14" i="49"/>
  <c r="I15" i="49"/>
  <c r="M16" i="49"/>
  <c r="Q17" i="49"/>
  <c r="Q18" i="49"/>
  <c r="E19" i="49"/>
  <c r="I20" i="49"/>
  <c r="W22" i="49"/>
  <c r="S23" i="49"/>
  <c r="AA24" i="49"/>
  <c r="O25" i="49"/>
  <c r="L27" i="49"/>
  <c r="E8" i="49"/>
  <c r="I8" i="49"/>
  <c r="Q8" i="49"/>
  <c r="U8" i="49"/>
  <c r="F29" i="49"/>
  <c r="F28" i="49"/>
  <c r="F27" i="49"/>
  <c r="J29" i="49"/>
  <c r="J28" i="49"/>
  <c r="J27" i="49"/>
  <c r="N29" i="49"/>
  <c r="N28" i="49"/>
  <c r="N27" i="49"/>
  <c r="R29" i="49"/>
  <c r="R28" i="49"/>
  <c r="R27" i="49"/>
  <c r="V29" i="49"/>
  <c r="V28" i="49"/>
  <c r="V27" i="49"/>
  <c r="Z29" i="49"/>
  <c r="Z28" i="49"/>
  <c r="Z27" i="49"/>
  <c r="AA14" i="49"/>
  <c r="Q15" i="49"/>
  <c r="K16" i="49"/>
  <c r="E17" i="49"/>
  <c r="M17" i="49"/>
  <c r="U17" i="49"/>
  <c r="E18" i="49"/>
  <c r="M18" i="49"/>
  <c r="U18" i="49"/>
  <c r="I19" i="49"/>
  <c r="Q19" i="49"/>
  <c r="E20" i="49"/>
  <c r="M20" i="49"/>
  <c r="U20" i="49"/>
  <c r="I21" i="49"/>
  <c r="AA21" i="49"/>
  <c r="K22" i="49"/>
  <c r="S22" i="49"/>
  <c r="AA22" i="49"/>
  <c r="G23" i="49"/>
  <c r="O23" i="49"/>
  <c r="AA23" i="49"/>
  <c r="G24" i="49"/>
  <c r="O24" i="49"/>
  <c r="W24" i="49"/>
  <c r="K25" i="49"/>
  <c r="S25" i="49"/>
  <c r="AA25" i="49"/>
  <c r="D28" i="49"/>
  <c r="L29" i="49"/>
  <c r="X29" i="49"/>
  <c r="X28" i="49"/>
  <c r="X27" i="49"/>
  <c r="S16" i="49"/>
  <c r="I18" i="49"/>
  <c r="M19" i="49"/>
  <c r="E21" i="49"/>
  <c r="G22" i="49"/>
  <c r="K23" i="49"/>
  <c r="K24" i="49"/>
  <c r="S24" i="49"/>
  <c r="G25" i="49"/>
  <c r="T28" i="49"/>
  <c r="E15" i="49"/>
  <c r="G8" i="49"/>
  <c r="K8" i="49"/>
  <c r="O8" i="49"/>
  <c r="S8" i="49"/>
  <c r="AA8" i="49"/>
  <c r="I14" i="49"/>
  <c r="M14" i="49"/>
  <c r="Q14" i="49"/>
  <c r="G15" i="49"/>
  <c r="M15" i="49"/>
  <c r="G16" i="49"/>
  <c r="Q16" i="49"/>
  <c r="AA16" i="49"/>
  <c r="G17" i="49"/>
  <c r="O17" i="49"/>
  <c r="G18" i="49"/>
  <c r="O18" i="49"/>
  <c r="K19" i="49"/>
  <c r="S19" i="49"/>
  <c r="AA19" i="49"/>
  <c r="G20" i="49"/>
  <c r="O20" i="49"/>
  <c r="K21" i="49"/>
  <c r="E22" i="49"/>
  <c r="M22" i="49"/>
  <c r="U22" i="49"/>
  <c r="I23" i="49"/>
  <c r="Q23" i="49"/>
  <c r="I24" i="49"/>
  <c r="Q24" i="49"/>
  <c r="Y24" i="49"/>
  <c r="E25" i="49"/>
  <c r="M25" i="49"/>
  <c r="U25"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Q22" i="50"/>
  <c r="E23" i="50"/>
  <c r="I24" i="50"/>
  <c r="Y24" i="50"/>
  <c r="U25" i="50"/>
  <c r="K14" i="50"/>
  <c r="AA14" i="50"/>
  <c r="G15" i="50"/>
  <c r="O15" i="50"/>
  <c r="W15" i="50"/>
  <c r="K16" i="50"/>
  <c r="S16" i="50"/>
  <c r="AA16" i="50"/>
  <c r="G17" i="50"/>
  <c r="O17" i="50"/>
  <c r="W17" i="50"/>
  <c r="G18" i="50"/>
  <c r="O18" i="50"/>
  <c r="W18" i="50"/>
  <c r="K19" i="50"/>
  <c r="S19" i="50"/>
  <c r="AA19" i="50"/>
  <c r="G20" i="50"/>
  <c r="O20" i="50"/>
  <c r="W20" i="50"/>
  <c r="K21" i="50"/>
  <c r="AA21" i="50"/>
  <c r="K22" i="50"/>
  <c r="S22" i="50"/>
  <c r="AA22" i="50"/>
  <c r="G23" i="50"/>
  <c r="O23" i="50"/>
  <c r="K24" i="50"/>
  <c r="S24" i="50"/>
  <c r="AA24" i="50"/>
  <c r="G25" i="50"/>
  <c r="O25" i="50"/>
  <c r="W25" i="50"/>
  <c r="E17" i="50"/>
  <c r="E18" i="50"/>
  <c r="I19" i="50"/>
  <c r="E20" i="50"/>
  <c r="Y22" i="50"/>
  <c r="U23" i="50"/>
  <c r="M25"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E22" i="50"/>
  <c r="M22" i="50"/>
  <c r="U22" i="50"/>
  <c r="I23" i="50"/>
  <c r="Q23" i="50"/>
  <c r="E24" i="50"/>
  <c r="M24" i="50"/>
  <c r="U24" i="50"/>
  <c r="I25" i="50"/>
  <c r="Q25" i="50"/>
  <c r="Y25" i="50"/>
  <c r="U15" i="50"/>
  <c r="U17" i="50"/>
  <c r="U18" i="50"/>
  <c r="Y19" i="50"/>
  <c r="M20" i="50"/>
  <c r="I21" i="50"/>
  <c r="I22" i="50"/>
  <c r="M23" i="50"/>
  <c r="Q24" i="50"/>
  <c r="E25" i="50"/>
  <c r="Q8" i="50"/>
  <c r="Y13" i="50"/>
  <c r="S14" i="50"/>
  <c r="K15" i="50"/>
  <c r="S15" i="50"/>
  <c r="AA15" i="50"/>
  <c r="G16" i="50"/>
  <c r="O16" i="50"/>
  <c r="K17" i="50"/>
  <c r="S17" i="50"/>
  <c r="AA17" i="50"/>
  <c r="K18" i="50"/>
  <c r="S18" i="50"/>
  <c r="AA18" i="50"/>
  <c r="G19" i="50"/>
  <c r="O19" i="50"/>
  <c r="W19" i="50"/>
  <c r="K20" i="50"/>
  <c r="S20" i="50"/>
  <c r="AA20" i="50"/>
  <c r="G21" i="50"/>
  <c r="O21" i="50"/>
  <c r="G22" i="50"/>
  <c r="O22" i="50"/>
  <c r="W22" i="50"/>
  <c r="K23" i="50"/>
  <c r="S23" i="50"/>
  <c r="AA23" i="50"/>
  <c r="G24" i="50"/>
  <c r="O24" i="50"/>
  <c r="W24" i="50"/>
  <c r="K25" i="50"/>
  <c r="S25" i="50"/>
  <c r="AA25" i="50"/>
  <c r="N28" i="50"/>
  <c r="N29" i="50"/>
  <c r="N27" i="50"/>
  <c r="O8" i="50"/>
  <c r="J29" i="50"/>
  <c r="J28" i="50"/>
  <c r="J27" i="50"/>
  <c r="K8" i="50"/>
  <c r="X29" i="50"/>
  <c r="X28" i="50"/>
  <c r="X27" i="50"/>
  <c r="Y8" i="50"/>
  <c r="F27" i="50"/>
  <c r="F28" i="50"/>
  <c r="F29" i="50"/>
  <c r="G8" i="50"/>
  <c r="I8" i="50"/>
  <c r="R29" i="50"/>
  <c r="R28" i="50"/>
  <c r="R27" i="50"/>
  <c r="S8" i="50"/>
  <c r="T29" i="50"/>
  <c r="T28" i="50"/>
  <c r="T27" i="50"/>
  <c r="D29" i="50"/>
  <c r="D28" i="50"/>
  <c r="D27" i="50"/>
  <c r="H29" i="50"/>
  <c r="H28" i="50"/>
  <c r="H27" i="50"/>
  <c r="L29" i="50"/>
  <c r="L28" i="50"/>
  <c r="L27" i="50"/>
  <c r="P29" i="50"/>
  <c r="P28" i="50"/>
  <c r="P27" i="50"/>
  <c r="U8" i="50"/>
  <c r="Z29" i="50"/>
  <c r="Z28" i="50"/>
  <c r="Z27" i="50"/>
  <c r="AA8" i="50"/>
  <c r="E8" i="50"/>
  <c r="M8" i="50"/>
  <c r="V29" i="50"/>
  <c r="V27" i="50"/>
  <c r="V28"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I9" i="29"/>
  <c r="S9" i="22"/>
  <c r="O10" i="22"/>
  <c r="O14" i="22"/>
  <c r="E13" i="21"/>
  <c r="M9" i="21"/>
  <c r="E10" i="24"/>
  <c r="G13" i="26"/>
  <c r="K9" i="26"/>
  <c r="M20" i="26"/>
  <c r="K16" i="26"/>
  <c r="S16" i="26"/>
  <c r="K19" i="26"/>
  <c r="K20" i="26"/>
  <c r="I24" i="26"/>
  <c r="I27" i="26"/>
  <c r="I28" i="26"/>
  <c r="G9" i="25"/>
  <c r="S12" i="29"/>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M9" i="29"/>
  <c r="S18" i="29"/>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<sst xmlns="http://schemas.openxmlformats.org/spreadsheetml/2006/main" count="11206" uniqueCount="1929">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</sst>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2" t="s">
        <v>438</v>
      </c>
      <c r="D3" s="143"/>
      <c r="E3" s="144"/>
      <c r="F3" s="48"/>
      <c r="G3" s="142" t="s">
        <v>439</v>
      </c>
      <c r="H3" s="143"/>
      <c r="I3" s="144"/>
      <c r="J3" s="48"/>
      <c r="K3" s="142" t="s">
        <v>440</v>
      </c>
      <c r="L3" s="143"/>
      <c r="M3" s="144"/>
      <c r="N3" s="48"/>
      <c r="O3" s="142" t="s">
        <v>441</v>
      </c>
      <c r="P3" s="143"/>
      <c r="Q3" s="144"/>
      <c r="R3" s="48"/>
      <c r="S3" s="142" t="s">
        <v>1874</v>
      </c>
      <c r="T3" s="143"/>
      <c r="U3" s="144"/>
      <c r="V3" s="48"/>
      <c r="W3" s="142" t="s">
        <v>1875</v>
      </c>
      <c r="X3" s="143"/>
      <c r="Y3" s="144"/>
      <c r="Z3" s="49"/>
    </row>
    <row r="4" spans="2:26" ht="15" thickBot="1" x14ac:dyDescent="0.35">
      <c r="B4" s="47"/>
      <c r="C4" s="145"/>
      <c r="D4" s="146"/>
      <c r="E4" s="147"/>
      <c r="F4" s="48"/>
      <c r="G4" s="145"/>
      <c r="H4" s="146"/>
      <c r="I4" s="147"/>
      <c r="J4" s="48"/>
      <c r="K4" s="145"/>
      <c r="L4" s="146"/>
      <c r="M4" s="147"/>
      <c r="N4" s="48"/>
      <c r="O4" s="145"/>
      <c r="P4" s="146"/>
      <c r="Q4" s="147"/>
      <c r="R4" s="48"/>
      <c r="S4" s="145"/>
      <c r="T4" s="146"/>
      <c r="U4" s="147"/>
      <c r="V4" s="48"/>
      <c r="W4" s="145"/>
      <c r="X4" s="146"/>
      <c r="Y4" s="147"/>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2" t="s">
        <v>442</v>
      </c>
      <c r="D7" s="143"/>
      <c r="E7" s="144"/>
      <c r="F7" s="48"/>
      <c r="G7" s="142" t="s">
        <v>443</v>
      </c>
      <c r="H7" s="143"/>
      <c r="I7" s="144"/>
      <c r="J7" s="48"/>
      <c r="K7" s="142" t="s">
        <v>444</v>
      </c>
      <c r="L7" s="143"/>
      <c r="M7" s="144"/>
      <c r="N7" s="48"/>
      <c r="O7" s="142" t="s">
        <v>445</v>
      </c>
      <c r="P7" s="143"/>
      <c r="Q7" s="144"/>
      <c r="R7" s="48"/>
      <c r="S7" s="142" t="s">
        <v>446</v>
      </c>
      <c r="T7" s="143"/>
      <c r="U7" s="144"/>
      <c r="V7" s="48"/>
      <c r="W7" s="142" t="s">
        <v>447</v>
      </c>
      <c r="X7" s="143"/>
      <c r="Y7" s="144"/>
      <c r="Z7" s="52"/>
    </row>
    <row r="8" spans="2:26" s="16" customFormat="1" ht="15" thickBot="1" x14ac:dyDescent="0.35">
      <c r="B8" s="50"/>
      <c r="C8" s="145"/>
      <c r="D8" s="146"/>
      <c r="E8" s="147"/>
      <c r="F8" s="48"/>
      <c r="G8" s="145"/>
      <c r="H8" s="146"/>
      <c r="I8" s="147"/>
      <c r="J8" s="48"/>
      <c r="K8" s="145"/>
      <c r="L8" s="146"/>
      <c r="M8" s="147"/>
      <c r="N8" s="48"/>
      <c r="O8" s="145"/>
      <c r="P8" s="146"/>
      <c r="Q8" s="147"/>
      <c r="R8" s="48"/>
      <c r="S8" s="145"/>
      <c r="T8" s="146"/>
      <c r="U8" s="147"/>
      <c r="V8" s="48"/>
      <c r="W8" s="145"/>
      <c r="X8" s="146"/>
      <c r="Y8" s="147"/>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2" t="s">
        <v>332</v>
      </c>
      <c r="D11" s="143"/>
      <c r="E11" s="144"/>
      <c r="F11" s="48"/>
      <c r="G11" s="142" t="s">
        <v>333</v>
      </c>
      <c r="H11" s="143"/>
      <c r="I11" s="144"/>
      <c r="K11" s="142" t="s">
        <v>450</v>
      </c>
      <c r="L11" s="143"/>
      <c r="M11" s="144"/>
      <c r="N11" s="51"/>
      <c r="O11" s="142" t="s">
        <v>451</v>
      </c>
      <c r="P11" s="143"/>
      <c r="Q11" s="144"/>
      <c r="R11" s="48"/>
      <c r="S11" s="142" t="s">
        <v>448</v>
      </c>
      <c r="T11" s="143"/>
      <c r="U11" s="144"/>
      <c r="V11" s="51"/>
      <c r="W11" s="142" t="s">
        <v>449</v>
      </c>
      <c r="X11" s="143"/>
      <c r="Y11" s="144"/>
      <c r="Z11" s="52"/>
    </row>
    <row r="12" spans="2:26" s="16" customFormat="1" ht="15" thickBot="1" x14ac:dyDescent="0.35">
      <c r="B12" s="50"/>
      <c r="C12" s="145"/>
      <c r="D12" s="146"/>
      <c r="E12" s="147"/>
      <c r="F12" s="48"/>
      <c r="G12" s="145"/>
      <c r="H12" s="146"/>
      <c r="I12" s="147"/>
      <c r="K12" s="145"/>
      <c r="L12" s="146"/>
      <c r="M12" s="147"/>
      <c r="N12" s="51"/>
      <c r="O12" s="145"/>
      <c r="P12" s="146"/>
      <c r="Q12" s="147"/>
      <c r="R12" s="48"/>
      <c r="S12" s="145"/>
      <c r="T12" s="146"/>
      <c r="U12" s="147"/>
      <c r="V12" s="51"/>
      <c r="W12" s="145"/>
      <c r="X12" s="146"/>
      <c r="Y12" s="147"/>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2" t="s">
        <v>334</v>
      </c>
      <c r="D15" s="143"/>
      <c r="E15" s="144"/>
      <c r="F15" s="51"/>
      <c r="G15" s="142" t="s">
        <v>335</v>
      </c>
      <c r="H15" s="143"/>
      <c r="I15" s="144"/>
      <c r="K15" s="142" t="s">
        <v>1809</v>
      </c>
      <c r="L15" s="143"/>
      <c r="M15" s="144"/>
      <c r="N15" s="51"/>
      <c r="O15" s="142" t="s">
        <v>1810</v>
      </c>
      <c r="P15" s="143"/>
      <c r="Q15" s="144"/>
      <c r="S15" s="142" t="s">
        <v>1643</v>
      </c>
      <c r="T15" s="143"/>
      <c r="U15" s="144"/>
      <c r="V15" s="51"/>
      <c r="W15" s="142" t="s">
        <v>1644</v>
      </c>
      <c r="X15" s="143"/>
      <c r="Y15" s="144"/>
      <c r="Z15" s="52"/>
    </row>
    <row r="16" spans="2:26" s="16" customFormat="1" ht="15" thickBot="1" x14ac:dyDescent="0.35">
      <c r="B16" s="50"/>
      <c r="C16" s="145"/>
      <c r="D16" s="146"/>
      <c r="E16" s="147"/>
      <c r="F16" s="51"/>
      <c r="G16" s="145"/>
      <c r="H16" s="146"/>
      <c r="I16" s="147"/>
      <c r="K16" s="145"/>
      <c r="L16" s="146"/>
      <c r="M16" s="147"/>
      <c r="N16" s="51"/>
      <c r="O16" s="145"/>
      <c r="P16" s="146"/>
      <c r="Q16" s="147"/>
      <c r="S16" s="145"/>
      <c r="T16" s="146"/>
      <c r="U16" s="147"/>
      <c r="V16" s="51"/>
      <c r="W16" s="145"/>
      <c r="X16" s="146"/>
      <c r="Y16" s="147"/>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8" t="s">
        <v>454</v>
      </c>
      <c r="D19" s="149"/>
      <c r="E19" s="150"/>
      <c r="F19" s="51"/>
      <c r="G19" s="148" t="s">
        <v>455</v>
      </c>
      <c r="H19" s="149"/>
      <c r="I19" s="150"/>
      <c r="K19" s="148" t="s">
        <v>456</v>
      </c>
      <c r="L19" s="149"/>
      <c r="M19" s="150"/>
      <c r="N19" s="51"/>
      <c r="O19" s="148" t="s">
        <v>457</v>
      </c>
      <c r="P19" s="149"/>
      <c r="Q19" s="150"/>
      <c r="S19" s="148" t="s">
        <v>459</v>
      </c>
      <c r="T19" s="149"/>
      <c r="U19" s="150"/>
      <c r="V19" s="51"/>
      <c r="W19" s="148" t="s">
        <v>458</v>
      </c>
      <c r="X19" s="149"/>
      <c r="Y19" s="150"/>
      <c r="Z19" s="52"/>
    </row>
    <row r="20" spans="2:26" s="16" customFormat="1" ht="15" customHeight="1" thickBot="1" x14ac:dyDescent="0.35">
      <c r="B20" s="50"/>
      <c r="C20" s="151"/>
      <c r="D20" s="152"/>
      <c r="E20" s="153"/>
      <c r="F20" s="51"/>
      <c r="G20" s="151"/>
      <c r="H20" s="152"/>
      <c r="I20" s="153"/>
      <c r="K20" s="151"/>
      <c r="L20" s="152"/>
      <c r="M20" s="153"/>
      <c r="N20" s="51"/>
      <c r="O20" s="151"/>
      <c r="P20" s="152"/>
      <c r="Q20" s="153"/>
      <c r="S20" s="151"/>
      <c r="T20" s="152"/>
      <c r="U20" s="153"/>
      <c r="V20" s="51"/>
      <c r="W20" s="151"/>
      <c r="X20" s="152"/>
      <c r="Y20" s="153"/>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8" t="s">
        <v>1641</v>
      </c>
      <c r="D23" s="149"/>
      <c r="E23" s="150"/>
      <c r="F23" s="51"/>
      <c r="G23" s="148" t="s">
        <v>1642</v>
      </c>
      <c r="H23" s="149"/>
      <c r="I23" s="150"/>
      <c r="K23" s="130" t="s">
        <v>452</v>
      </c>
      <c r="L23" s="131"/>
      <c r="M23" s="132"/>
      <c r="N23" s="51"/>
      <c r="O23" s="130" t="s">
        <v>453</v>
      </c>
      <c r="P23" s="131"/>
      <c r="Q23" s="132"/>
      <c r="S23" s="130" t="s">
        <v>336</v>
      </c>
      <c r="T23" s="131"/>
      <c r="U23" s="132"/>
      <c r="V23" s="51"/>
      <c r="W23" s="130" t="s">
        <v>337</v>
      </c>
      <c r="X23" s="131"/>
      <c r="Y23" s="132"/>
      <c r="Z23" s="52"/>
    </row>
    <row r="24" spans="2:26" s="16" customFormat="1" ht="15" thickBot="1" x14ac:dyDescent="0.35">
      <c r="B24" s="50"/>
      <c r="C24" s="151"/>
      <c r="D24" s="152"/>
      <c r="E24" s="153"/>
      <c r="F24" s="51"/>
      <c r="G24" s="151"/>
      <c r="H24" s="152"/>
      <c r="I24" s="153"/>
      <c r="K24" s="133"/>
      <c r="L24" s="134"/>
      <c r="M24" s="135"/>
      <c r="N24" s="51"/>
      <c r="O24" s="133"/>
      <c r="P24" s="134"/>
      <c r="Q24" s="135"/>
      <c r="S24" s="133"/>
      <c r="T24" s="134"/>
      <c r="U24" s="135"/>
      <c r="V24" s="51"/>
      <c r="W24" s="133"/>
      <c r="X24" s="134"/>
      <c r="Y24" s="135"/>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0" t="s">
        <v>1594</v>
      </c>
      <c r="D27" s="131"/>
      <c r="E27" s="132"/>
      <c r="F27" s="51"/>
      <c r="G27" s="130" t="s">
        <v>1595</v>
      </c>
      <c r="H27" s="131"/>
      <c r="I27" s="132"/>
      <c r="K27" s="130" t="s">
        <v>462</v>
      </c>
      <c r="L27" s="131"/>
      <c r="M27" s="132"/>
      <c r="N27" s="51"/>
      <c r="O27" s="130" t="s">
        <v>463</v>
      </c>
      <c r="P27" s="131"/>
      <c r="Q27" s="132"/>
      <c r="S27" s="130" t="s">
        <v>464</v>
      </c>
      <c r="T27" s="131"/>
      <c r="U27" s="132"/>
      <c r="V27" s="51"/>
      <c r="W27" s="130" t="s">
        <v>465</v>
      </c>
      <c r="X27" s="131"/>
      <c r="Y27" s="132"/>
      <c r="Z27" s="52"/>
    </row>
    <row r="28" spans="2:26" s="16" customFormat="1" ht="15" thickBot="1" x14ac:dyDescent="0.35">
      <c r="B28" s="50"/>
      <c r="C28" s="133"/>
      <c r="D28" s="134"/>
      <c r="E28" s="135"/>
      <c r="F28" s="51"/>
      <c r="G28" s="133"/>
      <c r="H28" s="134"/>
      <c r="I28" s="135"/>
      <c r="K28" s="133"/>
      <c r="L28" s="134"/>
      <c r="M28" s="135"/>
      <c r="N28" s="51"/>
      <c r="O28" s="133"/>
      <c r="P28" s="134"/>
      <c r="Q28" s="135"/>
      <c r="S28" s="133"/>
      <c r="T28" s="134"/>
      <c r="U28" s="135"/>
      <c r="V28" s="51"/>
      <c r="W28" s="133"/>
      <c r="X28" s="134"/>
      <c r="Y28" s="135"/>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0" t="s">
        <v>467</v>
      </c>
      <c r="D31" s="131"/>
      <c r="E31" s="132"/>
      <c r="F31" s="51"/>
      <c r="G31" s="130" t="s">
        <v>466</v>
      </c>
      <c r="H31" s="131"/>
      <c r="I31" s="132"/>
      <c r="K31" s="130" t="s">
        <v>468</v>
      </c>
      <c r="L31" s="131"/>
      <c r="M31" s="132"/>
      <c r="N31" s="51"/>
      <c r="O31" s="130" t="s">
        <v>469</v>
      </c>
      <c r="P31" s="131"/>
      <c r="Q31" s="132"/>
      <c r="S31" s="130" t="s">
        <v>470</v>
      </c>
      <c r="T31" s="131"/>
      <c r="U31" s="132"/>
      <c r="W31" s="130" t="s">
        <v>471</v>
      </c>
      <c r="X31" s="131"/>
      <c r="Y31" s="132"/>
      <c r="Z31" s="52"/>
    </row>
    <row r="32" spans="2:26" s="16" customFormat="1" ht="15" thickBot="1" x14ac:dyDescent="0.35">
      <c r="B32" s="50"/>
      <c r="C32" s="133"/>
      <c r="D32" s="134"/>
      <c r="E32" s="135"/>
      <c r="F32" s="51"/>
      <c r="G32" s="133"/>
      <c r="H32" s="134"/>
      <c r="I32" s="135"/>
      <c r="K32" s="133"/>
      <c r="L32" s="134"/>
      <c r="M32" s="135"/>
      <c r="N32" s="51"/>
      <c r="O32" s="133"/>
      <c r="P32" s="134"/>
      <c r="Q32" s="135"/>
      <c r="S32" s="133"/>
      <c r="T32" s="134"/>
      <c r="U32" s="135"/>
      <c r="W32" s="133"/>
      <c r="X32" s="134"/>
      <c r="Y32" s="135"/>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0" t="s">
        <v>472</v>
      </c>
      <c r="D35" s="131"/>
      <c r="E35" s="132"/>
      <c r="F35" s="51"/>
      <c r="G35" s="130" t="s">
        <v>473</v>
      </c>
      <c r="H35" s="131"/>
      <c r="I35" s="132"/>
      <c r="K35" s="130" t="s">
        <v>338</v>
      </c>
      <c r="L35" s="131"/>
      <c r="M35" s="132"/>
      <c r="O35" s="130" t="s">
        <v>339</v>
      </c>
      <c r="P35" s="131"/>
      <c r="Q35" s="132"/>
      <c r="S35" s="130" t="s">
        <v>474</v>
      </c>
      <c r="T35" s="131"/>
      <c r="U35" s="132"/>
      <c r="W35" s="130" t="s">
        <v>475</v>
      </c>
      <c r="X35" s="131"/>
      <c r="Y35" s="132"/>
      <c r="Z35" s="52"/>
    </row>
    <row r="36" spans="2:26" s="16" customFormat="1" ht="15" thickBot="1" x14ac:dyDescent="0.35">
      <c r="B36" s="50"/>
      <c r="C36" s="133"/>
      <c r="D36" s="134"/>
      <c r="E36" s="135"/>
      <c r="F36" s="51"/>
      <c r="G36" s="133"/>
      <c r="H36" s="134"/>
      <c r="I36" s="135"/>
      <c r="K36" s="133"/>
      <c r="L36" s="134"/>
      <c r="M36" s="135"/>
      <c r="O36" s="133"/>
      <c r="P36" s="134"/>
      <c r="Q36" s="135"/>
      <c r="S36" s="133"/>
      <c r="T36" s="134"/>
      <c r="U36" s="135"/>
      <c r="W36" s="133"/>
      <c r="X36" s="134"/>
      <c r="Y36" s="135"/>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0" t="s">
        <v>1633</v>
      </c>
      <c r="D39" s="131"/>
      <c r="E39" s="132"/>
      <c r="F39" s="51"/>
      <c r="G39" s="130" t="s">
        <v>1634</v>
      </c>
      <c r="H39" s="131"/>
      <c r="I39" s="132"/>
      <c r="K39" s="130" t="s">
        <v>1592</v>
      </c>
      <c r="L39" s="131"/>
      <c r="M39" s="132"/>
      <c r="N39" s="51"/>
      <c r="O39" s="130" t="s">
        <v>1593</v>
      </c>
      <c r="P39" s="131"/>
      <c r="Q39" s="132"/>
      <c r="S39" s="136" t="s">
        <v>460</v>
      </c>
      <c r="T39" s="137"/>
      <c r="U39" s="138"/>
      <c r="V39" s="51"/>
      <c r="W39" s="136" t="s">
        <v>461</v>
      </c>
      <c r="X39" s="137"/>
      <c r="Y39" s="138"/>
      <c r="Z39" s="52"/>
    </row>
    <row r="40" spans="2:26" s="16" customFormat="1" ht="15" thickBot="1" x14ac:dyDescent="0.35">
      <c r="B40" s="50"/>
      <c r="C40" s="133"/>
      <c r="D40" s="134"/>
      <c r="E40" s="135"/>
      <c r="F40" s="51"/>
      <c r="G40" s="133"/>
      <c r="H40" s="134"/>
      <c r="I40" s="135"/>
      <c r="K40" s="133"/>
      <c r="L40" s="134"/>
      <c r="M40" s="135"/>
      <c r="N40" s="51"/>
      <c r="O40" s="133"/>
      <c r="P40" s="134"/>
      <c r="Q40" s="135"/>
      <c r="S40" s="139"/>
      <c r="T40" s="140"/>
      <c r="U40" s="141"/>
      <c r="V40" s="51"/>
      <c r="W40" s="139"/>
      <c r="X40" s="140"/>
      <c r="Y40" s="141"/>
      <c r="Z40" s="52"/>
    </row>
    <row r="41" spans="2:26" s="16" customFormat="1" ht="12" customHeight="1" x14ac:dyDescent="0.3">
      <c r="B41" s="50"/>
      <c r="C41" s="51"/>
      <c r="D41" s="51"/>
      <c r="E41" s="51"/>
      <c r="F41" s="51"/>
      <c r="G41" s="51"/>
      <c r="H41" s="51"/>
      <c r="I41" s="51"/>
      <c r="Z41" s="52"/>
    </row>
    <row r="42" spans="2:26" x14ac:dyDescent="0.3">
      <c r="B42" s="47"/>
      <c r="C42" s="48"/>
      <c r="D42" s="48"/>
      <c r="E42" s="129"/>
      <c r="F42" s="129"/>
      <c r="G42" s="129"/>
      <c r="H42" s="129" t="s">
        <v>353</v>
      </c>
      <c r="I42" s="129"/>
      <c r="J42" s="129"/>
      <c r="K42" s="129" t="s">
        <v>352</v>
      </c>
      <c r="L42" s="129"/>
      <c r="M42" s="129"/>
      <c r="N42" s="129"/>
      <c r="O42" s="129" t="s">
        <v>354</v>
      </c>
      <c r="P42" s="129"/>
      <c r="Q42" s="129"/>
      <c r="R42" s="129"/>
      <c r="S42" s="129"/>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1608</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44260</v>
      </c>
      <c r="C8" s="65">
        <f>VLOOKUP($A8,'Return Data'!$B$7:$R$2700,4,0)</f>
        <v>995.74</v>
      </c>
      <c r="D8" s="65">
        <f>VLOOKUP($A8,'Return Data'!$B$7:$R$2700,10,0)</f>
        <v>11.7942</v>
      </c>
      <c r="E8" s="66">
        <f t="shared" ref="E8:E40" si="0">RANK(D8,D$8:D$40,0)</f>
        <v>12</v>
      </c>
      <c r="F8" s="65">
        <f>VLOOKUP($A8,'Return Data'!$B$7:$R$2700,11,0)</f>
        <v>28.815000000000001</v>
      </c>
      <c r="G8" s="66">
        <f t="shared" ref="G8:G40" si="1">RANK(F8,F$8:F$40,0)</f>
        <v>8</v>
      </c>
      <c r="H8" s="65">
        <f>VLOOKUP($A8,'Return Data'!$B$7:$R$2700,12,0)</f>
        <v>43.670900000000003</v>
      </c>
      <c r="I8" s="66">
        <f t="shared" ref="I8:I40" si="2">RANK(H8,H$8:H$40,0)</f>
        <v>6</v>
      </c>
      <c r="J8" s="65">
        <f>VLOOKUP($A8,'Return Data'!$B$7:$R$2700,13,0)</f>
        <v>29.259799999999998</v>
      </c>
      <c r="K8" s="66">
        <f t="shared" ref="K8:K28" si="3">RANK(J8,J$8:J$40,0)</f>
        <v>11</v>
      </c>
      <c r="L8" s="65">
        <f>VLOOKUP($A8,'Return Data'!$B$7:$R$2700,17,0)</f>
        <v>12.8894</v>
      </c>
      <c r="M8" s="66">
        <f>RANK(L8,L$8:L$40,0)</f>
        <v>27</v>
      </c>
      <c r="N8" s="65">
        <f>VLOOKUP($A8,'Return Data'!$B$7:$R$2700,14,0)</f>
        <v>8.4382999999999999</v>
      </c>
      <c r="O8" s="66">
        <f>RANK(N8,N$8:N$40,0)</f>
        <v>22</v>
      </c>
      <c r="P8" s="65">
        <f>VLOOKUP($A8,'Return Data'!$B$7:$R$2700,15,0)</f>
        <v>12.535399999999999</v>
      </c>
      <c r="Q8" s="66">
        <f>RANK(P8,P$8:P$40,0)</f>
        <v>16</v>
      </c>
      <c r="R8" s="65">
        <f>VLOOKUP($A8,'Return Data'!$B$7:$R$2700,16,0)</f>
        <v>13.680999999999999</v>
      </c>
      <c r="S8" s="67">
        <f t="shared" ref="S8:S40" si="4">RANK(R8,R$8:R$40,0)</f>
        <v>17</v>
      </c>
    </row>
    <row r="9" spans="1:20" x14ac:dyDescent="0.3">
      <c r="A9" s="63" t="s">
        <v>480</v>
      </c>
      <c r="B9" s="64">
        <f>VLOOKUP($A9,'Return Data'!$B$7:$R$2700,3,0)</f>
        <v>44260</v>
      </c>
      <c r="C9" s="65">
        <f>VLOOKUP($A9,'Return Data'!$B$7:$R$2700,4,0)</f>
        <v>13.83</v>
      </c>
      <c r="D9" s="65">
        <f>VLOOKUP($A9,'Return Data'!$B$7:$R$2700,10,0)</f>
        <v>7.6265000000000001</v>
      </c>
      <c r="E9" s="66">
        <f t="shared" si="0"/>
        <v>31</v>
      </c>
      <c r="F9" s="65">
        <f>VLOOKUP($A9,'Return Data'!$B$7:$R$2700,11,0)</f>
        <v>22.715199999999999</v>
      </c>
      <c r="G9" s="66">
        <f t="shared" si="1"/>
        <v>28</v>
      </c>
      <c r="H9" s="65">
        <f>VLOOKUP($A9,'Return Data'!$B$7:$R$2700,12,0)</f>
        <v>35.190600000000003</v>
      </c>
      <c r="I9" s="66">
        <f t="shared" si="2"/>
        <v>23</v>
      </c>
      <c r="J9" s="65">
        <f>VLOOKUP($A9,'Return Data'!$B$7:$R$2700,13,0)</f>
        <v>23.0427</v>
      </c>
      <c r="K9" s="66">
        <f t="shared" si="3"/>
        <v>27</v>
      </c>
      <c r="L9" s="65">
        <f>VLOOKUP($A9,'Return Data'!$B$7:$R$2700,17,0)</f>
        <v>18.766999999999999</v>
      </c>
      <c r="M9" s="66">
        <f>RANK(L9,L$8:L$40,0)</f>
        <v>6</v>
      </c>
      <c r="N9" s="65"/>
      <c r="O9" s="66"/>
      <c r="P9" s="65"/>
      <c r="Q9" s="66"/>
      <c r="R9" s="65">
        <f>VLOOKUP($A9,'Return Data'!$B$7:$R$2700,16,0)</f>
        <v>13.4329</v>
      </c>
      <c r="S9" s="67">
        <f t="shared" si="4"/>
        <v>19</v>
      </c>
    </row>
    <row r="10" spans="1:20" x14ac:dyDescent="0.3">
      <c r="A10" s="63" t="s">
        <v>483</v>
      </c>
      <c r="B10" s="64">
        <f>VLOOKUP($A10,'Return Data'!$B$7:$R$2700,3,0)</f>
        <v>44260</v>
      </c>
      <c r="C10" s="65">
        <f>VLOOKUP($A10,'Return Data'!$B$7:$R$2700,4,0)</f>
        <v>76.08</v>
      </c>
      <c r="D10" s="65">
        <f>VLOOKUP($A10,'Return Data'!$B$7:$R$2700,10,0)</f>
        <v>11.7837</v>
      </c>
      <c r="E10" s="66">
        <f t="shared" si="0"/>
        <v>13</v>
      </c>
      <c r="F10" s="65">
        <f>VLOOKUP($A10,'Return Data'!$B$7:$R$2700,11,0)</f>
        <v>27.309200000000001</v>
      </c>
      <c r="G10" s="66">
        <f t="shared" si="1"/>
        <v>13</v>
      </c>
      <c r="H10" s="65">
        <f>VLOOKUP($A10,'Return Data'!$B$7:$R$2700,12,0)</f>
        <v>41.596899999999998</v>
      </c>
      <c r="I10" s="66">
        <f t="shared" si="2"/>
        <v>10</v>
      </c>
      <c r="J10" s="65">
        <f>VLOOKUP($A10,'Return Data'!$B$7:$R$2700,13,0)</f>
        <v>27.951599999999999</v>
      </c>
      <c r="K10" s="66">
        <f t="shared" si="3"/>
        <v>15</v>
      </c>
      <c r="L10" s="65">
        <f>VLOOKUP($A10,'Return Data'!$B$7:$R$2700,17,0)</f>
        <v>14.529</v>
      </c>
      <c r="M10" s="66">
        <f t="shared" ref="M10:M18" si="5">RANK(L10,L$8:L$40,0)</f>
        <v>19</v>
      </c>
      <c r="N10" s="65">
        <f>VLOOKUP($A10,'Return Data'!$B$7:$R$2700,14,0)</f>
        <v>9.0457000000000001</v>
      </c>
      <c r="O10" s="66">
        <f t="shared" ref="O10:O15" si="6">RANK(N10,N$8:N$40,0)</f>
        <v>21</v>
      </c>
      <c r="P10" s="65">
        <f>VLOOKUP($A10,'Return Data'!$B$7:$R$2700,15,0)</f>
        <v>13.041399999999999</v>
      </c>
      <c r="Q10" s="66">
        <f>RANK(P10,P$8:P$40,0)</f>
        <v>13</v>
      </c>
      <c r="R10" s="65">
        <f>VLOOKUP($A10,'Return Data'!$B$7:$R$2700,16,0)</f>
        <v>11.956200000000001</v>
      </c>
      <c r="S10" s="67">
        <f t="shared" si="4"/>
        <v>24</v>
      </c>
    </row>
    <row r="11" spans="1:20" x14ac:dyDescent="0.3">
      <c r="A11" s="63" t="s">
        <v>1867</v>
      </c>
      <c r="B11" s="64">
        <f>VLOOKUP($A11,'Return Data'!$B$7:$R$2700,3,0)</f>
        <v>44260</v>
      </c>
      <c r="C11" s="65">
        <f>VLOOKUP($A11,'Return Data'!$B$7:$R$2700,4,0)</f>
        <v>17.243300000000001</v>
      </c>
      <c r="D11" s="65">
        <f>VLOOKUP($A11,'Return Data'!$B$7:$R$2700,10,0)</f>
        <v>13.2349</v>
      </c>
      <c r="E11" s="66">
        <f t="shared" si="0"/>
        <v>7</v>
      </c>
      <c r="F11" s="65">
        <f>VLOOKUP($A11,'Return Data'!$B$7:$R$2700,11,0)</f>
        <v>25.825800000000001</v>
      </c>
      <c r="G11" s="66">
        <f t="shared" si="1"/>
        <v>19</v>
      </c>
      <c r="H11" s="65">
        <f>VLOOKUP($A11,'Return Data'!$B$7:$R$2700,12,0)</f>
        <v>35.737699999999997</v>
      </c>
      <c r="I11" s="66">
        <f t="shared" si="2"/>
        <v>21</v>
      </c>
      <c r="J11" s="65">
        <f>VLOOKUP($A11,'Return Data'!$B$7:$R$2700,13,0)</f>
        <v>27.805800000000001</v>
      </c>
      <c r="K11" s="66">
        <f t="shared" si="3"/>
        <v>16</v>
      </c>
      <c r="L11" s="65">
        <f>VLOOKUP($A11,'Return Data'!$B$7:$R$2700,17,0)</f>
        <v>22.3658</v>
      </c>
      <c r="M11" s="66">
        <f t="shared" si="5"/>
        <v>2</v>
      </c>
      <c r="N11" s="65">
        <f>VLOOKUP($A11,'Return Data'!$B$7:$R$2700,14,0)</f>
        <v>16.362100000000002</v>
      </c>
      <c r="O11" s="66">
        <f t="shared" si="6"/>
        <v>2</v>
      </c>
      <c r="P11" s="65"/>
      <c r="Q11" s="66"/>
      <c r="R11" s="65">
        <f>VLOOKUP($A11,'Return Data'!$B$7:$R$2700,16,0)</f>
        <v>14.942500000000001</v>
      </c>
      <c r="S11" s="67">
        <f t="shared" si="4"/>
        <v>10</v>
      </c>
    </row>
    <row r="12" spans="1:20" x14ac:dyDescent="0.3">
      <c r="A12" s="63" t="s">
        <v>484</v>
      </c>
      <c r="B12" s="64">
        <f>VLOOKUP($A12,'Return Data'!$B$7:$R$2700,3,0)</f>
        <v>44260</v>
      </c>
      <c r="C12" s="65">
        <f>VLOOKUP($A12,'Return Data'!$B$7:$R$2700,4,0)</f>
        <v>17.75</v>
      </c>
      <c r="D12" s="65">
        <f>VLOOKUP($A12,'Return Data'!$B$7:$R$2700,10,0)</f>
        <v>12.4129</v>
      </c>
      <c r="E12" s="66">
        <f t="shared" si="0"/>
        <v>10</v>
      </c>
      <c r="F12" s="65">
        <f>VLOOKUP($A12,'Return Data'!$B$7:$R$2700,11,0)</f>
        <v>28.530100000000001</v>
      </c>
      <c r="G12" s="66">
        <f t="shared" si="1"/>
        <v>9</v>
      </c>
      <c r="H12" s="65">
        <f>VLOOKUP($A12,'Return Data'!$B$7:$R$2700,12,0)</f>
        <v>50.169199999999996</v>
      </c>
      <c r="I12" s="66">
        <f t="shared" si="2"/>
        <v>3</v>
      </c>
      <c r="J12" s="65">
        <f>VLOOKUP($A12,'Return Data'!$B$7:$R$2700,13,0)</f>
        <v>35.911200000000001</v>
      </c>
      <c r="K12" s="66">
        <f t="shared" si="3"/>
        <v>3</v>
      </c>
      <c r="L12" s="65">
        <f>VLOOKUP($A12,'Return Data'!$B$7:$R$2700,17,0)</f>
        <v>18.055499999999999</v>
      </c>
      <c r="M12" s="66">
        <f t="shared" si="5"/>
        <v>7</v>
      </c>
      <c r="N12" s="65">
        <f>VLOOKUP($A12,'Return Data'!$B$7:$R$2700,14,0)</f>
        <v>7.2138999999999998</v>
      </c>
      <c r="O12" s="66">
        <f t="shared" si="6"/>
        <v>25</v>
      </c>
      <c r="P12" s="65"/>
      <c r="Q12" s="66"/>
      <c r="R12" s="65">
        <f>VLOOKUP($A12,'Return Data'!$B$7:$R$2700,16,0)</f>
        <v>13.201700000000001</v>
      </c>
      <c r="S12" s="67">
        <f t="shared" si="4"/>
        <v>20</v>
      </c>
    </row>
    <row r="13" spans="1:20" x14ac:dyDescent="0.3">
      <c r="A13" s="63" t="s">
        <v>486</v>
      </c>
      <c r="B13" s="64">
        <f>VLOOKUP($A13,'Return Data'!$B$7:$R$2700,3,0)</f>
        <v>44260</v>
      </c>
      <c r="C13" s="65">
        <f>VLOOKUP($A13,'Return Data'!$B$7:$R$2700,4,0)</f>
        <v>228.3</v>
      </c>
      <c r="D13" s="65">
        <f>VLOOKUP($A13,'Return Data'!$B$7:$R$2700,10,0)</f>
        <v>9.6435999999999993</v>
      </c>
      <c r="E13" s="66">
        <f t="shared" si="0"/>
        <v>23</v>
      </c>
      <c r="F13" s="65">
        <f>VLOOKUP($A13,'Return Data'!$B$7:$R$2700,11,0)</f>
        <v>23.2988</v>
      </c>
      <c r="G13" s="66">
        <f t="shared" si="1"/>
        <v>24</v>
      </c>
      <c r="H13" s="65">
        <f>VLOOKUP($A13,'Return Data'!$B$7:$R$2700,12,0)</f>
        <v>34.325699999999998</v>
      </c>
      <c r="I13" s="66">
        <f t="shared" si="2"/>
        <v>26</v>
      </c>
      <c r="J13" s="65">
        <f>VLOOKUP($A13,'Return Data'!$B$7:$R$2700,13,0)</f>
        <v>26.748799999999999</v>
      </c>
      <c r="K13" s="66">
        <f t="shared" si="3"/>
        <v>17</v>
      </c>
      <c r="L13" s="65">
        <f>VLOOKUP($A13,'Return Data'!$B$7:$R$2700,17,0)</f>
        <v>19.426600000000001</v>
      </c>
      <c r="M13" s="66">
        <f t="shared" si="5"/>
        <v>5</v>
      </c>
      <c r="N13" s="65">
        <f>VLOOKUP($A13,'Return Data'!$B$7:$R$2700,14,0)</f>
        <v>14.7164</v>
      </c>
      <c r="O13" s="66">
        <f t="shared" si="6"/>
        <v>3</v>
      </c>
      <c r="P13" s="65">
        <f>VLOOKUP($A13,'Return Data'!$B$7:$R$2700,15,0)</f>
        <v>16.7546</v>
      </c>
      <c r="Q13" s="66">
        <f>RANK(P13,P$8:P$40,0)</f>
        <v>2</v>
      </c>
      <c r="R13" s="65">
        <f>VLOOKUP($A13,'Return Data'!$B$7:$R$2700,16,0)</f>
        <v>15.2196</v>
      </c>
      <c r="S13" s="67">
        <f t="shared" si="4"/>
        <v>8</v>
      </c>
    </row>
    <row r="14" spans="1:20" x14ac:dyDescent="0.3">
      <c r="A14" s="63" t="s">
        <v>488</v>
      </c>
      <c r="B14" s="64">
        <f>VLOOKUP($A14,'Return Data'!$B$7:$R$2700,3,0)</f>
        <v>44260</v>
      </c>
      <c r="C14" s="65">
        <f>VLOOKUP($A14,'Return Data'!$B$7:$R$2700,4,0)</f>
        <v>219.94499999999999</v>
      </c>
      <c r="D14" s="65">
        <f>VLOOKUP($A14,'Return Data'!$B$7:$R$2700,10,0)</f>
        <v>10.882300000000001</v>
      </c>
      <c r="E14" s="66">
        <f t="shared" si="0"/>
        <v>19</v>
      </c>
      <c r="F14" s="65">
        <f>VLOOKUP($A14,'Return Data'!$B$7:$R$2700,11,0)</f>
        <v>26.662099999999999</v>
      </c>
      <c r="G14" s="66">
        <f t="shared" si="1"/>
        <v>16</v>
      </c>
      <c r="H14" s="65">
        <f>VLOOKUP($A14,'Return Data'!$B$7:$R$2700,12,0)</f>
        <v>37.794600000000003</v>
      </c>
      <c r="I14" s="66">
        <f t="shared" si="2"/>
        <v>17</v>
      </c>
      <c r="J14" s="65">
        <f>VLOOKUP($A14,'Return Data'!$B$7:$R$2700,13,0)</f>
        <v>24.5639</v>
      </c>
      <c r="K14" s="66">
        <f t="shared" si="3"/>
        <v>25</v>
      </c>
      <c r="L14" s="65">
        <f>VLOOKUP($A14,'Return Data'!$B$7:$R$2700,17,0)</f>
        <v>20.245000000000001</v>
      </c>
      <c r="M14" s="66">
        <f t="shared" si="5"/>
        <v>4</v>
      </c>
      <c r="N14" s="65">
        <f>VLOOKUP($A14,'Return Data'!$B$7:$R$2700,14,0)</f>
        <v>13.5566</v>
      </c>
      <c r="O14" s="66">
        <f t="shared" si="6"/>
        <v>5</v>
      </c>
      <c r="P14" s="65">
        <f>VLOOKUP($A14,'Return Data'!$B$7:$R$2700,15,0)</f>
        <v>16.010999999999999</v>
      </c>
      <c r="Q14" s="66">
        <f>RANK(P14,P$8:P$40,0)</f>
        <v>5</v>
      </c>
      <c r="R14" s="65">
        <f>VLOOKUP($A14,'Return Data'!$B$7:$R$2700,16,0)</f>
        <v>14.5748</v>
      </c>
      <c r="S14" s="67">
        <f t="shared" si="4"/>
        <v>13</v>
      </c>
    </row>
    <row r="15" spans="1:20" x14ac:dyDescent="0.3">
      <c r="A15" s="63" t="s">
        <v>490</v>
      </c>
      <c r="B15" s="64">
        <f>VLOOKUP($A15,'Return Data'!$B$7:$R$2700,3,0)</f>
        <v>44260</v>
      </c>
      <c r="C15" s="65">
        <f>VLOOKUP($A15,'Return Data'!$B$7:$R$2700,4,0)</f>
        <v>34.57</v>
      </c>
      <c r="D15" s="65">
        <f>VLOOKUP($A15,'Return Data'!$B$7:$R$2700,10,0)</f>
        <v>11.4802</v>
      </c>
      <c r="E15" s="66">
        <f t="shared" si="0"/>
        <v>15</v>
      </c>
      <c r="F15" s="65">
        <f>VLOOKUP($A15,'Return Data'!$B$7:$R$2700,11,0)</f>
        <v>26.769300000000001</v>
      </c>
      <c r="G15" s="66">
        <f t="shared" si="1"/>
        <v>15</v>
      </c>
      <c r="H15" s="65">
        <f>VLOOKUP($A15,'Return Data'!$B$7:$R$2700,12,0)</f>
        <v>37.291499999999999</v>
      </c>
      <c r="I15" s="66">
        <f t="shared" si="2"/>
        <v>20</v>
      </c>
      <c r="J15" s="65">
        <f>VLOOKUP($A15,'Return Data'!$B$7:$R$2700,13,0)</f>
        <v>26.075900000000001</v>
      </c>
      <c r="K15" s="66">
        <f t="shared" si="3"/>
        <v>19</v>
      </c>
      <c r="L15" s="65">
        <f>VLOOKUP($A15,'Return Data'!$B$7:$R$2700,17,0)</f>
        <v>17.192499999999999</v>
      </c>
      <c r="M15" s="66">
        <f t="shared" si="5"/>
        <v>10</v>
      </c>
      <c r="N15" s="65">
        <f>VLOOKUP($A15,'Return Data'!$B$7:$R$2700,14,0)</f>
        <v>12.2875</v>
      </c>
      <c r="O15" s="66">
        <f t="shared" si="6"/>
        <v>9</v>
      </c>
      <c r="P15" s="65">
        <f>VLOOKUP($A15,'Return Data'!$B$7:$R$2700,15,0)</f>
        <v>13.2188</v>
      </c>
      <c r="Q15" s="66">
        <f>RANK(P15,P$8:P$40,0)</f>
        <v>12</v>
      </c>
      <c r="R15" s="65">
        <f>VLOOKUP($A15,'Return Data'!$B$7:$R$2700,16,0)</f>
        <v>12.8698</v>
      </c>
      <c r="S15" s="67">
        <f t="shared" si="4"/>
        <v>21</v>
      </c>
    </row>
    <row r="16" spans="1:20" x14ac:dyDescent="0.3">
      <c r="A16" s="63" t="s">
        <v>492</v>
      </c>
      <c r="B16" s="64">
        <f>VLOOKUP($A16,'Return Data'!$B$7:$R$2700,3,0)</f>
        <v>44260</v>
      </c>
      <c r="C16" s="65">
        <f>VLOOKUP($A16,'Return Data'!$B$7:$R$2700,4,0)</f>
        <v>12.9595</v>
      </c>
      <c r="D16" s="65">
        <f>VLOOKUP($A16,'Return Data'!$B$7:$R$2700,10,0)</f>
        <v>8.8467000000000002</v>
      </c>
      <c r="E16" s="66">
        <f t="shared" si="0"/>
        <v>27</v>
      </c>
      <c r="F16" s="65">
        <f>VLOOKUP($A16,'Return Data'!$B$7:$R$2700,11,0)</f>
        <v>19.745899999999999</v>
      </c>
      <c r="G16" s="66">
        <f t="shared" si="1"/>
        <v>32</v>
      </c>
      <c r="H16" s="65">
        <f>VLOOKUP($A16,'Return Data'!$B$7:$R$2700,12,0)</f>
        <v>28.637899999999998</v>
      </c>
      <c r="I16" s="66">
        <f t="shared" si="2"/>
        <v>32</v>
      </c>
      <c r="J16" s="65">
        <f>VLOOKUP($A16,'Return Data'!$B$7:$R$2700,13,0)</f>
        <v>17.223299999999998</v>
      </c>
      <c r="K16" s="66">
        <f t="shared" si="3"/>
        <v>32</v>
      </c>
      <c r="L16" s="65">
        <f>VLOOKUP($A16,'Return Data'!$B$7:$R$2700,17,0)</f>
        <v>12.418900000000001</v>
      </c>
      <c r="M16" s="66">
        <f t="shared" si="5"/>
        <v>28</v>
      </c>
      <c r="N16" s="65"/>
      <c r="O16" s="66"/>
      <c r="P16" s="65"/>
      <c r="Q16" s="66"/>
      <c r="R16" s="65">
        <f>VLOOKUP($A16,'Return Data'!$B$7:$R$2700,16,0)</f>
        <v>9.5251999999999999</v>
      </c>
      <c r="S16" s="67">
        <f t="shared" si="4"/>
        <v>32</v>
      </c>
    </row>
    <row r="17" spans="1:19" x14ac:dyDescent="0.3">
      <c r="A17" s="63" t="s">
        <v>495</v>
      </c>
      <c r="B17" s="64">
        <f>VLOOKUP($A17,'Return Data'!$B$7:$R$2700,3,0)</f>
        <v>44260</v>
      </c>
      <c r="C17" s="65">
        <f>VLOOKUP($A17,'Return Data'!$B$7:$R$2700,4,0)</f>
        <v>168.5505</v>
      </c>
      <c r="D17" s="65">
        <f>VLOOKUP($A17,'Return Data'!$B$7:$R$2700,10,0)</f>
        <v>11.7464</v>
      </c>
      <c r="E17" s="66">
        <f t="shared" si="0"/>
        <v>14</v>
      </c>
      <c r="F17" s="65">
        <f>VLOOKUP($A17,'Return Data'!$B$7:$R$2700,11,0)</f>
        <v>30.006799999999998</v>
      </c>
      <c r="G17" s="66">
        <f t="shared" si="1"/>
        <v>4</v>
      </c>
      <c r="H17" s="65">
        <f>VLOOKUP($A17,'Return Data'!$B$7:$R$2700,12,0)</f>
        <v>41.0105</v>
      </c>
      <c r="I17" s="66">
        <f t="shared" si="2"/>
        <v>13</v>
      </c>
      <c r="J17" s="65">
        <f>VLOOKUP($A17,'Return Data'!$B$7:$R$2700,13,0)</f>
        <v>29.602799999999998</v>
      </c>
      <c r="K17" s="66">
        <f t="shared" si="3"/>
        <v>9</v>
      </c>
      <c r="L17" s="65">
        <f>VLOOKUP($A17,'Return Data'!$B$7:$R$2700,17,0)</f>
        <v>16.641400000000001</v>
      </c>
      <c r="M17" s="66">
        <f t="shared" si="5"/>
        <v>12</v>
      </c>
      <c r="N17" s="65">
        <f>VLOOKUP($A17,'Return Data'!$B$7:$R$2700,14,0)</f>
        <v>12.1022</v>
      </c>
      <c r="O17" s="66">
        <f>RANK(N17,N$8:N$40,0)</f>
        <v>10</v>
      </c>
      <c r="P17" s="65">
        <f>VLOOKUP($A17,'Return Data'!$B$7:$R$2700,15,0)</f>
        <v>13.4642</v>
      </c>
      <c r="Q17" s="66">
        <f>RANK(P17,P$8:P$40,0)</f>
        <v>11</v>
      </c>
      <c r="R17" s="65">
        <f>VLOOKUP($A17,'Return Data'!$B$7:$R$2700,16,0)</f>
        <v>14.636799999999999</v>
      </c>
      <c r="S17" s="67">
        <f t="shared" si="4"/>
        <v>12</v>
      </c>
    </row>
    <row r="18" spans="1:19" x14ac:dyDescent="0.3">
      <c r="A18" s="63" t="s">
        <v>497</v>
      </c>
      <c r="B18" s="64">
        <f>VLOOKUP($A18,'Return Data'!$B$7:$R$2700,3,0)</f>
        <v>44260</v>
      </c>
      <c r="C18" s="65">
        <f>VLOOKUP($A18,'Return Data'!$B$7:$R$2700,4,0)</f>
        <v>72.097999999999999</v>
      </c>
      <c r="D18" s="65">
        <f>VLOOKUP($A18,'Return Data'!$B$7:$R$2700,10,0)</f>
        <v>13.7821</v>
      </c>
      <c r="E18" s="66">
        <f t="shared" si="0"/>
        <v>5</v>
      </c>
      <c r="F18" s="65">
        <f>VLOOKUP($A18,'Return Data'!$B$7:$R$2700,11,0)</f>
        <v>29.920400000000001</v>
      </c>
      <c r="G18" s="66">
        <f t="shared" si="1"/>
        <v>5</v>
      </c>
      <c r="H18" s="65">
        <f>VLOOKUP($A18,'Return Data'!$B$7:$R$2700,12,0)</f>
        <v>43.698799999999999</v>
      </c>
      <c r="I18" s="66">
        <f t="shared" si="2"/>
        <v>5</v>
      </c>
      <c r="J18" s="65">
        <f>VLOOKUP($A18,'Return Data'!$B$7:$R$2700,13,0)</f>
        <v>30.820900000000002</v>
      </c>
      <c r="K18" s="66">
        <f t="shared" si="3"/>
        <v>7</v>
      </c>
      <c r="L18" s="65">
        <f>VLOOKUP($A18,'Return Data'!$B$7:$R$2700,17,0)</f>
        <v>15.7819</v>
      </c>
      <c r="M18" s="66">
        <f t="shared" si="5"/>
        <v>13</v>
      </c>
      <c r="N18" s="65">
        <f>VLOOKUP($A18,'Return Data'!$B$7:$R$2700,14,0)</f>
        <v>10.8123</v>
      </c>
      <c r="O18" s="66">
        <f>RANK(N18,N$8:N$40,0)</f>
        <v>12</v>
      </c>
      <c r="P18" s="65">
        <f>VLOOKUP($A18,'Return Data'!$B$7:$R$2700,15,0)</f>
        <v>15.017799999999999</v>
      </c>
      <c r="Q18" s="66">
        <f>RANK(P18,P$8:P$40,0)</f>
        <v>9</v>
      </c>
      <c r="R18" s="65">
        <f>VLOOKUP($A18,'Return Data'!$B$7:$R$2700,16,0)</f>
        <v>15.5852</v>
      </c>
      <c r="S18" s="67">
        <f t="shared" si="4"/>
        <v>7</v>
      </c>
    </row>
    <row r="19" spans="1:19" x14ac:dyDescent="0.3">
      <c r="A19" s="63" t="s">
        <v>498</v>
      </c>
      <c r="B19" s="64">
        <f>VLOOKUP($A19,'Return Data'!$B$7:$R$2700,3,0)</f>
        <v>44260</v>
      </c>
      <c r="C19" s="65">
        <f>VLOOKUP($A19,'Return Data'!$B$7:$R$2700,4,0)</f>
        <v>14.3749</v>
      </c>
      <c r="D19" s="65">
        <f>VLOOKUP($A19,'Return Data'!$B$7:$R$2700,10,0)</f>
        <v>9.4429999999999996</v>
      </c>
      <c r="E19" s="66">
        <f t="shared" si="0"/>
        <v>24</v>
      </c>
      <c r="F19" s="65">
        <f>VLOOKUP($A19,'Return Data'!$B$7:$R$2700,11,0)</f>
        <v>23.652899999999999</v>
      </c>
      <c r="G19" s="66">
        <f t="shared" si="1"/>
        <v>23</v>
      </c>
      <c r="H19" s="65">
        <f>VLOOKUP($A19,'Return Data'!$B$7:$R$2700,12,0)</f>
        <v>35.143099999999997</v>
      </c>
      <c r="I19" s="66">
        <f t="shared" si="2"/>
        <v>24</v>
      </c>
      <c r="J19" s="65">
        <f>VLOOKUP($A19,'Return Data'!$B$7:$R$2700,13,0)</f>
        <v>26.263999999999999</v>
      </c>
      <c r="K19" s="66">
        <f t="shared" si="3"/>
        <v>18</v>
      </c>
      <c r="L19" s="65"/>
      <c r="M19" s="66"/>
      <c r="N19" s="65"/>
      <c r="O19" s="66"/>
      <c r="P19" s="65"/>
      <c r="Q19" s="66"/>
      <c r="R19" s="65">
        <f>VLOOKUP($A19,'Return Data'!$B$7:$R$2700,16,0)</f>
        <v>16.547699999999999</v>
      </c>
      <c r="S19" s="67">
        <f t="shared" si="4"/>
        <v>2</v>
      </c>
    </row>
    <row r="20" spans="1:19" x14ac:dyDescent="0.3">
      <c r="A20" s="63" t="s">
        <v>501</v>
      </c>
      <c r="B20" s="64">
        <f>VLOOKUP($A20,'Return Data'!$B$7:$R$2700,3,0)</f>
        <v>44260</v>
      </c>
      <c r="C20" s="65">
        <f>VLOOKUP($A20,'Return Data'!$B$7:$R$2700,4,0)</f>
        <v>188.13</v>
      </c>
      <c r="D20" s="65">
        <f>VLOOKUP($A20,'Return Data'!$B$7:$R$2700,10,0)</f>
        <v>17.846399999999999</v>
      </c>
      <c r="E20" s="66">
        <f t="shared" si="0"/>
        <v>1</v>
      </c>
      <c r="F20" s="65">
        <f>VLOOKUP($A20,'Return Data'!$B$7:$R$2700,11,0)</f>
        <v>32.822600000000001</v>
      </c>
      <c r="G20" s="66">
        <f t="shared" si="1"/>
        <v>2</v>
      </c>
      <c r="H20" s="65">
        <f>VLOOKUP($A20,'Return Data'!$B$7:$R$2700,12,0)</f>
        <v>41.621499999999997</v>
      </c>
      <c r="I20" s="66">
        <f t="shared" si="2"/>
        <v>9</v>
      </c>
      <c r="J20" s="65">
        <f>VLOOKUP($A20,'Return Data'!$B$7:$R$2700,13,0)</f>
        <v>32.982300000000002</v>
      </c>
      <c r="K20" s="66">
        <f t="shared" si="3"/>
        <v>5</v>
      </c>
      <c r="L20" s="65">
        <f>VLOOKUP($A20,'Return Data'!$B$7:$R$2700,17,0)</f>
        <v>16.8398</v>
      </c>
      <c r="M20" s="66">
        <f>RANK(L20,L$8:L$40,0)</f>
        <v>11</v>
      </c>
      <c r="N20" s="65">
        <f>VLOOKUP($A20,'Return Data'!$B$7:$R$2700,14,0)</f>
        <v>11.8848</v>
      </c>
      <c r="O20" s="66">
        <f>RANK(N20,N$8:N$40,0)</f>
        <v>11</v>
      </c>
      <c r="P20" s="65">
        <f>VLOOKUP($A20,'Return Data'!$B$7:$R$2700,15,0)</f>
        <v>15.932399999999999</v>
      </c>
      <c r="Q20" s="66">
        <f>RANK(P20,P$8:P$40,0)</f>
        <v>6</v>
      </c>
      <c r="R20" s="65">
        <f>VLOOKUP($A20,'Return Data'!$B$7:$R$2700,16,0)</f>
        <v>15.9285</v>
      </c>
      <c r="S20" s="67">
        <f t="shared" si="4"/>
        <v>4</v>
      </c>
    </row>
    <row r="21" spans="1:19" x14ac:dyDescent="0.3">
      <c r="A21" s="63" t="s">
        <v>503</v>
      </c>
      <c r="B21" s="64">
        <f>VLOOKUP($A21,'Return Data'!$B$7:$R$2700,3,0)</f>
        <v>44260</v>
      </c>
      <c r="C21" s="65">
        <f>VLOOKUP($A21,'Return Data'!$B$7:$R$2700,4,0)</f>
        <v>14.872999999999999</v>
      </c>
      <c r="D21" s="65">
        <f>VLOOKUP($A21,'Return Data'!$B$7:$R$2700,10,0)</f>
        <v>8.0259</v>
      </c>
      <c r="E21" s="66">
        <f t="shared" si="0"/>
        <v>30</v>
      </c>
      <c r="F21" s="65">
        <f>VLOOKUP($A21,'Return Data'!$B$7:$R$2700,11,0)</f>
        <v>18.2715</v>
      </c>
      <c r="G21" s="66">
        <f t="shared" si="1"/>
        <v>33</v>
      </c>
      <c r="H21" s="65">
        <f>VLOOKUP($A21,'Return Data'!$B$7:$R$2700,12,0)</f>
        <v>29.426100000000002</v>
      </c>
      <c r="I21" s="66">
        <f t="shared" si="2"/>
        <v>31</v>
      </c>
      <c r="J21" s="65">
        <f>VLOOKUP($A21,'Return Data'!$B$7:$R$2700,13,0)</f>
        <v>23.4069</v>
      </c>
      <c r="K21" s="66">
        <f t="shared" si="3"/>
        <v>26</v>
      </c>
      <c r="L21" s="65">
        <f>VLOOKUP($A21,'Return Data'!$B$7:$R$2700,17,0)</f>
        <v>12.904400000000001</v>
      </c>
      <c r="M21" s="66">
        <f>RANK(L21,L$8:L$40,0)</f>
        <v>26</v>
      </c>
      <c r="N21" s="65">
        <f>VLOOKUP($A21,'Return Data'!$B$7:$R$2700,14,0)</f>
        <v>7.22</v>
      </c>
      <c r="O21" s="66">
        <f>RANK(N21,N$8:N$40,0)</f>
        <v>24</v>
      </c>
      <c r="P21" s="65"/>
      <c r="Q21" s="66"/>
      <c r="R21" s="65">
        <f>VLOOKUP($A21,'Return Data'!$B$7:$R$2700,16,0)</f>
        <v>9.5220000000000002</v>
      </c>
      <c r="S21" s="67">
        <f t="shared" si="4"/>
        <v>33</v>
      </c>
    </row>
    <row r="22" spans="1:19" x14ac:dyDescent="0.3">
      <c r="A22" s="63" t="s">
        <v>504</v>
      </c>
      <c r="B22" s="64">
        <f>VLOOKUP($A22,'Return Data'!$B$7:$R$2700,3,0)</f>
        <v>44260</v>
      </c>
      <c r="C22" s="65">
        <f>VLOOKUP($A22,'Return Data'!$B$7:$R$2700,4,0)</f>
        <v>15.34</v>
      </c>
      <c r="D22" s="65">
        <f>VLOOKUP($A22,'Return Data'!$B$7:$R$2700,10,0)</f>
        <v>11.889099999999999</v>
      </c>
      <c r="E22" s="66">
        <f t="shared" si="0"/>
        <v>11</v>
      </c>
      <c r="F22" s="65">
        <f>VLOOKUP($A22,'Return Data'!$B$7:$R$2700,11,0)</f>
        <v>26.776900000000001</v>
      </c>
      <c r="G22" s="66">
        <f t="shared" si="1"/>
        <v>14</v>
      </c>
      <c r="H22" s="65">
        <f>VLOOKUP($A22,'Return Data'!$B$7:$R$2700,12,0)</f>
        <v>43.498600000000003</v>
      </c>
      <c r="I22" s="66">
        <f t="shared" si="2"/>
        <v>7</v>
      </c>
      <c r="J22" s="65">
        <f>VLOOKUP($A22,'Return Data'!$B$7:$R$2700,13,0)</f>
        <v>28.260899999999999</v>
      </c>
      <c r="K22" s="66">
        <f t="shared" si="3"/>
        <v>12</v>
      </c>
      <c r="L22" s="65">
        <f>VLOOKUP($A22,'Return Data'!$B$7:$R$2700,17,0)</f>
        <v>15.4223</v>
      </c>
      <c r="M22" s="66">
        <f>RANK(L22,L$8:L$40,0)</f>
        <v>16</v>
      </c>
      <c r="N22" s="65">
        <f>VLOOKUP($A22,'Return Data'!$B$7:$R$2700,14,0)</f>
        <v>9.6875</v>
      </c>
      <c r="O22" s="66">
        <f>RANK(N22,N$8:N$40,0)</f>
        <v>19</v>
      </c>
      <c r="P22" s="65"/>
      <c r="Q22" s="66"/>
      <c r="R22" s="65">
        <f>VLOOKUP($A22,'Return Data'!$B$7:$R$2700,16,0)</f>
        <v>10.776400000000001</v>
      </c>
      <c r="S22" s="67">
        <f t="shared" si="4"/>
        <v>30</v>
      </c>
    </row>
    <row r="23" spans="1:19" x14ac:dyDescent="0.3">
      <c r="A23" s="63" t="s">
        <v>506</v>
      </c>
      <c r="B23" s="64">
        <f>VLOOKUP($A23,'Return Data'!$B$7:$R$2700,3,0)</f>
        <v>44260</v>
      </c>
      <c r="C23" s="65">
        <f>VLOOKUP($A23,'Return Data'!$B$7:$R$2700,4,0)</f>
        <v>13.7058</v>
      </c>
      <c r="D23" s="65">
        <f>VLOOKUP($A23,'Return Data'!$B$7:$R$2700,10,0)</f>
        <v>8.4010999999999996</v>
      </c>
      <c r="E23" s="66">
        <f t="shared" si="0"/>
        <v>29</v>
      </c>
      <c r="F23" s="65">
        <f>VLOOKUP($A23,'Return Data'!$B$7:$R$2700,11,0)</f>
        <v>26.171900000000001</v>
      </c>
      <c r="G23" s="66">
        <f t="shared" si="1"/>
        <v>17</v>
      </c>
      <c r="H23" s="65">
        <f>VLOOKUP($A23,'Return Data'!$B$7:$R$2700,12,0)</f>
        <v>38.56</v>
      </c>
      <c r="I23" s="66">
        <f t="shared" si="2"/>
        <v>16</v>
      </c>
      <c r="J23" s="65">
        <f>VLOOKUP($A23,'Return Data'!$B$7:$R$2700,13,0)</f>
        <v>25.191099999999999</v>
      </c>
      <c r="K23" s="66">
        <f t="shared" si="3"/>
        <v>22</v>
      </c>
      <c r="L23" s="65"/>
      <c r="M23" s="66"/>
      <c r="N23" s="65"/>
      <c r="O23" s="66"/>
      <c r="P23" s="65"/>
      <c r="Q23" s="66"/>
      <c r="R23" s="65">
        <f>VLOOKUP($A23,'Return Data'!$B$7:$R$2700,16,0)</f>
        <v>15.202999999999999</v>
      </c>
      <c r="S23" s="67">
        <f t="shared" si="4"/>
        <v>9</v>
      </c>
    </row>
    <row r="24" spans="1:19" x14ac:dyDescent="0.3">
      <c r="A24" s="63" t="s">
        <v>508</v>
      </c>
      <c r="B24" s="64">
        <f>VLOOKUP($A24,'Return Data'!$B$7:$R$2700,3,0)</f>
        <v>44260</v>
      </c>
      <c r="C24" s="65">
        <f>VLOOKUP($A24,'Return Data'!$B$7:$R$2700,4,0)</f>
        <v>13.310600000000001</v>
      </c>
      <c r="D24" s="65">
        <f>VLOOKUP($A24,'Return Data'!$B$7:$R$2700,10,0)</f>
        <v>9.2205999999999992</v>
      </c>
      <c r="E24" s="66">
        <f t="shared" si="0"/>
        <v>26</v>
      </c>
      <c r="F24" s="65">
        <f>VLOOKUP($A24,'Return Data'!$B$7:$R$2700,11,0)</f>
        <v>21.095700000000001</v>
      </c>
      <c r="G24" s="66">
        <f t="shared" si="1"/>
        <v>29</v>
      </c>
      <c r="H24" s="65">
        <f>VLOOKUP($A24,'Return Data'!$B$7:$R$2700,12,0)</f>
        <v>31.107900000000001</v>
      </c>
      <c r="I24" s="66">
        <f t="shared" si="2"/>
        <v>29</v>
      </c>
      <c r="J24" s="65">
        <f>VLOOKUP($A24,'Return Data'!$B$7:$R$2700,13,0)</f>
        <v>19.3262</v>
      </c>
      <c r="K24" s="66">
        <f t="shared" si="3"/>
        <v>31</v>
      </c>
      <c r="L24" s="65">
        <f>VLOOKUP($A24,'Return Data'!$B$7:$R$2700,17,0)</f>
        <v>13.945</v>
      </c>
      <c r="M24" s="66">
        <f t="shared" ref="M24" si="7">RANK(L24,L$8:L$40,0)</f>
        <v>24</v>
      </c>
      <c r="N24" s="65"/>
      <c r="O24" s="66"/>
      <c r="P24" s="65"/>
      <c r="Q24" s="66"/>
      <c r="R24" s="65">
        <f>VLOOKUP($A24,'Return Data'!$B$7:$R$2700,16,0)</f>
        <v>11.251200000000001</v>
      </c>
      <c r="S24" s="67">
        <f t="shared" si="4"/>
        <v>29</v>
      </c>
    </row>
    <row r="25" spans="1:19" x14ac:dyDescent="0.3">
      <c r="A25" s="63" t="s">
        <v>511</v>
      </c>
      <c r="B25" s="64">
        <f>VLOOKUP($A25,'Return Data'!$B$7:$R$2700,3,0)</f>
        <v>44260</v>
      </c>
      <c r="C25" s="65">
        <f>VLOOKUP($A25,'Return Data'!$B$7:$R$2700,4,0)</f>
        <v>63.513399999999997</v>
      </c>
      <c r="D25" s="65">
        <f>VLOOKUP($A25,'Return Data'!$B$7:$R$2700,10,0)</f>
        <v>10.7835</v>
      </c>
      <c r="E25" s="66">
        <f t="shared" si="0"/>
        <v>20</v>
      </c>
      <c r="F25" s="65">
        <f>VLOOKUP($A25,'Return Data'!$B$7:$R$2700,11,0)</f>
        <v>28.040400000000002</v>
      </c>
      <c r="G25" s="66">
        <f t="shared" si="1"/>
        <v>12</v>
      </c>
      <c r="H25" s="65">
        <f>VLOOKUP($A25,'Return Data'!$B$7:$R$2700,12,0)</f>
        <v>62.588500000000003</v>
      </c>
      <c r="I25" s="66">
        <f t="shared" si="2"/>
        <v>1</v>
      </c>
      <c r="J25" s="65">
        <f>VLOOKUP($A25,'Return Data'!$B$7:$R$2700,13,0)</f>
        <v>45.301699999999997</v>
      </c>
      <c r="K25" s="66">
        <f t="shared" si="3"/>
        <v>2</v>
      </c>
      <c r="L25" s="65">
        <f>VLOOKUP($A25,'Return Data'!$B$7:$R$2700,17,0)</f>
        <v>14.3119</v>
      </c>
      <c r="M25" s="66">
        <f>RANK(L25,L$8:L$40,0)</f>
        <v>20</v>
      </c>
      <c r="N25" s="65">
        <f>VLOOKUP($A25,'Return Data'!$B$7:$R$2700,14,0)</f>
        <v>10.798</v>
      </c>
      <c r="O25" s="66">
        <f>RANK(N25,N$8:N$40,0)</f>
        <v>13</v>
      </c>
      <c r="P25" s="65">
        <f>VLOOKUP($A25,'Return Data'!$B$7:$R$2700,15,0)</f>
        <v>11.4411</v>
      </c>
      <c r="Q25" s="66">
        <f>RANK(P25,P$8:P$40,0)</f>
        <v>21</v>
      </c>
      <c r="R25" s="65">
        <f>VLOOKUP($A25,'Return Data'!$B$7:$R$2700,16,0)</f>
        <v>12.0749</v>
      </c>
      <c r="S25" s="67">
        <f t="shared" si="4"/>
        <v>22</v>
      </c>
    </row>
    <row r="26" spans="1:19" x14ac:dyDescent="0.3">
      <c r="A26" s="63" t="s">
        <v>513</v>
      </c>
      <c r="B26" s="64">
        <f>VLOOKUP($A26,'Return Data'!$B$7:$R$2700,3,0)</f>
        <v>44260</v>
      </c>
      <c r="C26" s="65">
        <f>VLOOKUP($A26,'Return Data'!$B$7:$R$2700,4,0)</f>
        <v>65.933029652372298</v>
      </c>
      <c r="D26" s="65">
        <f>VLOOKUP($A26,'Return Data'!$B$7:$R$2700,10,0)</f>
        <v>13.96</v>
      </c>
      <c r="E26" s="66">
        <f t="shared" si="0"/>
        <v>4</v>
      </c>
      <c r="F26" s="65">
        <f>VLOOKUP($A26,'Return Data'!$B$7:$R$2700,11,0)</f>
        <v>32.936</v>
      </c>
      <c r="G26" s="66">
        <f t="shared" si="1"/>
        <v>1</v>
      </c>
      <c r="H26" s="65">
        <f>VLOOKUP($A26,'Return Data'!$B$7:$R$2700,12,0)</f>
        <v>48.369700000000002</v>
      </c>
      <c r="I26" s="66">
        <f t="shared" si="2"/>
        <v>4</v>
      </c>
      <c r="J26" s="65">
        <f>VLOOKUP($A26,'Return Data'!$B$7:$R$2700,13,0)</f>
        <v>33.781999999999996</v>
      </c>
      <c r="K26" s="66">
        <f t="shared" si="3"/>
        <v>4</v>
      </c>
      <c r="L26" s="65">
        <f>VLOOKUP($A26,'Return Data'!$B$7:$R$2700,17,0)</f>
        <v>21.8415</v>
      </c>
      <c r="M26" s="66">
        <f>RANK(L26,L$8:L$40,0)</f>
        <v>3</v>
      </c>
      <c r="N26" s="65">
        <f>VLOOKUP($A26,'Return Data'!$B$7:$R$2700,14,0)</f>
        <v>13.201499999999999</v>
      </c>
      <c r="O26" s="66">
        <f>RANK(N26,N$8:N$40,0)</f>
        <v>6</v>
      </c>
      <c r="P26" s="65">
        <f>VLOOKUP($A26,'Return Data'!$B$7:$R$2700,15,0)</f>
        <v>15.654</v>
      </c>
      <c r="Q26" s="66">
        <f>RANK(P26,P$8:P$40,0)</f>
        <v>7</v>
      </c>
      <c r="R26" s="65">
        <f>VLOOKUP($A26,'Return Data'!$B$7:$R$2700,16,0)</f>
        <v>13.503399999999999</v>
      </c>
      <c r="S26" s="67">
        <f t="shared" si="4"/>
        <v>18</v>
      </c>
    </row>
    <row r="27" spans="1:19" x14ac:dyDescent="0.3">
      <c r="A27" s="63" t="s">
        <v>514</v>
      </c>
      <c r="B27" s="64">
        <f>VLOOKUP($A27,'Return Data'!$B$7:$R$2700,3,0)</f>
        <v>44260</v>
      </c>
      <c r="C27" s="65">
        <f>VLOOKUP($A27,'Return Data'!$B$7:$R$2700,4,0)</f>
        <v>35.378999999999998</v>
      </c>
      <c r="D27" s="65">
        <f>VLOOKUP($A27,'Return Data'!$B$7:$R$2700,10,0)</f>
        <v>9.3497000000000003</v>
      </c>
      <c r="E27" s="66">
        <f t="shared" si="0"/>
        <v>25</v>
      </c>
      <c r="F27" s="65">
        <f>VLOOKUP($A27,'Return Data'!$B$7:$R$2700,11,0)</f>
        <v>23.1645</v>
      </c>
      <c r="G27" s="66">
        <f t="shared" si="1"/>
        <v>25</v>
      </c>
      <c r="H27" s="65">
        <f>VLOOKUP($A27,'Return Data'!$B$7:$R$2700,12,0)</f>
        <v>35.432400000000001</v>
      </c>
      <c r="I27" s="66">
        <f t="shared" si="2"/>
        <v>22</v>
      </c>
      <c r="J27" s="65">
        <f>VLOOKUP($A27,'Return Data'!$B$7:$R$2700,13,0)</f>
        <v>25.049499999999998</v>
      </c>
      <c r="K27" s="66">
        <f t="shared" si="3"/>
        <v>23</v>
      </c>
      <c r="L27" s="65">
        <f>VLOOKUP($A27,'Return Data'!$B$7:$R$2700,17,0)</f>
        <v>15.1557</v>
      </c>
      <c r="M27" s="66">
        <f>RANK(L27,L$8:L$40,0)</f>
        <v>18</v>
      </c>
      <c r="N27" s="65">
        <f>VLOOKUP($A27,'Return Data'!$B$7:$R$2700,14,0)</f>
        <v>9.1568000000000005</v>
      </c>
      <c r="O27" s="66">
        <f>RANK(N27,N$8:N$40,0)</f>
        <v>20</v>
      </c>
      <c r="P27" s="65">
        <f>VLOOKUP($A27,'Return Data'!$B$7:$R$2700,15,0)</f>
        <v>12.906599999999999</v>
      </c>
      <c r="Q27" s="66">
        <f>RANK(P27,P$8:P$40,0)</f>
        <v>14</v>
      </c>
      <c r="R27" s="65">
        <f>VLOOKUP($A27,'Return Data'!$B$7:$R$2700,16,0)</f>
        <v>14.6851</v>
      </c>
      <c r="S27" s="67">
        <f t="shared" si="4"/>
        <v>11</v>
      </c>
    </row>
    <row r="28" spans="1:19" x14ac:dyDescent="0.3">
      <c r="A28" s="63" t="s">
        <v>517</v>
      </c>
      <c r="B28" s="64">
        <f>VLOOKUP($A28,'Return Data'!$B$7:$R$2700,3,0)</f>
        <v>44260</v>
      </c>
      <c r="C28" s="65">
        <f>VLOOKUP($A28,'Return Data'!$B$7:$R$2700,4,0)</f>
        <v>133.22730000000001</v>
      </c>
      <c r="D28" s="65">
        <f>VLOOKUP($A28,'Return Data'!$B$7:$R$2700,10,0)</f>
        <v>6.5091999999999999</v>
      </c>
      <c r="E28" s="66">
        <f t="shared" si="0"/>
        <v>33</v>
      </c>
      <c r="F28" s="65">
        <f>VLOOKUP($A28,'Return Data'!$B$7:$R$2700,11,0)</f>
        <v>19.976099999999999</v>
      </c>
      <c r="G28" s="66">
        <f t="shared" si="1"/>
        <v>30</v>
      </c>
      <c r="H28" s="65">
        <f>VLOOKUP($A28,'Return Data'!$B$7:$R$2700,12,0)</f>
        <v>28.154599999999999</v>
      </c>
      <c r="I28" s="66">
        <f t="shared" si="2"/>
        <v>33</v>
      </c>
      <c r="J28" s="65">
        <f>VLOOKUP($A28,'Return Data'!$B$7:$R$2700,13,0)</f>
        <v>15.661</v>
      </c>
      <c r="K28" s="66">
        <f t="shared" si="3"/>
        <v>33</v>
      </c>
      <c r="L28" s="65">
        <f>VLOOKUP($A28,'Return Data'!$B$7:$R$2700,17,0)</f>
        <v>13.965999999999999</v>
      </c>
      <c r="M28" s="66">
        <f>RANK(L28,L$8:L$40,0)</f>
        <v>23</v>
      </c>
      <c r="N28" s="65">
        <f>VLOOKUP($A28,'Return Data'!$B$7:$R$2700,14,0)</f>
        <v>9.7796000000000003</v>
      </c>
      <c r="O28" s="66">
        <f>RANK(N28,N$8:N$40,0)</f>
        <v>18</v>
      </c>
      <c r="P28" s="65">
        <f>VLOOKUP($A28,'Return Data'!$B$7:$R$2700,15,0)</f>
        <v>12.0352</v>
      </c>
      <c r="Q28" s="66">
        <f>RANK(P28,P$8:P$40,0)</f>
        <v>19</v>
      </c>
      <c r="R28" s="65">
        <f>VLOOKUP($A28,'Return Data'!$B$7:$R$2700,16,0)</f>
        <v>10.2721</v>
      </c>
      <c r="S28" s="67">
        <f t="shared" si="4"/>
        <v>31</v>
      </c>
    </row>
    <row r="29" spans="1:19" x14ac:dyDescent="0.3">
      <c r="A29" s="63" t="s">
        <v>518</v>
      </c>
      <c r="B29" s="64">
        <f>VLOOKUP($A29,'Return Data'!$B$7:$R$2700,3,0)</f>
        <v>44260</v>
      </c>
      <c r="C29" s="65">
        <f>VLOOKUP($A29,'Return Data'!$B$7:$R$2700,4,0)</f>
        <v>14.5199</v>
      </c>
      <c r="D29" s="65">
        <f>VLOOKUP($A29,'Return Data'!$B$7:$R$2700,10,0)</f>
        <v>15.2638</v>
      </c>
      <c r="E29" s="66">
        <f t="shared" si="0"/>
        <v>2</v>
      </c>
      <c r="F29" s="65">
        <f>VLOOKUP($A29,'Return Data'!$B$7:$R$2700,11,0)</f>
        <v>28.9832</v>
      </c>
      <c r="G29" s="66">
        <f t="shared" si="1"/>
        <v>7</v>
      </c>
      <c r="H29" s="65">
        <f>VLOOKUP($A29,'Return Data'!$B$7:$R$2700,12,0)</f>
        <v>41.906799999999997</v>
      </c>
      <c r="I29" s="66">
        <f t="shared" si="2"/>
        <v>8</v>
      </c>
      <c r="J29" s="65">
        <f>VLOOKUP($A29,'Return Data'!$B$7:$R$2700,13,0)</f>
        <v>30.783999999999999</v>
      </c>
      <c r="K29" s="66">
        <f t="shared" ref="K29" si="8">RANK(J29,J$8:J$40,0)</f>
        <v>8</v>
      </c>
      <c r="L29" s="65"/>
      <c r="M29" s="66"/>
      <c r="N29" s="65"/>
      <c r="O29" s="66"/>
      <c r="P29" s="65"/>
      <c r="Q29" s="66"/>
      <c r="R29" s="65">
        <f>VLOOKUP($A29,'Return Data'!$B$7:$R$2700,16,0)</f>
        <v>25.706</v>
      </c>
      <c r="S29" s="67">
        <f t="shared" si="4"/>
        <v>1</v>
      </c>
    </row>
    <row r="30" spans="1:19" x14ac:dyDescent="0.3">
      <c r="A30" s="63" t="s">
        <v>521</v>
      </c>
      <c r="B30" s="64">
        <f>VLOOKUP($A30,'Return Data'!$B$7:$R$2700,3,0)</f>
        <v>44260</v>
      </c>
      <c r="C30" s="65">
        <f>VLOOKUP($A30,'Return Data'!$B$7:$R$2700,4,0)</f>
        <v>20.975000000000001</v>
      </c>
      <c r="D30" s="65">
        <f>VLOOKUP($A30,'Return Data'!$B$7:$R$2700,10,0)</f>
        <v>11.2791</v>
      </c>
      <c r="E30" s="66">
        <f t="shared" si="0"/>
        <v>17</v>
      </c>
      <c r="F30" s="65">
        <f>VLOOKUP($A30,'Return Data'!$B$7:$R$2700,11,0)</f>
        <v>25.044699999999999</v>
      </c>
      <c r="G30" s="66">
        <f t="shared" si="1"/>
        <v>21</v>
      </c>
      <c r="H30" s="65">
        <f>VLOOKUP($A30,'Return Data'!$B$7:$R$2700,12,0)</f>
        <v>37.3339</v>
      </c>
      <c r="I30" s="66">
        <f t="shared" si="2"/>
        <v>19</v>
      </c>
      <c r="J30" s="65">
        <f>VLOOKUP($A30,'Return Data'!$B$7:$R$2700,13,0)</f>
        <v>29.299700000000001</v>
      </c>
      <c r="K30" s="66">
        <f t="shared" ref="K30:K40" si="9">RANK(J30,J$8:J$40,0)</f>
        <v>10</v>
      </c>
      <c r="L30" s="65">
        <f>VLOOKUP($A30,'Return Data'!$B$7:$R$2700,17,0)</f>
        <v>17.847999999999999</v>
      </c>
      <c r="M30" s="66">
        <f>RANK(L30,L$8:L$40,0)</f>
        <v>8</v>
      </c>
      <c r="N30" s="65">
        <f>VLOOKUP($A30,'Return Data'!$B$7:$R$2700,14,0)</f>
        <v>14.2707</v>
      </c>
      <c r="O30" s="66">
        <f>RANK(N30,N$8:N$40,0)</f>
        <v>4</v>
      </c>
      <c r="P30" s="65">
        <f>VLOOKUP($A30,'Return Data'!$B$7:$R$2700,15,0)</f>
        <v>17.016400000000001</v>
      </c>
      <c r="Q30" s="66">
        <f t="shared" ref="Q30" si="10">RANK(P30,P$8:P$40,0)</f>
        <v>1</v>
      </c>
      <c r="R30" s="65">
        <f>VLOOKUP($A30,'Return Data'!$B$7:$R$2700,16,0)</f>
        <v>14.127599999999999</v>
      </c>
      <c r="S30" s="67">
        <f t="shared" si="4"/>
        <v>15</v>
      </c>
    </row>
    <row r="31" spans="1:19" x14ac:dyDescent="0.3">
      <c r="A31" s="63" t="s">
        <v>523</v>
      </c>
      <c r="B31" s="64">
        <f>VLOOKUP($A31,'Return Data'!$B$7:$R$2700,3,0)</f>
        <v>44260</v>
      </c>
      <c r="C31" s="65">
        <f>VLOOKUP($A31,'Return Data'!$B$7:$R$2700,4,0)</f>
        <v>14.494199999999999</v>
      </c>
      <c r="D31" s="65">
        <f>VLOOKUP($A31,'Return Data'!$B$7:$R$2700,10,0)</f>
        <v>8.5805000000000007</v>
      </c>
      <c r="E31" s="66">
        <f t="shared" si="0"/>
        <v>28</v>
      </c>
      <c r="F31" s="65">
        <f>VLOOKUP($A31,'Return Data'!$B$7:$R$2700,11,0)</f>
        <v>22.857199999999999</v>
      </c>
      <c r="G31" s="66">
        <f t="shared" si="1"/>
        <v>27</v>
      </c>
      <c r="H31" s="65">
        <f>VLOOKUP($A31,'Return Data'!$B$7:$R$2700,12,0)</f>
        <v>31.409500000000001</v>
      </c>
      <c r="I31" s="66">
        <f t="shared" si="2"/>
        <v>28</v>
      </c>
      <c r="J31" s="65">
        <f>VLOOKUP($A31,'Return Data'!$B$7:$R$2700,13,0)</f>
        <v>24.8736</v>
      </c>
      <c r="K31" s="66">
        <f t="shared" si="9"/>
        <v>24</v>
      </c>
      <c r="L31" s="65"/>
      <c r="M31" s="66"/>
      <c r="N31" s="65"/>
      <c r="O31" s="66"/>
      <c r="P31" s="65"/>
      <c r="Q31" s="66"/>
      <c r="R31" s="65">
        <f>VLOOKUP($A31,'Return Data'!$B$7:$R$2700,16,0)</f>
        <v>16.186599999999999</v>
      </c>
      <c r="S31" s="67">
        <f t="shared" si="4"/>
        <v>3</v>
      </c>
    </row>
    <row r="32" spans="1:19" x14ac:dyDescent="0.3">
      <c r="A32" s="63" t="s">
        <v>526</v>
      </c>
      <c r="B32" s="64">
        <f>VLOOKUP($A32,'Return Data'!$B$7:$R$2700,3,0)</f>
        <v>44260</v>
      </c>
      <c r="C32" s="65">
        <f>VLOOKUP($A32,'Return Data'!$B$7:$R$2700,4,0)</f>
        <v>61.990400000000001</v>
      </c>
      <c r="D32" s="65">
        <f>VLOOKUP($A32,'Return Data'!$B$7:$R$2700,10,0)</f>
        <v>14.1174</v>
      </c>
      <c r="E32" s="66">
        <f t="shared" si="0"/>
        <v>3</v>
      </c>
      <c r="F32" s="65">
        <f>VLOOKUP($A32,'Return Data'!$B$7:$R$2700,11,0)</f>
        <v>29.301600000000001</v>
      </c>
      <c r="G32" s="66">
        <f t="shared" si="1"/>
        <v>6</v>
      </c>
      <c r="H32" s="65">
        <f>VLOOKUP($A32,'Return Data'!$B$7:$R$2700,12,0)</f>
        <v>41.5655</v>
      </c>
      <c r="I32" s="66">
        <f t="shared" si="2"/>
        <v>12</v>
      </c>
      <c r="J32" s="65">
        <f>VLOOKUP($A32,'Return Data'!$B$7:$R$2700,13,0)</f>
        <v>25.8124</v>
      </c>
      <c r="K32" s="66">
        <f t="shared" si="9"/>
        <v>20</v>
      </c>
      <c r="L32" s="65">
        <f>VLOOKUP($A32,'Return Data'!$B$7:$R$2700,17,0)</f>
        <v>4.7401</v>
      </c>
      <c r="M32" s="66">
        <f t="shared" ref="M32:M40" si="11">RANK(L32,L$8:L$40,0)</f>
        <v>29</v>
      </c>
      <c r="N32" s="65">
        <f>VLOOKUP($A32,'Return Data'!$B$7:$R$2700,14,0)</f>
        <v>2.5968</v>
      </c>
      <c r="O32" s="66">
        <f t="shared" ref="O32:O40" si="12">RANK(N32,N$8:N$40,0)</f>
        <v>26</v>
      </c>
      <c r="P32" s="65">
        <f>VLOOKUP($A32,'Return Data'!$B$7:$R$2700,15,0)</f>
        <v>9.5792999999999999</v>
      </c>
      <c r="Q32" s="66">
        <f t="shared" ref="Q32:Q40" si="13">RANK(P32,P$8:P$40,0)</f>
        <v>22</v>
      </c>
      <c r="R32" s="65">
        <f>VLOOKUP($A32,'Return Data'!$B$7:$R$2700,16,0)</f>
        <v>11.3216</v>
      </c>
      <c r="S32" s="67">
        <f t="shared" si="4"/>
        <v>28</v>
      </c>
    </row>
    <row r="33" spans="1:19" x14ac:dyDescent="0.3">
      <c r="A33" s="63" t="s">
        <v>532</v>
      </c>
      <c r="B33" s="64">
        <f>VLOOKUP($A33,'Return Data'!$B$7:$R$2700,3,0)</f>
        <v>44260</v>
      </c>
      <c r="C33" s="65">
        <f>VLOOKUP($A33,'Return Data'!$B$7:$R$2700,4,0)</f>
        <v>93.43</v>
      </c>
      <c r="D33" s="65">
        <f>VLOOKUP($A33,'Return Data'!$B$7:$R$2700,10,0)</f>
        <v>10.1249</v>
      </c>
      <c r="E33" s="66">
        <f t="shared" si="0"/>
        <v>22</v>
      </c>
      <c r="F33" s="65">
        <f>VLOOKUP($A33,'Return Data'!$B$7:$R$2700,11,0)</f>
        <v>25.107099999999999</v>
      </c>
      <c r="G33" s="66">
        <f t="shared" si="1"/>
        <v>20</v>
      </c>
      <c r="H33" s="65">
        <f>VLOOKUP($A33,'Return Data'!$B$7:$R$2700,12,0)</f>
        <v>37.336500000000001</v>
      </c>
      <c r="I33" s="66">
        <f t="shared" si="2"/>
        <v>18</v>
      </c>
      <c r="J33" s="65">
        <f>VLOOKUP($A33,'Return Data'!$B$7:$R$2700,13,0)</f>
        <v>25.375699999999998</v>
      </c>
      <c r="K33" s="66">
        <f t="shared" si="9"/>
        <v>21</v>
      </c>
      <c r="L33" s="65">
        <f>VLOOKUP($A33,'Return Data'!$B$7:$R$2700,17,0)</f>
        <v>15.3344</v>
      </c>
      <c r="M33" s="66">
        <f t="shared" si="11"/>
        <v>17</v>
      </c>
      <c r="N33" s="65">
        <f>VLOOKUP($A33,'Return Data'!$B$7:$R$2700,14,0)</f>
        <v>9.8475000000000001</v>
      </c>
      <c r="O33" s="66">
        <f t="shared" si="12"/>
        <v>16</v>
      </c>
      <c r="P33" s="65">
        <f>VLOOKUP($A33,'Return Data'!$B$7:$R$2700,15,0)</f>
        <v>11.6343</v>
      </c>
      <c r="Q33" s="66">
        <f t="shared" si="13"/>
        <v>20</v>
      </c>
      <c r="R33" s="65">
        <f>VLOOKUP($A33,'Return Data'!$B$7:$R$2700,16,0)</f>
        <v>12.0411</v>
      </c>
      <c r="S33" s="67">
        <f t="shared" si="4"/>
        <v>23</v>
      </c>
    </row>
    <row r="34" spans="1:19" x14ac:dyDescent="0.3">
      <c r="A34" s="63" t="s">
        <v>534</v>
      </c>
      <c r="B34" s="64">
        <f>VLOOKUP($A34,'Return Data'!$B$7:$R$2700,3,0)</f>
        <v>44260</v>
      </c>
      <c r="C34" s="65">
        <f>VLOOKUP($A34,'Return Data'!$B$7:$R$2700,4,0)</f>
        <v>103.65</v>
      </c>
      <c r="D34" s="65">
        <f>VLOOKUP($A34,'Return Data'!$B$7:$R$2700,10,0)</f>
        <v>11.260199999999999</v>
      </c>
      <c r="E34" s="66">
        <f t="shared" si="0"/>
        <v>18</v>
      </c>
      <c r="F34" s="65">
        <f>VLOOKUP($A34,'Return Data'!$B$7:$R$2700,11,0)</f>
        <v>25.926400000000001</v>
      </c>
      <c r="G34" s="66">
        <f t="shared" si="1"/>
        <v>18</v>
      </c>
      <c r="H34" s="65">
        <f>VLOOKUP($A34,'Return Data'!$B$7:$R$2700,12,0)</f>
        <v>38.792200000000001</v>
      </c>
      <c r="I34" s="66">
        <f t="shared" si="2"/>
        <v>15</v>
      </c>
      <c r="J34" s="65">
        <f>VLOOKUP($A34,'Return Data'!$B$7:$R$2700,13,0)</f>
        <v>27.9788</v>
      </c>
      <c r="K34" s="66">
        <f t="shared" si="9"/>
        <v>14</v>
      </c>
      <c r="L34" s="65">
        <f>VLOOKUP($A34,'Return Data'!$B$7:$R$2700,17,0)</f>
        <v>13.969099999999999</v>
      </c>
      <c r="M34" s="66">
        <f t="shared" si="11"/>
        <v>22</v>
      </c>
      <c r="N34" s="65">
        <f>VLOOKUP($A34,'Return Data'!$B$7:$R$2700,14,0)</f>
        <v>9.8000000000000007</v>
      </c>
      <c r="O34" s="66">
        <f t="shared" si="12"/>
        <v>17</v>
      </c>
      <c r="P34" s="65">
        <f>VLOOKUP($A34,'Return Data'!$B$7:$R$2700,15,0)</f>
        <v>16.317</v>
      </c>
      <c r="Q34" s="66">
        <f t="shared" si="13"/>
        <v>4</v>
      </c>
      <c r="R34" s="65">
        <f>VLOOKUP($A34,'Return Data'!$B$7:$R$2700,16,0)</f>
        <v>14.426399999999999</v>
      </c>
      <c r="S34" s="67">
        <f t="shared" si="4"/>
        <v>14</v>
      </c>
    </row>
    <row r="35" spans="1:19" x14ac:dyDescent="0.3">
      <c r="A35" s="63" t="s">
        <v>536</v>
      </c>
      <c r="B35" s="64">
        <f>VLOOKUP($A35,'Return Data'!$B$7:$R$2700,3,0)</f>
        <v>44260</v>
      </c>
      <c r="C35" s="65">
        <f>VLOOKUP($A35,'Return Data'!$B$7:$R$2700,4,0)</f>
        <v>208.9385</v>
      </c>
      <c r="D35" s="65">
        <f>VLOOKUP($A35,'Return Data'!$B$7:$R$2700,10,0)</f>
        <v>12.925599999999999</v>
      </c>
      <c r="E35" s="66">
        <f t="shared" si="0"/>
        <v>9</v>
      </c>
      <c r="F35" s="65">
        <f>VLOOKUP($A35,'Return Data'!$B$7:$R$2700,11,0)</f>
        <v>30.4968</v>
      </c>
      <c r="G35" s="66">
        <f t="shared" si="1"/>
        <v>3</v>
      </c>
      <c r="H35" s="65">
        <f>VLOOKUP($A35,'Return Data'!$B$7:$R$2700,12,0)</f>
        <v>58.134399999999999</v>
      </c>
      <c r="I35" s="66">
        <f t="shared" si="2"/>
        <v>2</v>
      </c>
      <c r="J35" s="65">
        <f>VLOOKUP($A35,'Return Data'!$B$7:$R$2700,13,0)</f>
        <v>48.752400000000002</v>
      </c>
      <c r="K35" s="66">
        <f t="shared" si="9"/>
        <v>1</v>
      </c>
      <c r="L35" s="65">
        <f>VLOOKUP($A35,'Return Data'!$B$7:$R$2700,17,0)</f>
        <v>25.877099999999999</v>
      </c>
      <c r="M35" s="66">
        <f t="shared" si="11"/>
        <v>1</v>
      </c>
      <c r="N35" s="65">
        <f>VLOOKUP($A35,'Return Data'!$B$7:$R$2700,14,0)</f>
        <v>17.554400000000001</v>
      </c>
      <c r="O35" s="66">
        <f t="shared" si="12"/>
        <v>1</v>
      </c>
      <c r="P35" s="65">
        <f>VLOOKUP($A35,'Return Data'!$B$7:$R$2700,15,0)</f>
        <v>16.456399999999999</v>
      </c>
      <c r="Q35" s="66">
        <f t="shared" si="13"/>
        <v>3</v>
      </c>
      <c r="R35" s="65">
        <f>VLOOKUP($A35,'Return Data'!$B$7:$R$2700,16,0)</f>
        <v>15.711</v>
      </c>
      <c r="S35" s="67">
        <f t="shared" si="4"/>
        <v>5</v>
      </c>
    </row>
    <row r="36" spans="1:19" x14ac:dyDescent="0.3">
      <c r="A36" s="63" t="s">
        <v>537</v>
      </c>
      <c r="B36" s="64">
        <f>VLOOKUP($A36,'Return Data'!$B$7:$R$2700,3,0)</f>
        <v>44260</v>
      </c>
      <c r="C36" s="65">
        <f>VLOOKUP($A36,'Return Data'!$B$7:$R$2700,4,0)</f>
        <v>83.577356058838205</v>
      </c>
      <c r="D36" s="65">
        <f>VLOOKUP($A36,'Return Data'!$B$7:$R$2700,10,0)</f>
        <v>10.4215</v>
      </c>
      <c r="E36" s="66">
        <f t="shared" si="0"/>
        <v>21</v>
      </c>
      <c r="F36" s="65">
        <f>VLOOKUP($A36,'Return Data'!$B$7:$R$2700,11,0)</f>
        <v>23.995899999999999</v>
      </c>
      <c r="G36" s="66">
        <f t="shared" si="1"/>
        <v>22</v>
      </c>
      <c r="H36" s="65">
        <f>VLOOKUP($A36,'Return Data'!$B$7:$R$2700,12,0)</f>
        <v>34.882199999999997</v>
      </c>
      <c r="I36" s="66">
        <f t="shared" si="2"/>
        <v>25</v>
      </c>
      <c r="J36" s="65">
        <f>VLOOKUP($A36,'Return Data'!$B$7:$R$2700,13,0)</f>
        <v>22.141500000000001</v>
      </c>
      <c r="K36" s="66">
        <f t="shared" si="9"/>
        <v>28</v>
      </c>
      <c r="L36" s="65">
        <f>VLOOKUP($A36,'Return Data'!$B$7:$R$2700,17,0)</f>
        <v>17.486999999999998</v>
      </c>
      <c r="M36" s="66">
        <f t="shared" si="11"/>
        <v>9</v>
      </c>
      <c r="N36" s="65">
        <f>VLOOKUP($A36,'Return Data'!$B$7:$R$2700,14,0)</f>
        <v>12.725899999999999</v>
      </c>
      <c r="O36" s="66">
        <f t="shared" si="12"/>
        <v>7</v>
      </c>
      <c r="P36" s="65">
        <f>VLOOKUP($A36,'Return Data'!$B$7:$R$2700,15,0)</f>
        <v>14.6121</v>
      </c>
      <c r="Q36" s="66">
        <f t="shared" si="13"/>
        <v>10</v>
      </c>
      <c r="R36" s="65">
        <f>VLOOKUP($A36,'Return Data'!$B$7:$R$2700,16,0)</f>
        <v>15.666399999999999</v>
      </c>
      <c r="S36" s="67">
        <f t="shared" si="4"/>
        <v>6</v>
      </c>
    </row>
    <row r="37" spans="1:19" x14ac:dyDescent="0.3">
      <c r="A37" s="63" t="s">
        <v>539</v>
      </c>
      <c r="B37" s="64">
        <f>VLOOKUP($A37,'Return Data'!$B$7:$R$2700,3,0)</f>
        <v>44260</v>
      </c>
      <c r="C37" s="65">
        <f>VLOOKUP($A37,'Return Data'!$B$7:$R$2700,4,0)</f>
        <v>21.859100000000002</v>
      </c>
      <c r="D37" s="65">
        <f>VLOOKUP($A37,'Return Data'!$B$7:$R$2700,10,0)</f>
        <v>7.3814000000000002</v>
      </c>
      <c r="E37" s="66">
        <f t="shared" si="0"/>
        <v>32</v>
      </c>
      <c r="F37" s="65">
        <f>VLOOKUP($A37,'Return Data'!$B$7:$R$2700,11,0)</f>
        <v>19.805399999999999</v>
      </c>
      <c r="G37" s="66">
        <f t="shared" si="1"/>
        <v>31</v>
      </c>
      <c r="H37" s="65">
        <f>VLOOKUP($A37,'Return Data'!$B$7:$R$2700,12,0)</f>
        <v>30.6526</v>
      </c>
      <c r="I37" s="66">
        <f t="shared" si="2"/>
        <v>30</v>
      </c>
      <c r="J37" s="65">
        <f>VLOOKUP($A37,'Return Data'!$B$7:$R$2700,13,0)</f>
        <v>21.707899999999999</v>
      </c>
      <c r="K37" s="66">
        <f t="shared" si="9"/>
        <v>30</v>
      </c>
      <c r="L37" s="65">
        <f>VLOOKUP($A37,'Return Data'!$B$7:$R$2700,17,0)</f>
        <v>14.211600000000001</v>
      </c>
      <c r="M37" s="66">
        <f t="shared" si="11"/>
        <v>21</v>
      </c>
      <c r="N37" s="65">
        <f>VLOOKUP($A37,'Return Data'!$B$7:$R$2700,14,0)</f>
        <v>10.405200000000001</v>
      </c>
      <c r="O37" s="66">
        <f t="shared" si="12"/>
        <v>15</v>
      </c>
      <c r="P37" s="65">
        <f>VLOOKUP($A37,'Return Data'!$B$7:$R$2700,15,0)</f>
        <v>12.0427</v>
      </c>
      <c r="Q37" s="66">
        <f t="shared" si="13"/>
        <v>18</v>
      </c>
      <c r="R37" s="65">
        <f>VLOOKUP($A37,'Return Data'!$B$7:$R$2700,16,0)</f>
        <v>11.399800000000001</v>
      </c>
      <c r="S37" s="67">
        <f t="shared" si="4"/>
        <v>27</v>
      </c>
    </row>
    <row r="38" spans="1:19" x14ac:dyDescent="0.3">
      <c r="A38" s="63" t="s">
        <v>542</v>
      </c>
      <c r="B38" s="64">
        <f>VLOOKUP($A38,'Return Data'!$B$7:$R$2700,3,0)</f>
        <v>44260</v>
      </c>
      <c r="C38" s="65">
        <f>VLOOKUP($A38,'Return Data'!$B$7:$R$2700,4,0)</f>
        <v>121.9333</v>
      </c>
      <c r="D38" s="65">
        <f>VLOOKUP($A38,'Return Data'!$B$7:$R$2700,10,0)</f>
        <v>11.3841</v>
      </c>
      <c r="E38" s="66">
        <f t="shared" si="0"/>
        <v>16</v>
      </c>
      <c r="F38" s="65">
        <f>VLOOKUP($A38,'Return Data'!$B$7:$R$2700,11,0)</f>
        <v>23.0776</v>
      </c>
      <c r="G38" s="66">
        <f t="shared" si="1"/>
        <v>26</v>
      </c>
      <c r="H38" s="65">
        <f>VLOOKUP($A38,'Return Data'!$B$7:$R$2700,12,0)</f>
        <v>33.348599999999998</v>
      </c>
      <c r="I38" s="66">
        <f t="shared" si="2"/>
        <v>27</v>
      </c>
      <c r="J38" s="65">
        <f>VLOOKUP($A38,'Return Data'!$B$7:$R$2700,13,0)</f>
        <v>21.979399999999998</v>
      </c>
      <c r="K38" s="66">
        <f t="shared" si="9"/>
        <v>29</v>
      </c>
      <c r="L38" s="65">
        <f>VLOOKUP($A38,'Return Data'!$B$7:$R$2700,17,0)</f>
        <v>15.57</v>
      </c>
      <c r="M38" s="66">
        <f t="shared" si="11"/>
        <v>14</v>
      </c>
      <c r="N38" s="65">
        <f>VLOOKUP($A38,'Return Data'!$B$7:$R$2700,14,0)</f>
        <v>12.5603</v>
      </c>
      <c r="O38" s="66">
        <f t="shared" si="12"/>
        <v>8</v>
      </c>
      <c r="P38" s="65">
        <f>VLOOKUP($A38,'Return Data'!$B$7:$R$2700,15,0)</f>
        <v>15.0936</v>
      </c>
      <c r="Q38" s="66">
        <f t="shared" si="13"/>
        <v>8</v>
      </c>
      <c r="R38" s="65">
        <f>VLOOKUP($A38,'Return Data'!$B$7:$R$2700,16,0)</f>
        <v>11.4437</v>
      </c>
      <c r="S38" s="67">
        <f t="shared" si="4"/>
        <v>26</v>
      </c>
    </row>
    <row r="39" spans="1:19" x14ac:dyDescent="0.3">
      <c r="A39" s="63" t="s">
        <v>543</v>
      </c>
      <c r="B39" s="64">
        <f>VLOOKUP($A39,'Return Data'!$B$7:$R$2700,3,0)</f>
        <v>44260</v>
      </c>
      <c r="C39" s="65">
        <f>VLOOKUP($A39,'Return Data'!$B$7:$R$2700,4,0)</f>
        <v>284.90100000000001</v>
      </c>
      <c r="D39" s="65">
        <f>VLOOKUP($A39,'Return Data'!$B$7:$R$2700,10,0)</f>
        <v>13.0449</v>
      </c>
      <c r="E39" s="66">
        <f t="shared" si="0"/>
        <v>8</v>
      </c>
      <c r="F39" s="65">
        <f>VLOOKUP($A39,'Return Data'!$B$7:$R$2700,11,0)</f>
        <v>28.042200000000001</v>
      </c>
      <c r="G39" s="66">
        <f t="shared" si="1"/>
        <v>11</v>
      </c>
      <c r="H39" s="65">
        <f>VLOOKUP($A39,'Return Data'!$B$7:$R$2700,12,0)</f>
        <v>39.2742</v>
      </c>
      <c r="I39" s="66">
        <f t="shared" si="2"/>
        <v>14</v>
      </c>
      <c r="J39" s="65">
        <f>VLOOKUP($A39,'Return Data'!$B$7:$R$2700,13,0)</f>
        <v>28.017099999999999</v>
      </c>
      <c r="K39" s="66">
        <f t="shared" si="9"/>
        <v>13</v>
      </c>
      <c r="L39" s="65">
        <f>VLOOKUP($A39,'Return Data'!$B$7:$R$2700,17,0)</f>
        <v>15.536</v>
      </c>
      <c r="M39" s="66">
        <f t="shared" si="11"/>
        <v>15</v>
      </c>
      <c r="N39" s="65">
        <f>VLOOKUP($A39,'Return Data'!$B$7:$R$2700,14,0)</f>
        <v>10.4878</v>
      </c>
      <c r="O39" s="66">
        <f t="shared" si="12"/>
        <v>14</v>
      </c>
      <c r="P39" s="65">
        <f>VLOOKUP($A39,'Return Data'!$B$7:$R$2700,15,0)</f>
        <v>12.0814</v>
      </c>
      <c r="Q39" s="66">
        <f t="shared" si="13"/>
        <v>17</v>
      </c>
      <c r="R39" s="65">
        <f>VLOOKUP($A39,'Return Data'!$B$7:$R$2700,16,0)</f>
        <v>13.768700000000001</v>
      </c>
      <c r="S39" s="67">
        <f t="shared" si="4"/>
        <v>16</v>
      </c>
    </row>
    <row r="40" spans="1:19" x14ac:dyDescent="0.3">
      <c r="A40" s="63" t="s">
        <v>545</v>
      </c>
      <c r="B40" s="64">
        <f>VLOOKUP($A40,'Return Data'!$B$7:$R$2700,3,0)</f>
        <v>44260</v>
      </c>
      <c r="C40" s="65">
        <f>VLOOKUP($A40,'Return Data'!$B$7:$R$2700,4,0)</f>
        <v>218.40039999999999</v>
      </c>
      <c r="D40" s="65">
        <f>VLOOKUP($A40,'Return Data'!$B$7:$R$2700,10,0)</f>
        <v>13.434699999999999</v>
      </c>
      <c r="E40" s="66">
        <f t="shared" si="0"/>
        <v>6</v>
      </c>
      <c r="F40" s="65">
        <f>VLOOKUP($A40,'Return Data'!$B$7:$R$2700,11,0)</f>
        <v>28.1479</v>
      </c>
      <c r="G40" s="66">
        <f t="shared" si="1"/>
        <v>10</v>
      </c>
      <c r="H40" s="65">
        <f>VLOOKUP($A40,'Return Data'!$B$7:$R$2700,12,0)</f>
        <v>41.568600000000004</v>
      </c>
      <c r="I40" s="66">
        <f t="shared" si="2"/>
        <v>11</v>
      </c>
      <c r="J40" s="65">
        <f>VLOOKUP($A40,'Return Data'!$B$7:$R$2700,13,0)</f>
        <v>32.476300000000002</v>
      </c>
      <c r="K40" s="66">
        <f t="shared" si="9"/>
        <v>6</v>
      </c>
      <c r="L40" s="65">
        <f>VLOOKUP($A40,'Return Data'!$B$7:$R$2700,17,0)</f>
        <v>13.6891</v>
      </c>
      <c r="M40" s="66">
        <f t="shared" si="11"/>
        <v>25</v>
      </c>
      <c r="N40" s="65">
        <f>VLOOKUP($A40,'Return Data'!$B$7:$R$2700,14,0)</f>
        <v>8.1549999999999994</v>
      </c>
      <c r="O40" s="66">
        <f t="shared" si="12"/>
        <v>23</v>
      </c>
      <c r="P40" s="65">
        <f>VLOOKUP($A40,'Return Data'!$B$7:$R$2700,15,0)</f>
        <v>12.749499999999999</v>
      </c>
      <c r="Q40" s="66">
        <f t="shared" si="13"/>
        <v>15</v>
      </c>
      <c r="R40" s="65">
        <f>VLOOKUP($A40,'Return Data'!$B$7:$R$2700,16,0)</f>
        <v>11.731400000000001</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11.147881818181816</v>
      </c>
      <c r="E42" s="74"/>
      <c r="F42" s="75">
        <f>AVERAGE(F8:F40)</f>
        <v>25.857366666666667</v>
      </c>
      <c r="G42" s="74"/>
      <c r="H42" s="75">
        <f>AVERAGE(H8:H40)</f>
        <v>39.067627272727265</v>
      </c>
      <c r="I42" s="74"/>
      <c r="J42" s="75">
        <f>AVERAGE(J8:J40)</f>
        <v>27.679730303030304</v>
      </c>
      <c r="K42" s="74"/>
      <c r="L42" s="75">
        <f>AVERAGE(L8:L40)</f>
        <v>16.102137931034484</v>
      </c>
      <c r="M42" s="74"/>
      <c r="N42" s="75">
        <f>AVERAGE(N8:N40)</f>
        <v>10.948723076923075</v>
      </c>
      <c r="O42" s="74"/>
      <c r="P42" s="75">
        <f>AVERAGE(P8:P40)</f>
        <v>13.890690909090909</v>
      </c>
      <c r="Q42" s="74"/>
      <c r="R42" s="75">
        <f>AVERAGE(R8:R40)</f>
        <v>13.724857575757575</v>
      </c>
      <c r="S42" s="76"/>
    </row>
    <row r="43" spans="1:19" x14ac:dyDescent="0.3">
      <c r="A43" s="73" t="s">
        <v>28</v>
      </c>
      <c r="B43" s="74"/>
      <c r="C43" s="74"/>
      <c r="D43" s="75">
        <f>MIN(D8:D40)</f>
        <v>6.5091999999999999</v>
      </c>
      <c r="E43" s="74"/>
      <c r="F43" s="75">
        <f>MIN(F8:F40)</f>
        <v>18.2715</v>
      </c>
      <c r="G43" s="74"/>
      <c r="H43" s="75">
        <f>MIN(H8:H40)</f>
        <v>28.154599999999999</v>
      </c>
      <c r="I43" s="74"/>
      <c r="J43" s="75">
        <f>MIN(J8:J40)</f>
        <v>15.661</v>
      </c>
      <c r="K43" s="74"/>
      <c r="L43" s="75">
        <f>MIN(L8:L40)</f>
        <v>4.7401</v>
      </c>
      <c r="M43" s="74"/>
      <c r="N43" s="75">
        <f>MIN(N8:N40)</f>
        <v>2.5968</v>
      </c>
      <c r="O43" s="74"/>
      <c r="P43" s="75">
        <f>MIN(P8:P40)</f>
        <v>9.5792999999999999</v>
      </c>
      <c r="Q43" s="74"/>
      <c r="R43" s="75">
        <f>MIN(R8:R40)</f>
        <v>9.5220000000000002</v>
      </c>
      <c r="S43" s="76"/>
    </row>
    <row r="44" spans="1:19" ht="15" thickBot="1" x14ac:dyDescent="0.35">
      <c r="A44" s="77" t="s">
        <v>29</v>
      </c>
      <c r="B44" s="78"/>
      <c r="C44" s="78"/>
      <c r="D44" s="79">
        <f>MAX(D8:D40)</f>
        <v>17.846399999999999</v>
      </c>
      <c r="E44" s="78"/>
      <c r="F44" s="79">
        <f>MAX(F8:F40)</f>
        <v>32.936</v>
      </c>
      <c r="G44" s="78"/>
      <c r="H44" s="79">
        <f>MAX(H8:H40)</f>
        <v>62.588500000000003</v>
      </c>
      <c r="I44" s="78"/>
      <c r="J44" s="79">
        <f>MAX(J8:J40)</f>
        <v>48.752400000000002</v>
      </c>
      <c r="K44" s="78"/>
      <c r="L44" s="79">
        <f>MAX(L8:L40)</f>
        <v>25.877099999999999</v>
      </c>
      <c r="M44" s="78"/>
      <c r="N44" s="79">
        <f>MAX(N8:N40)</f>
        <v>17.554400000000001</v>
      </c>
      <c r="O44" s="78"/>
      <c r="P44" s="79">
        <f>MAX(P8:P40)</f>
        <v>17.016400000000001</v>
      </c>
      <c r="Q44" s="78"/>
      <c r="R44" s="79">
        <f>MAX(R8:R40)</f>
        <v>25.706</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1609</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44260</v>
      </c>
      <c r="C8" s="65">
        <f>VLOOKUP($A8,'Return Data'!$B$7:$R$2700,4,0)</f>
        <v>919.83</v>
      </c>
      <c r="D8" s="65">
        <f>VLOOKUP($A8,'Return Data'!$B$7:$R$2700,10,0)</f>
        <v>11.579800000000001</v>
      </c>
      <c r="E8" s="66">
        <f t="shared" ref="E8:E40" si="0">RANK(D8,D$8:D$40,0)</f>
        <v>12</v>
      </c>
      <c r="F8" s="65">
        <f>VLOOKUP($A8,'Return Data'!$B$7:$R$2700,11,0)</f>
        <v>28.303000000000001</v>
      </c>
      <c r="G8" s="66">
        <f t="shared" ref="G8:G40" si="1">RANK(F8,F$8:F$40,0)</f>
        <v>7</v>
      </c>
      <c r="H8" s="65">
        <f>VLOOKUP($A8,'Return Data'!$B$7:$R$2700,12,0)</f>
        <v>42.806399999999996</v>
      </c>
      <c r="I8" s="66">
        <f t="shared" ref="I8:I40" si="2">RANK(H8,H$8:H$40,0)</f>
        <v>6</v>
      </c>
      <c r="J8" s="65">
        <f>VLOOKUP($A8,'Return Data'!$B$7:$R$2700,13,0)</f>
        <v>28.244</v>
      </c>
      <c r="K8" s="66">
        <f t="shared" ref="K8:K29" si="3">RANK(J8,J$8:J$40,0)</f>
        <v>10</v>
      </c>
      <c r="L8" s="65">
        <f>VLOOKUP($A8,'Return Data'!$B$7:$R$2700,17,0)</f>
        <v>12.032500000000001</v>
      </c>
      <c r="M8" s="66">
        <f>RANK(L8,L$8:L$40,0)</f>
        <v>26</v>
      </c>
      <c r="N8" s="65">
        <f>VLOOKUP($A8,'Return Data'!$B$7:$R$2700,14,0)</f>
        <v>7.5015000000000001</v>
      </c>
      <c r="O8" s="66">
        <f>RANK(N8,N$8:N$40,0)</f>
        <v>22</v>
      </c>
      <c r="P8" s="65">
        <f>VLOOKUP($A8,'Return Data'!$B$7:$R$2700,15,0)</f>
        <v>11.3795</v>
      </c>
      <c r="Q8" s="66">
        <f>RANK(P8,P$8:P$40,0)</f>
        <v>16</v>
      </c>
      <c r="R8" s="65">
        <f>VLOOKUP($A8,'Return Data'!$B$7:$R$2700,16,0)</f>
        <v>18.929400000000001</v>
      </c>
      <c r="S8" s="67">
        <f t="shared" ref="S8:S40" si="4">RANK(R8,R$8:R$40,0)</f>
        <v>2</v>
      </c>
    </row>
    <row r="9" spans="1:20" x14ac:dyDescent="0.3">
      <c r="A9" s="63" t="s">
        <v>481</v>
      </c>
      <c r="B9" s="64">
        <f>VLOOKUP($A9,'Return Data'!$B$7:$R$2700,3,0)</f>
        <v>44260</v>
      </c>
      <c r="C9" s="65">
        <f>VLOOKUP($A9,'Return Data'!$B$7:$R$2700,4,0)</f>
        <v>13.31</v>
      </c>
      <c r="D9" s="65">
        <f>VLOOKUP($A9,'Return Data'!$B$7:$R$2700,10,0)</f>
        <v>7.3387000000000002</v>
      </c>
      <c r="E9" s="66">
        <f t="shared" si="0"/>
        <v>31</v>
      </c>
      <c r="F9" s="65">
        <f>VLOOKUP($A9,'Return Data'!$B$7:$R$2700,11,0)</f>
        <v>21.886399999999998</v>
      </c>
      <c r="G9" s="66">
        <f t="shared" si="1"/>
        <v>27</v>
      </c>
      <c r="H9" s="65">
        <f>VLOOKUP($A9,'Return Data'!$B$7:$R$2700,12,0)</f>
        <v>33.768799999999999</v>
      </c>
      <c r="I9" s="66">
        <f t="shared" si="2"/>
        <v>24</v>
      </c>
      <c r="J9" s="65">
        <f>VLOOKUP($A9,'Return Data'!$B$7:$R$2700,13,0)</f>
        <v>21.3309</v>
      </c>
      <c r="K9" s="66">
        <f t="shared" si="3"/>
        <v>27</v>
      </c>
      <c r="L9" s="65">
        <f>VLOOKUP($A9,'Return Data'!$B$7:$R$2700,17,0)</f>
        <v>17.114100000000001</v>
      </c>
      <c r="M9" s="66">
        <f>RANK(L9,L$8:L$40,0)</f>
        <v>6</v>
      </c>
      <c r="N9" s="65"/>
      <c r="O9" s="66"/>
      <c r="P9" s="65"/>
      <c r="Q9" s="66"/>
      <c r="R9" s="65">
        <f>VLOOKUP($A9,'Return Data'!$B$7:$R$2700,16,0)</f>
        <v>11.755599999999999</v>
      </c>
      <c r="S9" s="67">
        <f t="shared" si="4"/>
        <v>21</v>
      </c>
    </row>
    <row r="10" spans="1:20" x14ac:dyDescent="0.3">
      <c r="A10" s="63" t="s">
        <v>482</v>
      </c>
      <c r="B10" s="64">
        <f>VLOOKUP($A10,'Return Data'!$B$7:$R$2700,3,0)</f>
        <v>44260</v>
      </c>
      <c r="C10" s="65">
        <f>VLOOKUP($A10,'Return Data'!$B$7:$R$2700,4,0)</f>
        <v>69.760000000000005</v>
      </c>
      <c r="D10" s="65">
        <f>VLOOKUP($A10,'Return Data'!$B$7:$R$2700,10,0)</f>
        <v>11.598100000000001</v>
      </c>
      <c r="E10" s="66">
        <f t="shared" si="0"/>
        <v>11</v>
      </c>
      <c r="F10" s="65">
        <f>VLOOKUP($A10,'Return Data'!$B$7:$R$2700,11,0)</f>
        <v>26.9056</v>
      </c>
      <c r="G10" s="66">
        <f t="shared" si="1"/>
        <v>13</v>
      </c>
      <c r="H10" s="65">
        <f>VLOOKUP($A10,'Return Data'!$B$7:$R$2700,12,0)</f>
        <v>40.900799999999997</v>
      </c>
      <c r="I10" s="66">
        <f t="shared" si="2"/>
        <v>9</v>
      </c>
      <c r="J10" s="65">
        <f>VLOOKUP($A10,'Return Data'!$B$7:$R$2700,13,0)</f>
        <v>27.136900000000001</v>
      </c>
      <c r="K10" s="66">
        <f t="shared" si="3"/>
        <v>12</v>
      </c>
      <c r="L10" s="65">
        <f>VLOOKUP($A10,'Return Data'!$B$7:$R$2700,17,0)</f>
        <v>13.734400000000001</v>
      </c>
      <c r="M10" s="66">
        <f t="shared" ref="M10:M18" si="5">RANK(L10,L$8:L$40,0)</f>
        <v>18</v>
      </c>
      <c r="N10" s="65">
        <f>VLOOKUP($A10,'Return Data'!$B$7:$R$2700,14,0)</f>
        <v>8.0690000000000008</v>
      </c>
      <c r="O10" s="66">
        <f t="shared" ref="O10:O15" si="6">RANK(N10,N$8:N$40,0)</f>
        <v>19</v>
      </c>
      <c r="P10" s="65">
        <f>VLOOKUP($A10,'Return Data'!$B$7:$R$2700,15,0)</f>
        <v>11.808199999999999</v>
      </c>
      <c r="Q10" s="66">
        <f>RANK(P10,P$8:P$40,0)</f>
        <v>14</v>
      </c>
      <c r="R10" s="65">
        <f>VLOOKUP($A10,'Return Data'!$B$7:$R$2700,16,0)</f>
        <v>11.7461</v>
      </c>
      <c r="S10" s="67">
        <f t="shared" si="4"/>
        <v>22</v>
      </c>
    </row>
    <row r="11" spans="1:20" x14ac:dyDescent="0.3">
      <c r="A11" s="63" t="s">
        <v>1868</v>
      </c>
      <c r="B11" s="64">
        <f>VLOOKUP($A11,'Return Data'!$B$7:$R$2700,3,0)</f>
        <v>44260</v>
      </c>
      <c r="C11" s="65">
        <f>VLOOKUP($A11,'Return Data'!$B$7:$R$2700,4,0)</f>
        <v>16.2193</v>
      </c>
      <c r="D11" s="65">
        <f>VLOOKUP($A11,'Return Data'!$B$7:$R$2700,10,0)</f>
        <v>12.7507</v>
      </c>
      <c r="E11" s="66">
        <f t="shared" si="0"/>
        <v>9</v>
      </c>
      <c r="F11" s="65">
        <f>VLOOKUP($A11,'Return Data'!$B$7:$R$2700,11,0)</f>
        <v>24.816700000000001</v>
      </c>
      <c r="G11" s="66">
        <f t="shared" si="1"/>
        <v>19</v>
      </c>
      <c r="H11" s="65">
        <f>VLOOKUP($A11,'Return Data'!$B$7:$R$2700,12,0)</f>
        <v>34.043799999999997</v>
      </c>
      <c r="I11" s="66">
        <f t="shared" si="2"/>
        <v>23</v>
      </c>
      <c r="J11" s="65">
        <f>VLOOKUP($A11,'Return Data'!$B$7:$R$2700,13,0)</f>
        <v>25.755400000000002</v>
      </c>
      <c r="K11" s="66">
        <f t="shared" si="3"/>
        <v>16</v>
      </c>
      <c r="L11" s="65">
        <f>VLOOKUP($A11,'Return Data'!$B$7:$R$2700,17,0)</f>
        <v>20.457599999999999</v>
      </c>
      <c r="M11" s="66">
        <f t="shared" si="5"/>
        <v>2</v>
      </c>
      <c r="N11" s="65">
        <f>VLOOKUP($A11,'Return Data'!$B$7:$R$2700,14,0)</f>
        <v>14.5745</v>
      </c>
      <c r="O11" s="66">
        <f t="shared" si="6"/>
        <v>2</v>
      </c>
      <c r="P11" s="65"/>
      <c r="Q11" s="66"/>
      <c r="R11" s="65">
        <f>VLOOKUP($A11,'Return Data'!$B$7:$R$2700,16,0)</f>
        <v>13.1578</v>
      </c>
      <c r="S11" s="67">
        <f t="shared" si="4"/>
        <v>12</v>
      </c>
    </row>
    <row r="12" spans="1:20" x14ac:dyDescent="0.3">
      <c r="A12" s="63" t="s">
        <v>485</v>
      </c>
      <c r="B12" s="64">
        <f>VLOOKUP($A12,'Return Data'!$B$7:$R$2700,3,0)</f>
        <v>44260</v>
      </c>
      <c r="C12" s="65">
        <f>VLOOKUP($A12,'Return Data'!$B$7:$R$2700,4,0)</f>
        <v>17.05</v>
      </c>
      <c r="D12" s="65">
        <f>VLOOKUP($A12,'Return Data'!$B$7:$R$2700,10,0)</f>
        <v>12.171099999999999</v>
      </c>
      <c r="E12" s="66">
        <f t="shared" si="0"/>
        <v>10</v>
      </c>
      <c r="F12" s="65">
        <f>VLOOKUP($A12,'Return Data'!$B$7:$R$2700,11,0)</f>
        <v>28.003</v>
      </c>
      <c r="G12" s="66">
        <f t="shared" si="1"/>
        <v>8</v>
      </c>
      <c r="H12" s="65">
        <f>VLOOKUP($A12,'Return Data'!$B$7:$R$2700,12,0)</f>
        <v>49.168900000000001</v>
      </c>
      <c r="I12" s="66">
        <f t="shared" si="2"/>
        <v>3</v>
      </c>
      <c r="J12" s="65">
        <f>VLOOKUP($A12,'Return Data'!$B$7:$R$2700,13,0)</f>
        <v>34.782600000000002</v>
      </c>
      <c r="K12" s="66">
        <f t="shared" si="3"/>
        <v>3</v>
      </c>
      <c r="L12" s="65">
        <f>VLOOKUP($A12,'Return Data'!$B$7:$R$2700,17,0)</f>
        <v>16.999500000000001</v>
      </c>
      <c r="M12" s="66">
        <f t="shared" si="5"/>
        <v>7</v>
      </c>
      <c r="N12" s="65">
        <f>VLOOKUP($A12,'Return Data'!$B$7:$R$2700,14,0)</f>
        <v>6.2807000000000004</v>
      </c>
      <c r="O12" s="66">
        <f t="shared" si="6"/>
        <v>24</v>
      </c>
      <c r="P12" s="65"/>
      <c r="Q12" s="66"/>
      <c r="R12" s="65">
        <f>VLOOKUP($A12,'Return Data'!$B$7:$R$2700,16,0)</f>
        <v>12.2216</v>
      </c>
      <c r="S12" s="67">
        <f t="shared" si="4"/>
        <v>19</v>
      </c>
    </row>
    <row r="13" spans="1:20" x14ac:dyDescent="0.3">
      <c r="A13" s="63" t="s">
        <v>487</v>
      </c>
      <c r="B13" s="64">
        <f>VLOOKUP($A13,'Return Data'!$B$7:$R$2700,3,0)</f>
        <v>44260</v>
      </c>
      <c r="C13" s="65">
        <f>VLOOKUP($A13,'Return Data'!$B$7:$R$2700,4,0)</f>
        <v>212.44</v>
      </c>
      <c r="D13" s="65">
        <f>VLOOKUP($A13,'Return Data'!$B$7:$R$2700,10,0)</f>
        <v>9.3473000000000006</v>
      </c>
      <c r="E13" s="66">
        <f t="shared" si="0"/>
        <v>23</v>
      </c>
      <c r="F13" s="65">
        <f>VLOOKUP($A13,'Return Data'!$B$7:$R$2700,11,0)</f>
        <v>22.606300000000001</v>
      </c>
      <c r="G13" s="66">
        <f t="shared" si="1"/>
        <v>24</v>
      </c>
      <c r="H13" s="65">
        <f>VLOOKUP($A13,'Return Data'!$B$7:$R$2700,12,0)</f>
        <v>33.191200000000002</v>
      </c>
      <c r="I13" s="66">
        <f t="shared" si="2"/>
        <v>26</v>
      </c>
      <c r="J13" s="65">
        <f>VLOOKUP($A13,'Return Data'!$B$7:$R$2700,13,0)</f>
        <v>25.325900000000001</v>
      </c>
      <c r="K13" s="66">
        <f t="shared" si="3"/>
        <v>17</v>
      </c>
      <c r="L13" s="65">
        <f>VLOOKUP($A13,'Return Data'!$B$7:$R$2700,17,0)</f>
        <v>18.085799999999999</v>
      </c>
      <c r="M13" s="66">
        <f t="shared" si="5"/>
        <v>5</v>
      </c>
      <c r="N13" s="65">
        <f>VLOOKUP($A13,'Return Data'!$B$7:$R$2700,14,0)</f>
        <v>13.3582</v>
      </c>
      <c r="O13" s="66">
        <f t="shared" si="6"/>
        <v>3</v>
      </c>
      <c r="P13" s="65">
        <f>VLOOKUP($A13,'Return Data'!$B$7:$R$2700,15,0)</f>
        <v>15.362500000000001</v>
      </c>
      <c r="Q13" s="66">
        <f>RANK(P13,P$8:P$40,0)</f>
        <v>2</v>
      </c>
      <c r="R13" s="65">
        <f>VLOOKUP($A13,'Return Data'!$B$7:$R$2700,16,0)</f>
        <v>11.4862</v>
      </c>
      <c r="S13" s="67">
        <f t="shared" si="4"/>
        <v>25</v>
      </c>
    </row>
    <row r="14" spans="1:20" x14ac:dyDescent="0.3">
      <c r="A14" s="63" t="s">
        <v>489</v>
      </c>
      <c r="B14" s="64">
        <f>VLOOKUP($A14,'Return Data'!$B$7:$R$2700,3,0)</f>
        <v>44260</v>
      </c>
      <c r="C14" s="65">
        <f>VLOOKUP($A14,'Return Data'!$B$7:$R$2700,4,0)</f>
        <v>204.67400000000001</v>
      </c>
      <c r="D14" s="65">
        <f>VLOOKUP($A14,'Return Data'!$B$7:$R$2700,10,0)</f>
        <v>10.6053</v>
      </c>
      <c r="E14" s="66">
        <f t="shared" si="0"/>
        <v>19</v>
      </c>
      <c r="F14" s="65">
        <f>VLOOKUP($A14,'Return Data'!$B$7:$R$2700,11,0)</f>
        <v>26.023</v>
      </c>
      <c r="G14" s="66">
        <f t="shared" si="1"/>
        <v>15</v>
      </c>
      <c r="H14" s="65">
        <f>VLOOKUP($A14,'Return Data'!$B$7:$R$2700,12,0)</f>
        <v>36.764800000000001</v>
      </c>
      <c r="I14" s="66">
        <f t="shared" si="2"/>
        <v>16</v>
      </c>
      <c r="J14" s="65">
        <f>VLOOKUP($A14,'Return Data'!$B$7:$R$2700,13,0)</f>
        <v>23.330300000000001</v>
      </c>
      <c r="K14" s="66">
        <f t="shared" si="3"/>
        <v>23</v>
      </c>
      <c r="L14" s="65">
        <f>VLOOKUP($A14,'Return Data'!$B$7:$R$2700,17,0)</f>
        <v>19.062899999999999</v>
      </c>
      <c r="M14" s="66">
        <f t="shared" si="5"/>
        <v>4</v>
      </c>
      <c r="N14" s="65">
        <f>VLOOKUP($A14,'Return Data'!$B$7:$R$2700,14,0)</f>
        <v>12.4236</v>
      </c>
      <c r="O14" s="66">
        <f t="shared" si="6"/>
        <v>5</v>
      </c>
      <c r="P14" s="65">
        <f>VLOOKUP($A14,'Return Data'!$B$7:$R$2700,15,0)</f>
        <v>14.815200000000001</v>
      </c>
      <c r="Q14" s="66">
        <f>RANK(P14,P$8:P$40,0)</f>
        <v>5</v>
      </c>
      <c r="R14" s="65">
        <f>VLOOKUP($A14,'Return Data'!$B$7:$R$2700,16,0)</f>
        <v>14.8605</v>
      </c>
      <c r="S14" s="67">
        <f t="shared" si="4"/>
        <v>7</v>
      </c>
    </row>
    <row r="15" spans="1:20" x14ac:dyDescent="0.3">
      <c r="A15" s="63" t="s">
        <v>491</v>
      </c>
      <c r="B15" s="64">
        <f>VLOOKUP($A15,'Return Data'!$B$7:$R$2700,3,0)</f>
        <v>44260</v>
      </c>
      <c r="C15" s="65">
        <f>VLOOKUP($A15,'Return Data'!$B$7:$R$2700,4,0)</f>
        <v>32.46</v>
      </c>
      <c r="D15" s="65">
        <f>VLOOKUP($A15,'Return Data'!$B$7:$R$2700,10,0)</f>
        <v>10.974399999999999</v>
      </c>
      <c r="E15" s="66">
        <f t="shared" si="0"/>
        <v>16</v>
      </c>
      <c r="F15" s="65">
        <f>VLOOKUP($A15,'Return Data'!$B$7:$R$2700,11,0)</f>
        <v>25.619199999999999</v>
      </c>
      <c r="G15" s="66">
        <f t="shared" si="1"/>
        <v>16</v>
      </c>
      <c r="H15" s="65">
        <f>VLOOKUP($A15,'Return Data'!$B$7:$R$2700,12,0)</f>
        <v>35.4193</v>
      </c>
      <c r="I15" s="66">
        <f t="shared" si="2"/>
        <v>20</v>
      </c>
      <c r="J15" s="65">
        <f>VLOOKUP($A15,'Return Data'!$B$7:$R$2700,13,0)</f>
        <v>23.9878</v>
      </c>
      <c r="K15" s="66">
        <f t="shared" si="3"/>
        <v>20</v>
      </c>
      <c r="L15" s="65">
        <f>VLOOKUP($A15,'Return Data'!$B$7:$R$2700,17,0)</f>
        <v>15.317299999999999</v>
      </c>
      <c r="M15" s="66">
        <f t="shared" si="5"/>
        <v>12</v>
      </c>
      <c r="N15" s="65">
        <f>VLOOKUP($A15,'Return Data'!$B$7:$R$2700,14,0)</f>
        <v>10.732799999999999</v>
      </c>
      <c r="O15" s="66">
        <f t="shared" si="6"/>
        <v>11</v>
      </c>
      <c r="P15" s="65">
        <f>VLOOKUP($A15,'Return Data'!$B$7:$R$2700,15,0)</f>
        <v>12.045299999999999</v>
      </c>
      <c r="Q15" s="66">
        <f>RANK(P15,P$8:P$40,0)</f>
        <v>12</v>
      </c>
      <c r="R15" s="65">
        <f>VLOOKUP($A15,'Return Data'!$B$7:$R$2700,16,0)</f>
        <v>10.7098</v>
      </c>
      <c r="S15" s="67">
        <f t="shared" si="4"/>
        <v>27</v>
      </c>
    </row>
    <row r="16" spans="1:20" x14ac:dyDescent="0.3">
      <c r="A16" s="63" t="s">
        <v>493</v>
      </c>
      <c r="B16" s="64">
        <f>VLOOKUP($A16,'Return Data'!$B$7:$R$2700,3,0)</f>
        <v>44260</v>
      </c>
      <c r="C16" s="65">
        <f>VLOOKUP($A16,'Return Data'!$B$7:$R$2700,4,0)</f>
        <v>12.3391</v>
      </c>
      <c r="D16" s="65">
        <f>VLOOKUP($A16,'Return Data'!$B$7:$R$2700,10,0)</f>
        <v>8.3460999999999999</v>
      </c>
      <c r="E16" s="66">
        <f t="shared" si="0"/>
        <v>27</v>
      </c>
      <c r="F16" s="65">
        <f>VLOOKUP($A16,'Return Data'!$B$7:$R$2700,11,0)</f>
        <v>18.642900000000001</v>
      </c>
      <c r="G16" s="66">
        <f t="shared" si="1"/>
        <v>32</v>
      </c>
      <c r="H16" s="65">
        <f>VLOOKUP($A16,'Return Data'!$B$7:$R$2700,12,0)</f>
        <v>26.834599999999998</v>
      </c>
      <c r="I16" s="66">
        <f t="shared" si="2"/>
        <v>33</v>
      </c>
      <c r="J16" s="65">
        <f>VLOOKUP($A16,'Return Data'!$B$7:$R$2700,13,0)</f>
        <v>15.131500000000001</v>
      </c>
      <c r="K16" s="66">
        <f t="shared" si="3"/>
        <v>32</v>
      </c>
      <c r="L16" s="65">
        <f>VLOOKUP($A16,'Return Data'!$B$7:$R$2700,17,0)</f>
        <v>10.423400000000001</v>
      </c>
      <c r="M16" s="66">
        <f t="shared" si="5"/>
        <v>28</v>
      </c>
      <c r="N16" s="65"/>
      <c r="O16" s="66"/>
      <c r="P16" s="65"/>
      <c r="Q16" s="66"/>
      <c r="R16" s="65">
        <f>VLOOKUP($A16,'Return Data'!$B$7:$R$2700,16,0)</f>
        <v>7.6557000000000004</v>
      </c>
      <c r="S16" s="67">
        <f t="shared" si="4"/>
        <v>33</v>
      </c>
    </row>
    <row r="17" spans="1:19" x14ac:dyDescent="0.3">
      <c r="A17" s="63" t="s">
        <v>494</v>
      </c>
      <c r="B17" s="64">
        <f>VLOOKUP($A17,'Return Data'!$B$7:$R$2700,3,0)</f>
        <v>44260</v>
      </c>
      <c r="C17" s="65">
        <f>VLOOKUP($A17,'Return Data'!$B$7:$R$2700,4,0)</f>
        <v>154.3518</v>
      </c>
      <c r="D17" s="65">
        <f>VLOOKUP($A17,'Return Data'!$B$7:$R$2700,10,0)</f>
        <v>11.467499999999999</v>
      </c>
      <c r="E17" s="66">
        <f t="shared" si="0"/>
        <v>14</v>
      </c>
      <c r="F17" s="65">
        <f>VLOOKUP($A17,'Return Data'!$B$7:$R$2700,11,0)</f>
        <v>29.360600000000002</v>
      </c>
      <c r="G17" s="66">
        <f t="shared" si="1"/>
        <v>5</v>
      </c>
      <c r="H17" s="65">
        <f>VLOOKUP($A17,'Return Data'!$B$7:$R$2700,12,0)</f>
        <v>39.961100000000002</v>
      </c>
      <c r="I17" s="66">
        <f t="shared" si="2"/>
        <v>13</v>
      </c>
      <c r="J17" s="65">
        <f>VLOOKUP($A17,'Return Data'!$B$7:$R$2700,13,0)</f>
        <v>28.317</v>
      </c>
      <c r="K17" s="66">
        <f t="shared" si="3"/>
        <v>9</v>
      </c>
      <c r="L17" s="65">
        <f>VLOOKUP($A17,'Return Data'!$B$7:$R$2700,17,0)</f>
        <v>15.444900000000001</v>
      </c>
      <c r="M17" s="66">
        <f t="shared" si="5"/>
        <v>11</v>
      </c>
      <c r="N17" s="65">
        <f>VLOOKUP($A17,'Return Data'!$B$7:$R$2700,14,0)</f>
        <v>10.8972</v>
      </c>
      <c r="O17" s="66">
        <f>RANK(N17,N$8:N$40,0)</f>
        <v>10</v>
      </c>
      <c r="P17" s="65">
        <f>VLOOKUP($A17,'Return Data'!$B$7:$R$2700,15,0)</f>
        <v>12.0532</v>
      </c>
      <c r="Q17" s="66">
        <f>RANK(P17,P$8:P$40,0)</f>
        <v>11</v>
      </c>
      <c r="R17" s="65">
        <f>VLOOKUP($A17,'Return Data'!$B$7:$R$2700,16,0)</f>
        <v>13.744899999999999</v>
      </c>
      <c r="S17" s="67">
        <f t="shared" si="4"/>
        <v>10</v>
      </c>
    </row>
    <row r="18" spans="1:19" x14ac:dyDescent="0.3">
      <c r="A18" s="63" t="s">
        <v>496</v>
      </c>
      <c r="B18" s="64">
        <f>VLOOKUP($A18,'Return Data'!$B$7:$R$2700,3,0)</f>
        <v>44260</v>
      </c>
      <c r="C18" s="65">
        <f>VLOOKUP($A18,'Return Data'!$B$7:$R$2700,4,0)</f>
        <v>68.403000000000006</v>
      </c>
      <c r="D18" s="65">
        <f>VLOOKUP($A18,'Return Data'!$B$7:$R$2700,10,0)</f>
        <v>13.6111</v>
      </c>
      <c r="E18" s="66">
        <f t="shared" si="0"/>
        <v>4</v>
      </c>
      <c r="F18" s="65">
        <f>VLOOKUP($A18,'Return Data'!$B$7:$R$2700,11,0)</f>
        <v>29.5242</v>
      </c>
      <c r="G18" s="66">
        <f t="shared" si="1"/>
        <v>4</v>
      </c>
      <c r="H18" s="65">
        <f>VLOOKUP($A18,'Return Data'!$B$7:$R$2700,12,0)</f>
        <v>43.036700000000003</v>
      </c>
      <c r="I18" s="66">
        <f t="shared" si="2"/>
        <v>5</v>
      </c>
      <c r="J18" s="65">
        <f>VLOOKUP($A18,'Return Data'!$B$7:$R$2700,13,0)</f>
        <v>30.014099999999999</v>
      </c>
      <c r="K18" s="66">
        <f t="shared" si="3"/>
        <v>7</v>
      </c>
      <c r="L18" s="65">
        <f>VLOOKUP($A18,'Return Data'!$B$7:$R$2700,17,0)</f>
        <v>15.0641</v>
      </c>
      <c r="M18" s="66">
        <f t="shared" si="5"/>
        <v>13</v>
      </c>
      <c r="N18" s="65">
        <f>VLOOKUP($A18,'Return Data'!$B$7:$R$2700,14,0)</f>
        <v>7.9067999999999996</v>
      </c>
      <c r="O18" s="66">
        <f>RANK(N18,N$8:N$40,0)</f>
        <v>21</v>
      </c>
      <c r="P18" s="65">
        <f>VLOOKUP($A18,'Return Data'!$B$7:$R$2700,15,0)</f>
        <v>13.610099999999999</v>
      </c>
      <c r="Q18" s="66">
        <f>RANK(P18,P$8:P$40,0)</f>
        <v>9</v>
      </c>
      <c r="R18" s="65">
        <f>VLOOKUP($A18,'Return Data'!$B$7:$R$2700,16,0)</f>
        <v>12.834899999999999</v>
      </c>
      <c r="S18" s="67">
        <f t="shared" si="4"/>
        <v>15</v>
      </c>
    </row>
    <row r="19" spans="1:19" x14ac:dyDescent="0.3">
      <c r="A19" s="63" t="s">
        <v>499</v>
      </c>
      <c r="B19" s="64">
        <f>VLOOKUP($A19,'Return Data'!$B$7:$R$2700,3,0)</f>
        <v>44260</v>
      </c>
      <c r="C19" s="65">
        <f>VLOOKUP($A19,'Return Data'!$B$7:$R$2700,4,0)</f>
        <v>13.9025</v>
      </c>
      <c r="D19" s="65">
        <f>VLOOKUP($A19,'Return Data'!$B$7:$R$2700,10,0)</f>
        <v>9.0391999999999992</v>
      </c>
      <c r="E19" s="66">
        <f t="shared" si="0"/>
        <v>25</v>
      </c>
      <c r="F19" s="65">
        <f>VLOOKUP($A19,'Return Data'!$B$7:$R$2700,11,0)</f>
        <v>22.743099999999998</v>
      </c>
      <c r="G19" s="66">
        <f t="shared" si="1"/>
        <v>23</v>
      </c>
      <c r="H19" s="65">
        <f>VLOOKUP($A19,'Return Data'!$B$7:$R$2700,12,0)</f>
        <v>33.663699999999999</v>
      </c>
      <c r="I19" s="66">
        <f t="shared" si="2"/>
        <v>25</v>
      </c>
      <c r="J19" s="65">
        <f>VLOOKUP($A19,'Return Data'!$B$7:$R$2700,13,0)</f>
        <v>24.4161</v>
      </c>
      <c r="K19" s="66">
        <f t="shared" si="3"/>
        <v>19</v>
      </c>
      <c r="L19" s="65"/>
      <c r="M19" s="66"/>
      <c r="N19" s="65"/>
      <c r="O19" s="66"/>
      <c r="P19" s="65"/>
      <c r="Q19" s="66"/>
      <c r="R19" s="65">
        <f>VLOOKUP($A19,'Return Data'!$B$7:$R$2700,16,0)</f>
        <v>14.915900000000001</v>
      </c>
      <c r="S19" s="67">
        <f t="shared" si="4"/>
        <v>6</v>
      </c>
    </row>
    <row r="20" spans="1:19" x14ac:dyDescent="0.3">
      <c r="A20" s="63" t="s">
        <v>500</v>
      </c>
      <c r="B20" s="64">
        <f>VLOOKUP($A20,'Return Data'!$B$7:$R$2700,3,0)</f>
        <v>44260</v>
      </c>
      <c r="C20" s="65">
        <f>VLOOKUP($A20,'Return Data'!$B$7:$R$2700,4,0)</f>
        <v>173.77</v>
      </c>
      <c r="D20" s="65">
        <f>VLOOKUP($A20,'Return Data'!$B$7:$R$2700,10,0)</f>
        <v>17.706399999999999</v>
      </c>
      <c r="E20" s="66">
        <f t="shared" si="0"/>
        <v>1</v>
      </c>
      <c r="F20" s="65">
        <f>VLOOKUP($A20,'Return Data'!$B$7:$R$2700,11,0)</f>
        <v>32.497100000000003</v>
      </c>
      <c r="G20" s="66">
        <f t="shared" si="1"/>
        <v>1</v>
      </c>
      <c r="H20" s="65">
        <f>VLOOKUP($A20,'Return Data'!$B$7:$R$2700,12,0)</f>
        <v>41.081400000000002</v>
      </c>
      <c r="I20" s="66">
        <f t="shared" si="2"/>
        <v>8</v>
      </c>
      <c r="J20" s="65">
        <f>VLOOKUP($A20,'Return Data'!$B$7:$R$2700,13,0)</f>
        <v>32.305500000000002</v>
      </c>
      <c r="K20" s="66">
        <f t="shared" si="3"/>
        <v>4</v>
      </c>
      <c r="L20" s="65">
        <f>VLOOKUP($A20,'Return Data'!$B$7:$R$2700,17,0)</f>
        <v>16.2056</v>
      </c>
      <c r="M20" s="66">
        <f>RANK(L20,L$8:L$40,0)</f>
        <v>9</v>
      </c>
      <c r="N20" s="65">
        <f>VLOOKUP($A20,'Return Data'!$B$7:$R$2700,14,0)</f>
        <v>11.0678</v>
      </c>
      <c r="O20" s="66">
        <f>RANK(N20,N$8:N$40,0)</f>
        <v>9</v>
      </c>
      <c r="P20" s="65">
        <f>VLOOKUP($A20,'Return Data'!$B$7:$R$2700,15,0)</f>
        <v>14.7852</v>
      </c>
      <c r="Q20" s="66">
        <f>RANK(P20,P$8:P$40,0)</f>
        <v>6</v>
      </c>
      <c r="R20" s="65">
        <f>VLOOKUP($A20,'Return Data'!$B$7:$R$2700,16,0)</f>
        <v>14.308</v>
      </c>
      <c r="S20" s="67">
        <f t="shared" si="4"/>
        <v>9</v>
      </c>
    </row>
    <row r="21" spans="1:19" x14ac:dyDescent="0.3">
      <c r="A21" s="63" t="s">
        <v>502</v>
      </c>
      <c r="B21" s="64">
        <f>VLOOKUP($A21,'Return Data'!$B$7:$R$2700,3,0)</f>
        <v>44260</v>
      </c>
      <c r="C21" s="65">
        <f>VLOOKUP($A21,'Return Data'!$B$7:$R$2700,4,0)</f>
        <v>13.9297</v>
      </c>
      <c r="D21" s="65">
        <f>VLOOKUP($A21,'Return Data'!$B$7:$R$2700,10,0)</f>
        <v>7.7975000000000003</v>
      </c>
      <c r="E21" s="66">
        <f t="shared" si="0"/>
        <v>30</v>
      </c>
      <c r="F21" s="65">
        <f>VLOOKUP($A21,'Return Data'!$B$7:$R$2700,11,0)</f>
        <v>17.7698</v>
      </c>
      <c r="G21" s="66">
        <f t="shared" si="1"/>
        <v>33</v>
      </c>
      <c r="H21" s="65">
        <f>VLOOKUP($A21,'Return Data'!$B$7:$R$2700,12,0)</f>
        <v>28.595300000000002</v>
      </c>
      <c r="I21" s="66">
        <f t="shared" si="2"/>
        <v>31</v>
      </c>
      <c r="J21" s="65">
        <f>VLOOKUP($A21,'Return Data'!$B$7:$R$2700,13,0)</f>
        <v>22.412600000000001</v>
      </c>
      <c r="K21" s="66">
        <f t="shared" si="3"/>
        <v>26</v>
      </c>
      <c r="L21" s="65">
        <f>VLOOKUP($A21,'Return Data'!$B$7:$R$2700,17,0)</f>
        <v>11.7826</v>
      </c>
      <c r="M21" s="66">
        <f>RANK(L21,L$8:L$40,0)</f>
        <v>27</v>
      </c>
      <c r="N21" s="65">
        <f>VLOOKUP($A21,'Return Data'!$B$7:$R$2700,14,0)</f>
        <v>5.8217999999999996</v>
      </c>
      <c r="O21" s="66">
        <f>RANK(N21,N$8:N$40,0)</f>
        <v>25</v>
      </c>
      <c r="P21" s="65"/>
      <c r="Q21" s="66"/>
      <c r="R21" s="65">
        <f>VLOOKUP($A21,'Return Data'!$B$7:$R$2700,16,0)</f>
        <v>7.89</v>
      </c>
      <c r="S21" s="67">
        <f t="shared" si="4"/>
        <v>32</v>
      </c>
    </row>
    <row r="22" spans="1:19" x14ac:dyDescent="0.3">
      <c r="A22" s="63" t="s">
        <v>505</v>
      </c>
      <c r="B22" s="64">
        <f>VLOOKUP($A22,'Return Data'!$B$7:$R$2700,3,0)</f>
        <v>44260</v>
      </c>
      <c r="C22" s="65">
        <f>VLOOKUP($A22,'Return Data'!$B$7:$R$2700,4,0)</f>
        <v>14.37</v>
      </c>
      <c r="D22" s="65">
        <f>VLOOKUP($A22,'Return Data'!$B$7:$R$2700,10,0)</f>
        <v>11.568300000000001</v>
      </c>
      <c r="E22" s="66">
        <f t="shared" si="0"/>
        <v>13</v>
      </c>
      <c r="F22" s="65">
        <f>VLOOKUP($A22,'Return Data'!$B$7:$R$2700,11,0)</f>
        <v>26.052600000000002</v>
      </c>
      <c r="G22" s="66">
        <f t="shared" si="1"/>
        <v>14</v>
      </c>
      <c r="H22" s="65">
        <f>VLOOKUP($A22,'Return Data'!$B$7:$R$2700,12,0)</f>
        <v>42.136499999999998</v>
      </c>
      <c r="I22" s="66">
        <f t="shared" si="2"/>
        <v>7</v>
      </c>
      <c r="J22" s="65">
        <f>VLOOKUP($A22,'Return Data'!$B$7:$R$2700,13,0)</f>
        <v>26.607900000000001</v>
      </c>
      <c r="K22" s="66">
        <f t="shared" si="3"/>
        <v>14</v>
      </c>
      <c r="L22" s="65">
        <f>VLOOKUP($A22,'Return Data'!$B$7:$R$2700,17,0)</f>
        <v>13.914</v>
      </c>
      <c r="M22" s="66">
        <f>RANK(L22,L$8:L$40,0)</f>
        <v>17</v>
      </c>
      <c r="N22" s="65">
        <f>VLOOKUP($A22,'Return Data'!$B$7:$R$2700,14,0)</f>
        <v>8.1852999999999998</v>
      </c>
      <c r="O22" s="66">
        <f>RANK(N22,N$8:N$40,0)</f>
        <v>18</v>
      </c>
      <c r="P22" s="65"/>
      <c r="Q22" s="66"/>
      <c r="R22" s="65">
        <f>VLOOKUP($A22,'Return Data'!$B$7:$R$2700,16,0)</f>
        <v>9.0589999999999993</v>
      </c>
      <c r="S22" s="67">
        <f t="shared" si="4"/>
        <v>30</v>
      </c>
    </row>
    <row r="23" spans="1:19" x14ac:dyDescent="0.3">
      <c r="A23" s="63" t="s">
        <v>507</v>
      </c>
      <c r="B23" s="64">
        <f>VLOOKUP($A23,'Return Data'!$B$7:$R$2700,3,0)</f>
        <v>44260</v>
      </c>
      <c r="C23" s="65">
        <f>VLOOKUP($A23,'Return Data'!$B$7:$R$2700,4,0)</f>
        <v>13.0977</v>
      </c>
      <c r="D23" s="65">
        <f>VLOOKUP($A23,'Return Data'!$B$7:$R$2700,10,0)</f>
        <v>7.8586</v>
      </c>
      <c r="E23" s="66">
        <f t="shared" si="0"/>
        <v>29</v>
      </c>
      <c r="F23" s="65">
        <f>VLOOKUP($A23,'Return Data'!$B$7:$R$2700,11,0)</f>
        <v>24.919599999999999</v>
      </c>
      <c r="G23" s="66">
        <f t="shared" si="1"/>
        <v>18</v>
      </c>
      <c r="H23" s="65">
        <f>VLOOKUP($A23,'Return Data'!$B$7:$R$2700,12,0)</f>
        <v>36.505499999999998</v>
      </c>
      <c r="I23" s="66">
        <f t="shared" si="2"/>
        <v>17</v>
      </c>
      <c r="J23" s="65">
        <f>VLOOKUP($A23,'Return Data'!$B$7:$R$2700,13,0)</f>
        <v>22.691600000000001</v>
      </c>
      <c r="K23" s="66">
        <f t="shared" si="3"/>
        <v>25</v>
      </c>
      <c r="L23" s="65"/>
      <c r="M23" s="66"/>
      <c r="N23" s="65"/>
      <c r="O23" s="66"/>
      <c r="P23" s="65"/>
      <c r="Q23" s="66"/>
      <c r="R23" s="65">
        <f>VLOOKUP($A23,'Return Data'!$B$7:$R$2700,16,0)</f>
        <v>12.8795</v>
      </c>
      <c r="S23" s="67">
        <f t="shared" si="4"/>
        <v>14</v>
      </c>
    </row>
    <row r="24" spans="1:19" x14ac:dyDescent="0.3">
      <c r="A24" s="63" t="s">
        <v>509</v>
      </c>
      <c r="B24" s="64">
        <f>VLOOKUP($A24,'Return Data'!$B$7:$R$2700,3,0)</f>
        <v>44260</v>
      </c>
      <c r="C24" s="65">
        <f>VLOOKUP($A24,'Return Data'!$B$7:$R$2700,4,0)</f>
        <v>12.784599999999999</v>
      </c>
      <c r="D24" s="65">
        <f>VLOOKUP($A24,'Return Data'!$B$7:$R$2700,10,0)</f>
        <v>8.7624999999999993</v>
      </c>
      <c r="E24" s="66">
        <f t="shared" si="0"/>
        <v>26</v>
      </c>
      <c r="F24" s="65">
        <f>VLOOKUP($A24,'Return Data'!$B$7:$R$2700,11,0)</f>
        <v>20.097300000000001</v>
      </c>
      <c r="G24" s="66">
        <f t="shared" si="1"/>
        <v>29</v>
      </c>
      <c r="H24" s="65">
        <f>VLOOKUP($A24,'Return Data'!$B$7:$R$2700,12,0)</f>
        <v>29.5181</v>
      </c>
      <c r="I24" s="66">
        <f t="shared" si="2"/>
        <v>29</v>
      </c>
      <c r="J24" s="65">
        <f>VLOOKUP($A24,'Return Data'!$B$7:$R$2700,13,0)</f>
        <v>17.471</v>
      </c>
      <c r="K24" s="66">
        <f t="shared" si="3"/>
        <v>31</v>
      </c>
      <c r="L24" s="65">
        <f>VLOOKUP($A24,'Return Data'!$B$7:$R$2700,17,0)</f>
        <v>12.2906</v>
      </c>
      <c r="M24" s="66">
        <f t="shared" ref="M24" si="7">RANK(L24,L$8:L$40,0)</f>
        <v>25</v>
      </c>
      <c r="N24" s="65"/>
      <c r="O24" s="66"/>
      <c r="P24" s="65"/>
      <c r="Q24" s="66"/>
      <c r="R24" s="65">
        <f>VLOOKUP($A24,'Return Data'!$B$7:$R$2700,16,0)</f>
        <v>9.5913000000000004</v>
      </c>
      <c r="S24" s="67">
        <f t="shared" si="4"/>
        <v>29</v>
      </c>
    </row>
    <row r="25" spans="1:19" x14ac:dyDescent="0.3">
      <c r="A25" s="63" t="s">
        <v>510</v>
      </c>
      <c r="B25" s="64">
        <f>VLOOKUP($A25,'Return Data'!$B$7:$R$2700,3,0)</f>
        <v>44260</v>
      </c>
      <c r="C25" s="65">
        <f>VLOOKUP($A25,'Return Data'!$B$7:$R$2700,4,0)</f>
        <v>174.87492858182401</v>
      </c>
      <c r="D25" s="65">
        <f>VLOOKUP($A25,'Return Data'!$B$7:$R$2700,10,0)</f>
        <v>10.568899999999999</v>
      </c>
      <c r="E25" s="66">
        <f t="shared" si="0"/>
        <v>20</v>
      </c>
      <c r="F25" s="65">
        <f>VLOOKUP($A25,'Return Data'!$B$7:$R$2700,11,0)</f>
        <v>27.5443</v>
      </c>
      <c r="G25" s="66">
        <f t="shared" si="1"/>
        <v>11</v>
      </c>
      <c r="H25" s="65">
        <f>VLOOKUP($A25,'Return Data'!$B$7:$R$2700,12,0)</f>
        <v>61.643999999999998</v>
      </c>
      <c r="I25" s="66">
        <f t="shared" si="2"/>
        <v>1</v>
      </c>
      <c r="J25" s="65">
        <f>VLOOKUP($A25,'Return Data'!$B$7:$R$2700,13,0)</f>
        <v>44.174300000000002</v>
      </c>
      <c r="K25" s="66">
        <f t="shared" si="3"/>
        <v>2</v>
      </c>
      <c r="L25" s="65">
        <f>VLOOKUP($A25,'Return Data'!$B$7:$R$2700,17,0)</f>
        <v>13.116300000000001</v>
      </c>
      <c r="M25" s="66">
        <f>RANK(L25,L$8:L$40,0)</f>
        <v>20</v>
      </c>
      <c r="N25" s="65">
        <f>VLOOKUP($A25,'Return Data'!$B$7:$R$2700,14,0)</f>
        <v>9.6931999999999992</v>
      </c>
      <c r="O25" s="66">
        <f>RANK(N25,N$8:N$40,0)</f>
        <v>12</v>
      </c>
      <c r="P25" s="65">
        <f>VLOOKUP($A25,'Return Data'!$B$7:$R$2700,15,0)</f>
        <v>10.622</v>
      </c>
      <c r="Q25" s="66">
        <f>RANK(P25,P$8:P$40,0)</f>
        <v>20</v>
      </c>
      <c r="R25" s="65">
        <f>VLOOKUP($A25,'Return Data'!$B$7:$R$2700,16,0)</f>
        <v>11.6601</v>
      </c>
      <c r="S25" s="67">
        <f t="shared" si="4"/>
        <v>24</v>
      </c>
    </row>
    <row r="26" spans="1:19" x14ac:dyDescent="0.3">
      <c r="A26" s="63" t="s">
        <v>512</v>
      </c>
      <c r="B26" s="64">
        <f>VLOOKUP($A26,'Return Data'!$B$7:$R$2700,3,0)</f>
        <v>44260</v>
      </c>
      <c r="C26" s="65">
        <f>VLOOKUP($A26,'Return Data'!$B$7:$R$2700,4,0)</f>
        <v>133.76972518283799</v>
      </c>
      <c r="D26" s="65">
        <f>VLOOKUP($A26,'Return Data'!$B$7:$R$2700,10,0)</f>
        <v>13.5967</v>
      </c>
      <c r="E26" s="66">
        <f t="shared" si="0"/>
        <v>5</v>
      </c>
      <c r="F26" s="65">
        <f>VLOOKUP($A26,'Return Data'!$B$7:$R$2700,11,0)</f>
        <v>32.085900000000002</v>
      </c>
      <c r="G26" s="66">
        <f t="shared" si="1"/>
        <v>2</v>
      </c>
      <c r="H26" s="65">
        <f>VLOOKUP($A26,'Return Data'!$B$7:$R$2700,12,0)</f>
        <v>46.958199999999998</v>
      </c>
      <c r="I26" s="66">
        <f t="shared" si="2"/>
        <v>4</v>
      </c>
      <c r="J26" s="65">
        <f>VLOOKUP($A26,'Return Data'!$B$7:$R$2700,13,0)</f>
        <v>32.0456</v>
      </c>
      <c r="K26" s="66">
        <f t="shared" si="3"/>
        <v>5</v>
      </c>
      <c r="L26" s="65">
        <f>VLOOKUP($A26,'Return Data'!$B$7:$R$2700,17,0)</f>
        <v>20.3049</v>
      </c>
      <c r="M26" s="66">
        <f>RANK(L26,L$8:L$40,0)</f>
        <v>3</v>
      </c>
      <c r="N26" s="65">
        <f>VLOOKUP($A26,'Return Data'!$B$7:$R$2700,14,0)</f>
        <v>11.7216</v>
      </c>
      <c r="O26" s="66">
        <f>RANK(N26,N$8:N$40,0)</f>
        <v>7</v>
      </c>
      <c r="P26" s="65">
        <f>VLOOKUP($A26,'Return Data'!$B$7:$R$2700,15,0)</f>
        <v>14.043200000000001</v>
      </c>
      <c r="Q26" s="66">
        <f>RANK(P26,P$8:P$40,0)</f>
        <v>7</v>
      </c>
      <c r="R26" s="65">
        <f>VLOOKUP($A26,'Return Data'!$B$7:$R$2700,16,0)</f>
        <v>12.954700000000001</v>
      </c>
      <c r="S26" s="67">
        <f t="shared" si="4"/>
        <v>13</v>
      </c>
    </row>
    <row r="27" spans="1:19" x14ac:dyDescent="0.3">
      <c r="A27" s="63" t="s">
        <v>515</v>
      </c>
      <c r="B27" s="64">
        <f>VLOOKUP($A27,'Return Data'!$B$7:$R$2700,3,0)</f>
        <v>44260</v>
      </c>
      <c r="C27" s="65">
        <f>VLOOKUP($A27,'Return Data'!$B$7:$R$2700,4,0)</f>
        <v>32.567999999999998</v>
      </c>
      <c r="D27" s="65">
        <f>VLOOKUP($A27,'Return Data'!$B$7:$R$2700,10,0)</f>
        <v>9.0762999999999998</v>
      </c>
      <c r="E27" s="66">
        <f t="shared" si="0"/>
        <v>24</v>
      </c>
      <c r="F27" s="65">
        <f>VLOOKUP($A27,'Return Data'!$B$7:$R$2700,11,0)</f>
        <v>22.523599999999998</v>
      </c>
      <c r="G27" s="66">
        <f t="shared" si="1"/>
        <v>25</v>
      </c>
      <c r="H27" s="65">
        <f>VLOOKUP($A27,'Return Data'!$B$7:$R$2700,12,0)</f>
        <v>34.389699999999998</v>
      </c>
      <c r="I27" s="66">
        <f t="shared" si="2"/>
        <v>21</v>
      </c>
      <c r="J27" s="65">
        <f>VLOOKUP($A27,'Return Data'!$B$7:$R$2700,13,0)</f>
        <v>23.738600000000002</v>
      </c>
      <c r="K27" s="66">
        <f t="shared" si="3"/>
        <v>21</v>
      </c>
      <c r="L27" s="65">
        <f>VLOOKUP($A27,'Return Data'!$B$7:$R$2700,17,0)</f>
        <v>13.961399999999999</v>
      </c>
      <c r="M27" s="66">
        <f>RANK(L27,L$8:L$40,0)</f>
        <v>16</v>
      </c>
      <c r="N27" s="65">
        <f>VLOOKUP($A27,'Return Data'!$B$7:$R$2700,14,0)</f>
        <v>8.0292999999999992</v>
      </c>
      <c r="O27" s="66">
        <f>RANK(N27,N$8:N$40,0)</f>
        <v>20</v>
      </c>
      <c r="P27" s="65">
        <f>VLOOKUP($A27,'Return Data'!$B$7:$R$2700,15,0)</f>
        <v>11.7204</v>
      </c>
      <c r="Q27" s="66">
        <f>RANK(P27,P$8:P$40,0)</f>
        <v>15</v>
      </c>
      <c r="R27" s="65">
        <f>VLOOKUP($A27,'Return Data'!$B$7:$R$2700,16,0)</f>
        <v>12.428100000000001</v>
      </c>
      <c r="S27" s="67">
        <f t="shared" si="4"/>
        <v>17</v>
      </c>
    </row>
    <row r="28" spans="1:19" x14ac:dyDescent="0.3">
      <c r="A28" s="63" t="s">
        <v>516</v>
      </c>
      <c r="B28" s="64">
        <f>VLOOKUP($A28,'Return Data'!$B$7:$R$2700,3,0)</f>
        <v>44260</v>
      </c>
      <c r="C28" s="65">
        <f>VLOOKUP($A28,'Return Data'!$B$7:$R$2700,4,0)</f>
        <v>123.1893</v>
      </c>
      <c r="D28" s="65">
        <f>VLOOKUP($A28,'Return Data'!$B$7:$R$2700,10,0)</f>
        <v>6.1962000000000002</v>
      </c>
      <c r="E28" s="66">
        <f t="shared" si="0"/>
        <v>33</v>
      </c>
      <c r="F28" s="65">
        <f>VLOOKUP($A28,'Return Data'!$B$7:$R$2700,11,0)</f>
        <v>19.275300000000001</v>
      </c>
      <c r="G28" s="66">
        <f t="shared" si="1"/>
        <v>30</v>
      </c>
      <c r="H28" s="65">
        <f>VLOOKUP($A28,'Return Data'!$B$7:$R$2700,12,0)</f>
        <v>27.0337</v>
      </c>
      <c r="I28" s="66">
        <f t="shared" si="2"/>
        <v>32</v>
      </c>
      <c r="J28" s="65">
        <f>VLOOKUP($A28,'Return Data'!$B$7:$R$2700,13,0)</f>
        <v>14.3162</v>
      </c>
      <c r="K28" s="66">
        <f t="shared" si="3"/>
        <v>33</v>
      </c>
      <c r="L28" s="65">
        <f>VLOOKUP($A28,'Return Data'!$B$7:$R$2700,17,0)</f>
        <v>12.7561</v>
      </c>
      <c r="M28" s="66">
        <f>RANK(L28,L$8:L$40,0)</f>
        <v>22</v>
      </c>
      <c r="N28" s="65">
        <f>VLOOKUP($A28,'Return Data'!$B$7:$R$2700,14,0)</f>
        <v>8.5060000000000002</v>
      </c>
      <c r="O28" s="66">
        <f>RANK(N28,N$8:N$40,0)</f>
        <v>16</v>
      </c>
      <c r="P28" s="65">
        <f>VLOOKUP($A28,'Return Data'!$B$7:$R$2700,15,0)</f>
        <v>10.7331</v>
      </c>
      <c r="Q28" s="66">
        <f>RANK(P28,P$8:P$40,0)</f>
        <v>19</v>
      </c>
      <c r="R28" s="65">
        <f>VLOOKUP($A28,'Return Data'!$B$7:$R$2700,16,0)</f>
        <v>8.6721000000000004</v>
      </c>
      <c r="S28" s="67">
        <f t="shared" si="4"/>
        <v>31</v>
      </c>
    </row>
    <row r="29" spans="1:19" x14ac:dyDescent="0.3">
      <c r="A29" s="63" t="s">
        <v>519</v>
      </c>
      <c r="B29" s="64">
        <f>VLOOKUP($A29,'Return Data'!$B$7:$R$2700,3,0)</f>
        <v>44260</v>
      </c>
      <c r="C29" s="65">
        <f>VLOOKUP($A29,'Return Data'!$B$7:$R$2700,4,0)</f>
        <v>14.092700000000001</v>
      </c>
      <c r="D29" s="65">
        <f>VLOOKUP($A29,'Return Data'!$B$7:$R$2700,10,0)</f>
        <v>14.747400000000001</v>
      </c>
      <c r="E29" s="66">
        <f t="shared" si="0"/>
        <v>2</v>
      </c>
      <c r="F29" s="65">
        <f>VLOOKUP($A29,'Return Data'!$B$7:$R$2700,11,0)</f>
        <v>27.829599999999999</v>
      </c>
      <c r="G29" s="66">
        <f t="shared" si="1"/>
        <v>9</v>
      </c>
      <c r="H29" s="65">
        <f>VLOOKUP($A29,'Return Data'!$B$7:$R$2700,12,0)</f>
        <v>40.001600000000003</v>
      </c>
      <c r="I29" s="66">
        <f t="shared" si="2"/>
        <v>12</v>
      </c>
      <c r="J29" s="65">
        <f>VLOOKUP($A29,'Return Data'!$B$7:$R$2700,13,0)</f>
        <v>28.433</v>
      </c>
      <c r="K29" s="66">
        <f t="shared" si="3"/>
        <v>8</v>
      </c>
      <c r="L29" s="65"/>
      <c r="M29" s="66"/>
      <c r="N29" s="65"/>
      <c r="O29" s="66"/>
      <c r="P29" s="65"/>
      <c r="Q29" s="66"/>
      <c r="R29" s="65">
        <f>VLOOKUP($A29,'Return Data'!$B$7:$R$2700,16,0)</f>
        <v>23.424099999999999</v>
      </c>
      <c r="S29" s="67">
        <f t="shared" si="4"/>
        <v>1</v>
      </c>
    </row>
    <row r="30" spans="1:19" x14ac:dyDescent="0.3">
      <c r="A30" s="63" t="s">
        <v>522</v>
      </c>
      <c r="B30" s="64">
        <f>VLOOKUP($A30,'Return Data'!$B$7:$R$2700,3,0)</f>
        <v>44260</v>
      </c>
      <c r="C30" s="65">
        <f>VLOOKUP($A30,'Return Data'!$B$7:$R$2700,4,0)</f>
        <v>19.085000000000001</v>
      </c>
      <c r="D30" s="65">
        <f>VLOOKUP($A30,'Return Data'!$B$7:$R$2700,10,0)</f>
        <v>10.8626</v>
      </c>
      <c r="E30" s="66">
        <f t="shared" si="0"/>
        <v>18</v>
      </c>
      <c r="F30" s="65">
        <f>VLOOKUP($A30,'Return Data'!$B$7:$R$2700,11,0)</f>
        <v>24.113900000000001</v>
      </c>
      <c r="G30" s="66">
        <f t="shared" si="1"/>
        <v>21</v>
      </c>
      <c r="H30" s="65">
        <f>VLOOKUP($A30,'Return Data'!$B$7:$R$2700,12,0)</f>
        <v>35.807299999999998</v>
      </c>
      <c r="I30" s="66">
        <f t="shared" si="2"/>
        <v>18</v>
      </c>
      <c r="J30" s="65">
        <f>VLOOKUP($A30,'Return Data'!$B$7:$R$2700,13,0)</f>
        <v>27.3947</v>
      </c>
      <c r="K30" s="66">
        <f t="shared" ref="K30:K40" si="8">RANK(J30,J$8:J$40,0)</f>
        <v>11</v>
      </c>
      <c r="L30" s="65">
        <f>VLOOKUP($A30,'Return Data'!$B$7:$R$2700,17,0)</f>
        <v>16.014299999999999</v>
      </c>
      <c r="M30" s="66">
        <f>RANK(L30,L$8:L$40,0)</f>
        <v>10</v>
      </c>
      <c r="N30" s="65">
        <f>VLOOKUP($A30,'Return Data'!$B$7:$R$2700,14,0)</f>
        <v>12.5159</v>
      </c>
      <c r="O30" s="66">
        <f>RANK(N30,N$8:N$40,0)</f>
        <v>4</v>
      </c>
      <c r="P30" s="65">
        <f>VLOOKUP($A30,'Return Data'!$B$7:$R$2700,15,0)</f>
        <v>15.0397</v>
      </c>
      <c r="Q30" s="66">
        <f>RANK(P30,P$8:P$40,0)</f>
        <v>3</v>
      </c>
      <c r="R30" s="65">
        <f>VLOOKUP($A30,'Return Data'!$B$7:$R$2700,16,0)</f>
        <v>12.2211</v>
      </c>
      <c r="S30" s="67">
        <f t="shared" si="4"/>
        <v>20</v>
      </c>
    </row>
    <row r="31" spans="1:19" x14ac:dyDescent="0.3">
      <c r="A31" s="63" t="s">
        <v>524</v>
      </c>
      <c r="B31" s="64">
        <f>VLOOKUP($A31,'Return Data'!$B$7:$R$2700,3,0)</f>
        <v>44260</v>
      </c>
      <c r="C31" s="65">
        <f>VLOOKUP($A31,'Return Data'!$B$7:$R$2700,4,0)</f>
        <v>13.927899999999999</v>
      </c>
      <c r="D31" s="65">
        <f>VLOOKUP($A31,'Return Data'!$B$7:$R$2700,10,0)</f>
        <v>8.1476000000000006</v>
      </c>
      <c r="E31" s="66">
        <f t="shared" si="0"/>
        <v>28</v>
      </c>
      <c r="F31" s="65">
        <f>VLOOKUP($A31,'Return Data'!$B$7:$R$2700,11,0)</f>
        <v>21.853899999999999</v>
      </c>
      <c r="G31" s="66">
        <f t="shared" si="1"/>
        <v>28</v>
      </c>
      <c r="H31" s="65">
        <f>VLOOKUP($A31,'Return Data'!$B$7:$R$2700,12,0)</f>
        <v>29.723600000000001</v>
      </c>
      <c r="I31" s="66">
        <f t="shared" si="2"/>
        <v>28</v>
      </c>
      <c r="J31" s="65">
        <f>VLOOKUP($A31,'Return Data'!$B$7:$R$2700,13,0)</f>
        <v>22.738700000000001</v>
      </c>
      <c r="K31" s="66">
        <f t="shared" si="8"/>
        <v>24</v>
      </c>
      <c r="L31" s="65"/>
      <c r="M31" s="66"/>
      <c r="N31" s="65"/>
      <c r="O31" s="66"/>
      <c r="P31" s="65"/>
      <c r="Q31" s="66"/>
      <c r="R31" s="65">
        <f>VLOOKUP($A31,'Return Data'!$B$7:$R$2700,16,0)</f>
        <v>14.3299</v>
      </c>
      <c r="S31" s="67">
        <f t="shared" si="4"/>
        <v>8</v>
      </c>
    </row>
    <row r="32" spans="1:19" x14ac:dyDescent="0.3">
      <c r="A32" s="63" t="s">
        <v>525</v>
      </c>
      <c r="B32" s="64">
        <f>VLOOKUP($A32,'Return Data'!$B$7:$R$2700,3,0)</f>
        <v>44260</v>
      </c>
      <c r="C32" s="65">
        <f>VLOOKUP($A32,'Return Data'!$B$7:$R$2700,4,0)</f>
        <v>56.934800000000003</v>
      </c>
      <c r="D32" s="65">
        <f>VLOOKUP($A32,'Return Data'!$B$7:$R$2700,10,0)</f>
        <v>13.884399999999999</v>
      </c>
      <c r="E32" s="66">
        <f t="shared" si="0"/>
        <v>3</v>
      </c>
      <c r="F32" s="65">
        <f>VLOOKUP($A32,'Return Data'!$B$7:$R$2700,11,0)</f>
        <v>28.793099999999999</v>
      </c>
      <c r="G32" s="66">
        <f t="shared" si="1"/>
        <v>6</v>
      </c>
      <c r="H32" s="65">
        <f>VLOOKUP($A32,'Return Data'!$B$7:$R$2700,12,0)</f>
        <v>40.743400000000001</v>
      </c>
      <c r="I32" s="66">
        <f t="shared" si="2"/>
        <v>10</v>
      </c>
      <c r="J32" s="65">
        <f>VLOOKUP($A32,'Return Data'!$B$7:$R$2700,13,0)</f>
        <v>24.831</v>
      </c>
      <c r="K32" s="66">
        <f t="shared" si="8"/>
        <v>18</v>
      </c>
      <c r="L32" s="65">
        <f>VLOOKUP($A32,'Return Data'!$B$7:$R$2700,17,0)</f>
        <v>3.9405999999999999</v>
      </c>
      <c r="M32" s="66">
        <f t="shared" ref="M32:M40" si="9">RANK(L32,L$8:L$40,0)</f>
        <v>29</v>
      </c>
      <c r="N32" s="65">
        <f>VLOOKUP($A32,'Return Data'!$B$7:$R$2700,14,0)</f>
        <v>1.6638999999999999</v>
      </c>
      <c r="O32" s="66">
        <f t="shared" ref="O32:O40" si="10">RANK(N32,N$8:N$40,0)</f>
        <v>26</v>
      </c>
      <c r="P32" s="65">
        <f>VLOOKUP($A32,'Return Data'!$B$7:$R$2700,15,0)</f>
        <v>8.3087999999999997</v>
      </c>
      <c r="Q32" s="66">
        <f t="shared" ref="Q32:Q40" si="11">RANK(P32,P$8:P$40,0)</f>
        <v>22</v>
      </c>
      <c r="R32" s="65">
        <f>VLOOKUP($A32,'Return Data'!$B$7:$R$2700,16,0)</f>
        <v>11.6799</v>
      </c>
      <c r="S32" s="67">
        <f t="shared" si="4"/>
        <v>23</v>
      </c>
    </row>
    <row r="33" spans="1:19" x14ac:dyDescent="0.3">
      <c r="A33" s="63" t="s">
        <v>531</v>
      </c>
      <c r="B33" s="64">
        <f>VLOOKUP($A33,'Return Data'!$B$7:$R$2700,3,0)</f>
        <v>44260</v>
      </c>
      <c r="C33" s="65">
        <f>VLOOKUP($A33,'Return Data'!$B$7:$R$2700,4,0)</f>
        <v>83.99</v>
      </c>
      <c r="D33" s="65">
        <f>VLOOKUP($A33,'Return Data'!$B$7:$R$2700,10,0)</f>
        <v>9.6617999999999995</v>
      </c>
      <c r="E33" s="66">
        <f t="shared" si="0"/>
        <v>22</v>
      </c>
      <c r="F33" s="65">
        <f>VLOOKUP($A33,'Return Data'!$B$7:$R$2700,11,0)</f>
        <v>24.117000000000001</v>
      </c>
      <c r="G33" s="66">
        <f t="shared" si="1"/>
        <v>20</v>
      </c>
      <c r="H33" s="65">
        <f>VLOOKUP($A33,'Return Data'!$B$7:$R$2700,12,0)</f>
        <v>35.664700000000003</v>
      </c>
      <c r="I33" s="66">
        <f t="shared" si="2"/>
        <v>19</v>
      </c>
      <c r="J33" s="65">
        <f>VLOOKUP($A33,'Return Data'!$B$7:$R$2700,13,0)</f>
        <v>23.351400000000002</v>
      </c>
      <c r="K33" s="66">
        <f t="shared" si="8"/>
        <v>22</v>
      </c>
      <c r="L33" s="65">
        <f>VLOOKUP($A33,'Return Data'!$B$7:$R$2700,17,0)</f>
        <v>13.4962</v>
      </c>
      <c r="M33" s="66">
        <f t="shared" si="9"/>
        <v>19</v>
      </c>
      <c r="N33" s="65">
        <f>VLOOKUP($A33,'Return Data'!$B$7:$R$2700,14,0)</f>
        <v>8.1895000000000007</v>
      </c>
      <c r="O33" s="66">
        <f t="shared" si="10"/>
        <v>17</v>
      </c>
      <c r="P33" s="65">
        <f>VLOOKUP($A33,'Return Data'!$B$7:$R$2700,15,0)</f>
        <v>10.0128</v>
      </c>
      <c r="Q33" s="66">
        <f t="shared" si="11"/>
        <v>21</v>
      </c>
      <c r="R33" s="65">
        <f>VLOOKUP($A33,'Return Data'!$B$7:$R$2700,16,0)</f>
        <v>13.2606</v>
      </c>
      <c r="S33" s="67">
        <f t="shared" si="4"/>
        <v>11</v>
      </c>
    </row>
    <row r="34" spans="1:19" x14ac:dyDescent="0.3">
      <c r="A34" s="63" t="s">
        <v>533</v>
      </c>
      <c r="B34" s="64">
        <f>VLOOKUP($A34,'Return Data'!$B$7:$R$2700,3,0)</f>
        <v>44260</v>
      </c>
      <c r="C34" s="65">
        <f>VLOOKUP($A34,'Return Data'!$B$7:$R$2700,4,0)</f>
        <v>95.24</v>
      </c>
      <c r="D34" s="65">
        <f>VLOOKUP($A34,'Return Data'!$B$7:$R$2700,10,0)</f>
        <v>10.911799999999999</v>
      </c>
      <c r="E34" s="66">
        <f t="shared" si="0"/>
        <v>17</v>
      </c>
      <c r="F34" s="65">
        <f>VLOOKUP($A34,'Return Data'!$B$7:$R$2700,11,0)</f>
        <v>25.1676</v>
      </c>
      <c r="G34" s="66">
        <f t="shared" si="1"/>
        <v>17</v>
      </c>
      <c r="H34" s="65">
        <f>VLOOKUP($A34,'Return Data'!$B$7:$R$2700,12,0)</f>
        <v>37.530700000000003</v>
      </c>
      <c r="I34" s="66">
        <f t="shared" si="2"/>
        <v>15</v>
      </c>
      <c r="J34" s="65">
        <f>VLOOKUP($A34,'Return Data'!$B$7:$R$2700,13,0)</f>
        <v>26.430399999999999</v>
      </c>
      <c r="K34" s="66">
        <f t="shared" si="8"/>
        <v>15</v>
      </c>
      <c r="L34" s="65">
        <f>VLOOKUP($A34,'Return Data'!$B$7:$R$2700,17,0)</f>
        <v>12.557600000000001</v>
      </c>
      <c r="M34" s="66">
        <f t="shared" si="9"/>
        <v>23</v>
      </c>
      <c r="N34" s="65">
        <f>VLOOKUP($A34,'Return Data'!$B$7:$R$2700,14,0)</f>
        <v>8.5375999999999994</v>
      </c>
      <c r="O34" s="66">
        <f t="shared" si="10"/>
        <v>15</v>
      </c>
      <c r="P34" s="65">
        <f>VLOOKUP($A34,'Return Data'!$B$7:$R$2700,15,0)</f>
        <v>14.953900000000001</v>
      </c>
      <c r="Q34" s="66">
        <f t="shared" si="11"/>
        <v>4</v>
      </c>
      <c r="R34" s="65">
        <f>VLOOKUP($A34,'Return Data'!$B$7:$R$2700,16,0)</f>
        <v>11.242900000000001</v>
      </c>
      <c r="S34" s="67">
        <f t="shared" si="4"/>
        <v>26</v>
      </c>
    </row>
    <row r="35" spans="1:19" x14ac:dyDescent="0.3">
      <c r="A35" s="63" t="s">
        <v>535</v>
      </c>
      <c r="B35" s="64">
        <f>VLOOKUP($A35,'Return Data'!$B$7:$R$2700,3,0)</f>
        <v>44260</v>
      </c>
      <c r="C35" s="65">
        <f>VLOOKUP($A35,'Return Data'!$B$7:$R$2700,4,0)</f>
        <v>202.03569999999999</v>
      </c>
      <c r="D35" s="65">
        <f>VLOOKUP($A35,'Return Data'!$B$7:$R$2700,10,0)</f>
        <v>12.8779</v>
      </c>
      <c r="E35" s="66">
        <f t="shared" si="0"/>
        <v>7</v>
      </c>
      <c r="F35" s="65">
        <f>VLOOKUP($A35,'Return Data'!$B$7:$R$2700,11,0)</f>
        <v>30.393899999999999</v>
      </c>
      <c r="G35" s="66">
        <f t="shared" si="1"/>
        <v>3</v>
      </c>
      <c r="H35" s="65">
        <f>VLOOKUP($A35,'Return Data'!$B$7:$R$2700,12,0)</f>
        <v>57.640799999999999</v>
      </c>
      <c r="I35" s="66">
        <f t="shared" si="2"/>
        <v>2</v>
      </c>
      <c r="J35" s="65">
        <f>VLOOKUP($A35,'Return Data'!$B$7:$R$2700,13,0)</f>
        <v>47.625100000000003</v>
      </c>
      <c r="K35" s="66">
        <f t="shared" si="8"/>
        <v>1</v>
      </c>
      <c r="L35" s="65">
        <f>VLOOKUP($A35,'Return Data'!$B$7:$R$2700,17,0)</f>
        <v>24.52</v>
      </c>
      <c r="M35" s="66">
        <f t="shared" si="9"/>
        <v>1</v>
      </c>
      <c r="N35" s="65">
        <f>VLOOKUP($A35,'Return Data'!$B$7:$R$2700,14,0)</f>
        <v>16.473600000000001</v>
      </c>
      <c r="O35" s="66">
        <f t="shared" si="10"/>
        <v>1</v>
      </c>
      <c r="P35" s="65">
        <f>VLOOKUP($A35,'Return Data'!$B$7:$R$2700,15,0)</f>
        <v>15.7715</v>
      </c>
      <c r="Q35" s="66">
        <f t="shared" si="11"/>
        <v>1</v>
      </c>
      <c r="R35" s="65">
        <f>VLOOKUP($A35,'Return Data'!$B$7:$R$2700,16,0)</f>
        <v>16.241399999999999</v>
      </c>
      <c r="S35" s="67">
        <f t="shared" si="4"/>
        <v>3</v>
      </c>
    </row>
    <row r="36" spans="1:19" x14ac:dyDescent="0.3">
      <c r="A36" s="63" t="s">
        <v>538</v>
      </c>
      <c r="B36" s="64">
        <f>VLOOKUP($A36,'Return Data'!$B$7:$R$2700,3,0)</f>
        <v>44260</v>
      </c>
      <c r="C36" s="65">
        <f>VLOOKUP($A36,'Return Data'!$B$7:$R$2700,4,0)</f>
        <v>376.272181133544</v>
      </c>
      <c r="D36" s="65">
        <f>VLOOKUP($A36,'Return Data'!$B$7:$R$2700,10,0)</f>
        <v>10.228199999999999</v>
      </c>
      <c r="E36" s="66">
        <f t="shared" si="0"/>
        <v>21</v>
      </c>
      <c r="F36" s="65">
        <f>VLOOKUP($A36,'Return Data'!$B$7:$R$2700,11,0)</f>
        <v>23.583100000000002</v>
      </c>
      <c r="G36" s="66">
        <f t="shared" si="1"/>
        <v>22</v>
      </c>
      <c r="H36" s="65">
        <f>VLOOKUP($A36,'Return Data'!$B$7:$R$2700,12,0)</f>
        <v>34.218600000000002</v>
      </c>
      <c r="I36" s="66">
        <f t="shared" si="2"/>
        <v>22</v>
      </c>
      <c r="J36" s="65">
        <f>VLOOKUP($A36,'Return Data'!$B$7:$R$2700,13,0)</f>
        <v>21.328700000000001</v>
      </c>
      <c r="K36" s="66">
        <f t="shared" si="8"/>
        <v>28</v>
      </c>
      <c r="L36" s="65">
        <f>VLOOKUP($A36,'Return Data'!$B$7:$R$2700,17,0)</f>
        <v>16.726299999999998</v>
      </c>
      <c r="M36" s="66">
        <f t="shared" si="9"/>
        <v>8</v>
      </c>
      <c r="N36" s="65">
        <f>VLOOKUP($A36,'Return Data'!$B$7:$R$2700,14,0)</f>
        <v>11.8979</v>
      </c>
      <c r="O36" s="66">
        <f t="shared" si="10"/>
        <v>6</v>
      </c>
      <c r="P36" s="65">
        <f>VLOOKUP($A36,'Return Data'!$B$7:$R$2700,15,0)</f>
        <v>13.593</v>
      </c>
      <c r="Q36" s="66">
        <f t="shared" si="11"/>
        <v>10</v>
      </c>
      <c r="R36" s="65">
        <f>VLOOKUP($A36,'Return Data'!$B$7:$R$2700,16,0)</f>
        <v>15.4871</v>
      </c>
      <c r="S36" s="67">
        <f t="shared" si="4"/>
        <v>4</v>
      </c>
    </row>
    <row r="37" spans="1:19" x14ac:dyDescent="0.3">
      <c r="A37" s="63" t="s">
        <v>540</v>
      </c>
      <c r="B37" s="64">
        <f>VLOOKUP($A37,'Return Data'!$B$7:$R$2700,3,0)</f>
        <v>44260</v>
      </c>
      <c r="C37" s="65">
        <f>VLOOKUP($A37,'Return Data'!$B$7:$R$2700,4,0)</f>
        <v>20.468499999999999</v>
      </c>
      <c r="D37" s="65">
        <f>VLOOKUP($A37,'Return Data'!$B$7:$R$2700,10,0)</f>
        <v>6.9805999999999999</v>
      </c>
      <c r="E37" s="66">
        <f t="shared" si="0"/>
        <v>32</v>
      </c>
      <c r="F37" s="65">
        <f>VLOOKUP($A37,'Return Data'!$B$7:$R$2700,11,0)</f>
        <v>18.9068</v>
      </c>
      <c r="G37" s="66">
        <f t="shared" si="1"/>
        <v>31</v>
      </c>
      <c r="H37" s="65">
        <f>VLOOKUP($A37,'Return Data'!$B$7:$R$2700,12,0)</f>
        <v>29.1722</v>
      </c>
      <c r="I37" s="66">
        <f t="shared" si="2"/>
        <v>30</v>
      </c>
      <c r="J37" s="65">
        <f>VLOOKUP($A37,'Return Data'!$B$7:$R$2700,13,0)</f>
        <v>19.8706</v>
      </c>
      <c r="K37" s="66">
        <f t="shared" si="8"/>
        <v>30</v>
      </c>
      <c r="L37" s="65">
        <f>VLOOKUP($A37,'Return Data'!$B$7:$R$2700,17,0)</f>
        <v>12.4803</v>
      </c>
      <c r="M37" s="66">
        <f t="shared" si="9"/>
        <v>24</v>
      </c>
      <c r="N37" s="65">
        <f>VLOOKUP($A37,'Return Data'!$B$7:$R$2700,14,0)</f>
        <v>8.9309999999999992</v>
      </c>
      <c r="O37" s="66">
        <f t="shared" si="10"/>
        <v>14</v>
      </c>
      <c r="P37" s="65">
        <f>VLOOKUP($A37,'Return Data'!$B$7:$R$2700,15,0)</f>
        <v>10.863899999999999</v>
      </c>
      <c r="Q37" s="66">
        <f t="shared" si="11"/>
        <v>17</v>
      </c>
      <c r="R37" s="65">
        <f>VLOOKUP($A37,'Return Data'!$B$7:$R$2700,16,0)</f>
        <v>10.396000000000001</v>
      </c>
      <c r="S37" s="67">
        <f t="shared" si="4"/>
        <v>28</v>
      </c>
    </row>
    <row r="38" spans="1:19" x14ac:dyDescent="0.3">
      <c r="A38" s="63" t="s">
        <v>541</v>
      </c>
      <c r="B38" s="64">
        <f>VLOOKUP($A38,'Return Data'!$B$7:$R$2700,3,0)</f>
        <v>44260</v>
      </c>
      <c r="C38" s="65">
        <f>VLOOKUP($A38,'Return Data'!$B$7:$R$2700,4,0)</f>
        <v>113.815</v>
      </c>
      <c r="D38" s="65">
        <f>VLOOKUP($A38,'Return Data'!$B$7:$R$2700,10,0)</f>
        <v>11.047800000000001</v>
      </c>
      <c r="E38" s="66">
        <f t="shared" si="0"/>
        <v>15</v>
      </c>
      <c r="F38" s="65">
        <f>VLOOKUP($A38,'Return Data'!$B$7:$R$2700,11,0)</f>
        <v>22.377800000000001</v>
      </c>
      <c r="G38" s="66">
        <f t="shared" si="1"/>
        <v>26</v>
      </c>
      <c r="H38" s="65">
        <f>VLOOKUP($A38,'Return Data'!$B$7:$R$2700,12,0)</f>
        <v>32.232900000000001</v>
      </c>
      <c r="I38" s="66">
        <f t="shared" si="2"/>
        <v>27</v>
      </c>
      <c r="J38" s="65">
        <f>VLOOKUP($A38,'Return Data'!$B$7:$R$2700,13,0)</f>
        <v>20.653600000000001</v>
      </c>
      <c r="K38" s="66">
        <f t="shared" si="8"/>
        <v>29</v>
      </c>
      <c r="L38" s="65">
        <f>VLOOKUP($A38,'Return Data'!$B$7:$R$2700,17,0)</f>
        <v>14.406700000000001</v>
      </c>
      <c r="M38" s="66">
        <f t="shared" si="9"/>
        <v>14</v>
      </c>
      <c r="N38" s="65">
        <f>VLOOKUP($A38,'Return Data'!$B$7:$R$2700,14,0)</f>
        <v>11.2226</v>
      </c>
      <c r="O38" s="66">
        <f t="shared" si="10"/>
        <v>8</v>
      </c>
      <c r="P38" s="65">
        <f>VLOOKUP($A38,'Return Data'!$B$7:$R$2700,15,0)</f>
        <v>13.868399999999999</v>
      </c>
      <c r="Q38" s="66">
        <f t="shared" si="11"/>
        <v>8</v>
      </c>
      <c r="R38" s="65">
        <f>VLOOKUP($A38,'Return Data'!$B$7:$R$2700,16,0)</f>
        <v>12.444900000000001</v>
      </c>
      <c r="S38" s="67">
        <f t="shared" si="4"/>
        <v>16</v>
      </c>
    </row>
    <row r="39" spans="1:19" x14ac:dyDescent="0.3">
      <c r="A39" s="63" t="s">
        <v>544</v>
      </c>
      <c r="B39" s="64">
        <f>VLOOKUP($A39,'Return Data'!$B$7:$R$2700,3,0)</f>
        <v>44260</v>
      </c>
      <c r="C39" s="65">
        <f>VLOOKUP($A39,'Return Data'!$B$7:$R$2700,4,0)</f>
        <v>360.40761155576001</v>
      </c>
      <c r="D39" s="65">
        <f>VLOOKUP($A39,'Return Data'!$B$7:$R$2700,10,0)</f>
        <v>12.7529</v>
      </c>
      <c r="E39" s="66">
        <f t="shared" si="0"/>
        <v>8</v>
      </c>
      <c r="F39" s="65">
        <f>VLOOKUP($A39,'Return Data'!$B$7:$R$2700,11,0)</f>
        <v>27.3794</v>
      </c>
      <c r="G39" s="66">
        <f t="shared" si="1"/>
        <v>12</v>
      </c>
      <c r="H39" s="65">
        <f>VLOOKUP($A39,'Return Data'!$B$7:$R$2700,12,0)</f>
        <v>38.191099999999999</v>
      </c>
      <c r="I39" s="66">
        <f t="shared" si="2"/>
        <v>14</v>
      </c>
      <c r="J39" s="65">
        <f>VLOOKUP($A39,'Return Data'!$B$7:$R$2700,13,0)</f>
        <v>26.681000000000001</v>
      </c>
      <c r="K39" s="66">
        <f t="shared" si="8"/>
        <v>13</v>
      </c>
      <c r="L39" s="65">
        <f>VLOOKUP($A39,'Return Data'!$B$7:$R$2700,17,0)</f>
        <v>14.323499999999999</v>
      </c>
      <c r="M39" s="66">
        <f t="shared" si="9"/>
        <v>15</v>
      </c>
      <c r="N39" s="65">
        <f>VLOOKUP($A39,'Return Data'!$B$7:$R$2700,14,0)</f>
        <v>9.1516999999999999</v>
      </c>
      <c r="O39" s="66">
        <f t="shared" si="10"/>
        <v>13</v>
      </c>
      <c r="P39" s="65">
        <f>VLOOKUP($A39,'Return Data'!$B$7:$R$2700,15,0)</f>
        <v>10.811999999999999</v>
      </c>
      <c r="Q39" s="66">
        <f t="shared" si="11"/>
        <v>18</v>
      </c>
      <c r="R39" s="65">
        <f>VLOOKUP($A39,'Return Data'!$B$7:$R$2700,16,0)</f>
        <v>15.141400000000001</v>
      </c>
      <c r="S39" s="67">
        <f t="shared" si="4"/>
        <v>5</v>
      </c>
    </row>
    <row r="40" spans="1:19" x14ac:dyDescent="0.3">
      <c r="A40" s="63" t="s">
        <v>546</v>
      </c>
      <c r="B40" s="64">
        <f>VLOOKUP($A40,'Return Data'!$B$7:$R$2700,3,0)</f>
        <v>44260</v>
      </c>
      <c r="C40" s="65">
        <f>VLOOKUP($A40,'Return Data'!$B$7:$R$2700,4,0)</f>
        <v>214.036385299708</v>
      </c>
      <c r="D40" s="65">
        <f>VLOOKUP($A40,'Return Data'!$B$7:$R$2700,10,0)</f>
        <v>13.2461</v>
      </c>
      <c r="E40" s="66">
        <f t="shared" si="0"/>
        <v>6</v>
      </c>
      <c r="F40" s="65">
        <f>VLOOKUP($A40,'Return Data'!$B$7:$R$2700,11,0)</f>
        <v>27.723299999999998</v>
      </c>
      <c r="G40" s="66">
        <f t="shared" si="1"/>
        <v>10</v>
      </c>
      <c r="H40" s="65">
        <f>VLOOKUP($A40,'Return Data'!$B$7:$R$2700,12,0)</f>
        <v>40.728099999999998</v>
      </c>
      <c r="I40" s="66">
        <f t="shared" si="2"/>
        <v>11</v>
      </c>
      <c r="J40" s="65">
        <f>VLOOKUP($A40,'Return Data'!$B$7:$R$2700,13,0)</f>
        <v>31.447900000000001</v>
      </c>
      <c r="K40" s="66">
        <f t="shared" si="8"/>
        <v>6</v>
      </c>
      <c r="L40" s="65">
        <f>VLOOKUP($A40,'Return Data'!$B$7:$R$2700,17,0)</f>
        <v>12.8756</v>
      </c>
      <c r="M40" s="66">
        <f t="shared" si="9"/>
        <v>21</v>
      </c>
      <c r="N40" s="65">
        <f>VLOOKUP($A40,'Return Data'!$B$7:$R$2700,14,0)</f>
        <v>7.3753000000000002</v>
      </c>
      <c r="O40" s="66">
        <f t="shared" si="10"/>
        <v>23</v>
      </c>
      <c r="P40" s="65">
        <f>VLOOKUP($A40,'Return Data'!$B$7:$R$2700,15,0)</f>
        <v>11.9686</v>
      </c>
      <c r="Q40" s="66">
        <f t="shared" si="11"/>
        <v>13</v>
      </c>
      <c r="R40" s="65">
        <f>VLOOKUP($A40,'Return Data'!$B$7:$R$2700,16,0)</f>
        <v>12.409599999999999</v>
      </c>
      <c r="S40" s="67">
        <f t="shared" si="4"/>
        <v>18</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10.827569696969697</v>
      </c>
      <c r="E42" s="74"/>
      <c r="F42" s="75">
        <f>AVERAGE(F8:F40)</f>
        <v>25.134512121212122</v>
      </c>
      <c r="G42" s="74"/>
      <c r="H42" s="75">
        <f>AVERAGE(H8:H40)</f>
        <v>37.850833333333327</v>
      </c>
      <c r="I42" s="74"/>
      <c r="J42" s="75">
        <f>AVERAGE(J8:J40)</f>
        <v>26.191572727272725</v>
      </c>
      <c r="K42" s="74"/>
      <c r="L42" s="75">
        <f>AVERAGE(L8:L40)</f>
        <v>14.807210344827586</v>
      </c>
      <c r="M42" s="74"/>
      <c r="N42" s="75">
        <f>AVERAGE(N8:N40)</f>
        <v>9.6433961538461563</v>
      </c>
      <c r="O42" s="74"/>
      <c r="P42" s="75">
        <f>AVERAGE(P8:P40)</f>
        <v>12.644113636363636</v>
      </c>
      <c r="Q42" s="74"/>
      <c r="R42" s="75">
        <f>AVERAGE(R8:R40)</f>
        <v>12.78000303030303</v>
      </c>
      <c r="S42" s="76"/>
    </row>
    <row r="43" spans="1:19" x14ac:dyDescent="0.3">
      <c r="A43" s="73" t="s">
        <v>28</v>
      </c>
      <c r="B43" s="74"/>
      <c r="C43" s="74"/>
      <c r="D43" s="75">
        <f>MIN(D8:D40)</f>
        <v>6.1962000000000002</v>
      </c>
      <c r="E43" s="74"/>
      <c r="F43" s="75">
        <f>MIN(F8:F40)</f>
        <v>17.7698</v>
      </c>
      <c r="G43" s="74"/>
      <c r="H43" s="75">
        <f>MIN(H8:H40)</f>
        <v>26.834599999999998</v>
      </c>
      <c r="I43" s="74"/>
      <c r="J43" s="75">
        <f>MIN(J8:J40)</f>
        <v>14.3162</v>
      </c>
      <c r="K43" s="74"/>
      <c r="L43" s="75">
        <f>MIN(L8:L40)</f>
        <v>3.9405999999999999</v>
      </c>
      <c r="M43" s="74"/>
      <c r="N43" s="75">
        <f>MIN(N8:N40)</f>
        <v>1.6638999999999999</v>
      </c>
      <c r="O43" s="74"/>
      <c r="P43" s="75">
        <f>MIN(P8:P40)</f>
        <v>8.3087999999999997</v>
      </c>
      <c r="Q43" s="74"/>
      <c r="R43" s="75">
        <f>MIN(R8:R40)</f>
        <v>7.6557000000000004</v>
      </c>
      <c r="S43" s="76"/>
    </row>
    <row r="44" spans="1:19" ht="15" thickBot="1" x14ac:dyDescent="0.35">
      <c r="A44" s="77" t="s">
        <v>29</v>
      </c>
      <c r="B44" s="78"/>
      <c r="C44" s="78"/>
      <c r="D44" s="79">
        <f>MAX(D8:D40)</f>
        <v>17.706399999999999</v>
      </c>
      <c r="E44" s="78"/>
      <c r="F44" s="79">
        <f>MAX(F8:F40)</f>
        <v>32.497100000000003</v>
      </c>
      <c r="G44" s="78"/>
      <c r="H44" s="79">
        <f>MAX(H8:H40)</f>
        <v>61.643999999999998</v>
      </c>
      <c r="I44" s="78"/>
      <c r="J44" s="79">
        <f>MAX(J8:J40)</f>
        <v>47.625100000000003</v>
      </c>
      <c r="K44" s="78"/>
      <c r="L44" s="79">
        <f>MAX(L8:L40)</f>
        <v>24.52</v>
      </c>
      <c r="M44" s="78"/>
      <c r="N44" s="79">
        <f>MAX(N8:N40)</f>
        <v>16.473600000000001</v>
      </c>
      <c r="O44" s="78"/>
      <c r="P44" s="79">
        <f>MAX(P8:P40)</f>
        <v>15.7715</v>
      </c>
      <c r="Q44" s="78"/>
      <c r="R44" s="79">
        <f>MAX(R8:R40)</f>
        <v>23.424099999999999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1646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44260</v>
      </c>
      <c r="C8" s="65">
        <f>VLOOKUP($A8,'Return Data'!$B$7:$R$2700,4,0)</f>
        <v>49.5745</v>
      </c>
      <c r="D8" s="65">
        <f>VLOOKUP($A8,'Return Data'!$B$7:$R$2700,10,0)</f>
        <v>27.7179</v>
      </c>
      <c r="E8" s="66">
        <f t="shared" ref="E8:E16" si="0">RANK(D8,D$8:D$31,0)</f>
        <v>1</v>
      </c>
      <c r="F8" s="65">
        <f>VLOOKUP($A8,'Return Data'!$B$7:$R$2700,11,0)</f>
        <v>31.3583</v>
      </c>
      <c r="G8" s="66">
        <f t="shared" ref="G8:G16" si="1">RANK(F8,F$8:F$31,0)</f>
        <v>1</v>
      </c>
      <c r="H8" s="65">
        <f>VLOOKUP($A8,'Return Data'!$B$7:$R$2700,12,0)</f>
        <v>31.9054</v>
      </c>
      <c r="I8" s="66">
        <f t="shared" ref="I8:I16" si="2">RANK(H8,H$8:H$31,0)</f>
        <v>1</v>
      </c>
      <c r="J8" s="65">
        <f>VLOOKUP($A8,'Return Data'!$B$7:$R$2700,13,0)</f>
        <v>17.595500000000001</v>
      </c>
      <c r="K8" s="66">
        <f t="shared" ref="K8:K16" si="3">RANK(J8,J$8:J$31,0)</f>
        <v>1</v>
      </c>
      <c r="L8" s="65">
        <f>VLOOKUP($A8,'Return Data'!$B$7:$R$2700,17,0)</f>
        <v>10.6807</v>
      </c>
      <c r="M8" s="66">
        <f>RANK(L8,L$8:L$31,0)</f>
        <v>8</v>
      </c>
      <c r="N8" s="65">
        <f>VLOOKUP($A8,'Return Data'!$B$7:$R$2700,14,0)</f>
        <v>7.6558000000000002</v>
      </c>
      <c r="O8" s="66">
        <f>RANK(N8,N$8:N$31,0)</f>
        <v>16</v>
      </c>
      <c r="P8" s="65">
        <f>VLOOKUP($A8,'Return Data'!$B$7:$R$2700,15,0)</f>
        <v>10.749700000000001</v>
      </c>
      <c r="Q8" s="66">
        <f>RANK(P8,P$8:P$31,0)</f>
        <v>3</v>
      </c>
      <c r="R8" s="65">
        <f>VLOOKUP($A8,'Return Data'!$B$7:$R$2700,16,0)</f>
        <v>11.116300000000001</v>
      </c>
      <c r="S8" s="67">
        <f>RANK(R8,R$8:R$31,0)</f>
        <v>1</v>
      </c>
    </row>
    <row r="9" spans="1:20" x14ac:dyDescent="0.3">
      <c r="A9" s="63" t="s">
        <v>1648</v>
      </c>
      <c r="B9" s="64">
        <f>VLOOKUP($A9,'Return Data'!$B$7:$R$2700,3,0)</f>
        <v>44260</v>
      </c>
      <c r="C9" s="65">
        <f>VLOOKUP($A9,'Return Data'!$B$7:$R$2700,4,0)</f>
        <v>24.7303</v>
      </c>
      <c r="D9" s="65">
        <f>VLOOKUP($A9,'Return Data'!$B$7:$R$2700,10,0)</f>
        <v>11.2156</v>
      </c>
      <c r="E9" s="66">
        <f t="shared" si="0"/>
        <v>14</v>
      </c>
      <c r="F9" s="65">
        <f>VLOOKUP($A9,'Return Data'!$B$7:$R$2700,11,0)</f>
        <v>18.0914</v>
      </c>
      <c r="G9" s="66">
        <f t="shared" si="1"/>
        <v>7</v>
      </c>
      <c r="H9" s="65">
        <f>VLOOKUP($A9,'Return Data'!$B$7:$R$2700,12,0)</f>
        <v>19.925699999999999</v>
      </c>
      <c r="I9" s="66">
        <f t="shared" si="2"/>
        <v>6</v>
      </c>
      <c r="J9" s="65">
        <f>VLOOKUP($A9,'Return Data'!$B$7:$R$2700,13,0)</f>
        <v>14.4625</v>
      </c>
      <c r="K9" s="66">
        <f t="shared" si="3"/>
        <v>6</v>
      </c>
      <c r="L9" s="65">
        <f>VLOOKUP($A9,'Return Data'!$B$7:$R$2700,17,0)</f>
        <v>9.0827000000000009</v>
      </c>
      <c r="M9" s="66">
        <f t="shared" ref="M9:M31" si="4">RANK(L9,L$8:L$31,0)</f>
        <v>16</v>
      </c>
      <c r="N9" s="65">
        <f>VLOOKUP($A9,'Return Data'!$B$7:$R$2700,14,0)</f>
        <v>7.8460999999999999</v>
      </c>
      <c r="O9" s="66">
        <f t="shared" ref="O9:O31" si="5">RANK(N9,N$8:N$31,0)</f>
        <v>11</v>
      </c>
      <c r="P9" s="65">
        <f>VLOOKUP($A9,'Return Data'!$B$7:$R$2700,15,0)</f>
        <v>8.6060999999999996</v>
      </c>
      <c r="Q9" s="66">
        <f t="shared" ref="Q9:Q31" si="6">RANK(P9,P$8:P$31,0)</f>
        <v>11</v>
      </c>
      <c r="R9" s="65">
        <f>VLOOKUP($A9,'Return Data'!$B$7:$R$2700,16,0)</f>
        <v>9.5117999999999991</v>
      </c>
      <c r="S9" s="67">
        <f t="shared" ref="S9:S30" si="7">RANK(R9,R$8:R$31,0)</f>
        <v>11</v>
      </c>
    </row>
    <row r="10" spans="1:20" x14ac:dyDescent="0.3">
      <c r="A10" s="63" t="s">
        <v>1649</v>
      </c>
      <c r="B10" s="64">
        <f>VLOOKUP($A10,'Return Data'!$B$7:$R$2700,3,0)</f>
        <v>44260</v>
      </c>
      <c r="C10" s="65">
        <f>VLOOKUP($A10,'Return Data'!$B$7:$R$2700,4,0)</f>
        <v>31.288599999999999</v>
      </c>
      <c r="D10" s="65">
        <f>VLOOKUP($A10,'Return Data'!$B$7:$R$2700,10,0)</f>
        <v>5.9268000000000001</v>
      </c>
      <c r="E10" s="66">
        <f t="shared" si="0"/>
        <v>20</v>
      </c>
      <c r="F10" s="65">
        <f>VLOOKUP($A10,'Return Data'!$B$7:$R$2700,11,0)</f>
        <v>12.0845</v>
      </c>
      <c r="G10" s="66">
        <f t="shared" si="1"/>
        <v>19</v>
      </c>
      <c r="H10" s="65">
        <f>VLOOKUP($A10,'Return Data'!$B$7:$R$2700,12,0)</f>
        <v>13.1396</v>
      </c>
      <c r="I10" s="66">
        <f t="shared" si="2"/>
        <v>20</v>
      </c>
      <c r="J10" s="65">
        <f>VLOOKUP($A10,'Return Data'!$B$7:$R$2700,13,0)</f>
        <v>12.050700000000001</v>
      </c>
      <c r="K10" s="66">
        <f t="shared" si="3"/>
        <v>10</v>
      </c>
      <c r="L10" s="65">
        <f>VLOOKUP($A10,'Return Data'!$B$7:$R$2700,17,0)</f>
        <v>13.199199999999999</v>
      </c>
      <c r="M10" s="66">
        <f t="shared" si="4"/>
        <v>3</v>
      </c>
      <c r="N10" s="65">
        <f>VLOOKUP($A10,'Return Data'!$B$7:$R$2700,14,0)</f>
        <v>11.100899999999999</v>
      </c>
      <c r="O10" s="66">
        <f t="shared" si="5"/>
        <v>2</v>
      </c>
      <c r="P10" s="65">
        <f>VLOOKUP($A10,'Return Data'!$B$7:$R$2700,15,0)</f>
        <v>9.8782999999999994</v>
      </c>
      <c r="Q10" s="66">
        <f t="shared" si="6"/>
        <v>6</v>
      </c>
      <c r="R10" s="65">
        <f>VLOOKUP($A10,'Return Data'!$B$7:$R$2700,16,0)</f>
        <v>9.6653000000000002</v>
      </c>
      <c r="S10" s="67">
        <f t="shared" si="7"/>
        <v>8</v>
      </c>
    </row>
    <row r="11" spans="1:20" x14ac:dyDescent="0.3">
      <c r="A11" s="63" t="s">
        <v>1650</v>
      </c>
      <c r="B11" s="64">
        <f>VLOOKUP($A11,'Return Data'!$B$7:$R$2700,3,0)</f>
        <v>44260</v>
      </c>
      <c r="C11" s="65">
        <f>VLOOKUP($A11,'Return Data'!$B$7:$R$2700,4,0)</f>
        <v>37.621600000000001</v>
      </c>
      <c r="D11" s="65">
        <f>VLOOKUP($A11,'Return Data'!$B$7:$R$2700,10,0)</f>
        <v>12.468</v>
      </c>
      <c r="E11" s="66">
        <f t="shared" si="0"/>
        <v>9</v>
      </c>
      <c r="F11" s="65">
        <f>VLOOKUP($A11,'Return Data'!$B$7:$R$2700,11,0)</f>
        <v>14.9306</v>
      </c>
      <c r="G11" s="66">
        <f t="shared" si="1"/>
        <v>13</v>
      </c>
      <c r="H11" s="65">
        <f>VLOOKUP($A11,'Return Data'!$B$7:$R$2700,12,0)</f>
        <v>15.2662</v>
      </c>
      <c r="I11" s="66">
        <f t="shared" si="2"/>
        <v>14</v>
      </c>
      <c r="J11" s="65">
        <f>VLOOKUP($A11,'Return Data'!$B$7:$R$2700,13,0)</f>
        <v>11.0466</v>
      </c>
      <c r="K11" s="66">
        <f t="shared" si="3"/>
        <v>13</v>
      </c>
      <c r="L11" s="65">
        <f>VLOOKUP($A11,'Return Data'!$B$7:$R$2700,17,0)</f>
        <v>10.6912</v>
      </c>
      <c r="M11" s="66">
        <f t="shared" si="4"/>
        <v>7</v>
      </c>
      <c r="N11" s="65">
        <f>VLOOKUP($A11,'Return Data'!$B$7:$R$2700,14,0)</f>
        <v>9.1717999999999993</v>
      </c>
      <c r="O11" s="66">
        <f t="shared" si="5"/>
        <v>6</v>
      </c>
      <c r="P11" s="65">
        <f>VLOOKUP($A11,'Return Data'!$B$7:$R$2700,15,0)</f>
        <v>10.395200000000001</v>
      </c>
      <c r="Q11" s="66">
        <f t="shared" si="6"/>
        <v>5</v>
      </c>
      <c r="R11" s="65">
        <f>VLOOKUP($A11,'Return Data'!$B$7:$R$2700,16,0)</f>
        <v>10.1106</v>
      </c>
      <c r="S11" s="67">
        <f t="shared" si="7"/>
        <v>6</v>
      </c>
    </row>
    <row r="12" spans="1:20" x14ac:dyDescent="0.3">
      <c r="A12" s="63" t="s">
        <v>1651</v>
      </c>
      <c r="B12" s="64">
        <f>VLOOKUP($A12,'Return Data'!$B$7:$R$2700,3,0)</f>
        <v>44260</v>
      </c>
      <c r="C12" s="65">
        <f>VLOOKUP($A12,'Return Data'!$B$7:$R$2700,4,0)</f>
        <v>22.112100000000002</v>
      </c>
      <c r="D12" s="65">
        <f>VLOOKUP($A12,'Return Data'!$B$7:$R$2700,10,0)</f>
        <v>5.2390999999999996</v>
      </c>
      <c r="E12" s="66">
        <f t="shared" si="0"/>
        <v>21</v>
      </c>
      <c r="F12" s="65">
        <f>VLOOKUP($A12,'Return Data'!$B$7:$R$2700,11,0)</f>
        <v>10.910500000000001</v>
      </c>
      <c r="G12" s="66">
        <f t="shared" si="1"/>
        <v>21</v>
      </c>
      <c r="H12" s="65">
        <f>VLOOKUP($A12,'Return Data'!$B$7:$R$2700,12,0)</f>
        <v>16.838100000000001</v>
      </c>
      <c r="I12" s="66">
        <f t="shared" si="2"/>
        <v>13</v>
      </c>
      <c r="J12" s="65">
        <f>VLOOKUP($A12,'Return Data'!$B$7:$R$2700,13,0)</f>
        <v>10.361800000000001</v>
      </c>
      <c r="K12" s="66">
        <f t="shared" si="3"/>
        <v>14</v>
      </c>
      <c r="L12" s="65">
        <f>VLOOKUP($A12,'Return Data'!$B$7:$R$2700,17,0)</f>
        <v>2.06</v>
      </c>
      <c r="M12" s="66">
        <f t="shared" si="4"/>
        <v>20</v>
      </c>
      <c r="N12" s="65">
        <f>VLOOKUP($A12,'Return Data'!$B$7:$R$2700,14,0)</f>
        <v>1.0939000000000001</v>
      </c>
      <c r="O12" s="66">
        <f t="shared" si="5"/>
        <v>20</v>
      </c>
      <c r="P12" s="65">
        <f>VLOOKUP($A12,'Return Data'!$B$7:$R$2700,15,0)</f>
        <v>5.3155999999999999</v>
      </c>
      <c r="Q12" s="66">
        <f t="shared" si="6"/>
        <v>19</v>
      </c>
      <c r="R12" s="65">
        <f>VLOOKUP($A12,'Return Data'!$B$7:$R$2700,16,0)</f>
        <v>6.6910999999999996</v>
      </c>
      <c r="S12" s="67">
        <f t="shared" si="7"/>
        <v>21</v>
      </c>
    </row>
    <row r="13" spans="1:20" x14ac:dyDescent="0.3">
      <c r="A13" s="63" t="s">
        <v>1652</v>
      </c>
      <c r="B13" s="64">
        <f>VLOOKUP($A13,'Return Data'!$B$7:$R$2700,3,0)</f>
        <v>44260</v>
      </c>
      <c r="C13" s="65">
        <f>VLOOKUP($A13,'Return Data'!$B$7:$R$2700,4,0)</f>
        <v>75.936599999999999</v>
      </c>
      <c r="D13" s="65">
        <f>VLOOKUP($A13,'Return Data'!$B$7:$R$2700,10,0)</f>
        <v>13.808299999999999</v>
      </c>
      <c r="E13" s="66">
        <f t="shared" si="0"/>
        <v>7</v>
      </c>
      <c r="F13" s="65">
        <f>VLOOKUP($A13,'Return Data'!$B$7:$R$2700,11,0)</f>
        <v>16.550899999999999</v>
      </c>
      <c r="G13" s="66">
        <f t="shared" si="1"/>
        <v>10</v>
      </c>
      <c r="H13" s="65">
        <f>VLOOKUP($A13,'Return Data'!$B$7:$R$2700,12,0)</f>
        <v>19.488299999999999</v>
      </c>
      <c r="I13" s="66">
        <f t="shared" si="2"/>
        <v>7</v>
      </c>
      <c r="J13" s="65">
        <f>VLOOKUP($A13,'Return Data'!$B$7:$R$2700,13,0)</f>
        <v>14.470599999999999</v>
      </c>
      <c r="K13" s="66">
        <f t="shared" si="3"/>
        <v>5</v>
      </c>
      <c r="L13" s="65">
        <f>VLOOKUP($A13,'Return Data'!$B$7:$R$2700,17,0)</f>
        <v>13.783899999999999</v>
      </c>
      <c r="M13" s="66">
        <f t="shared" si="4"/>
        <v>2</v>
      </c>
      <c r="N13" s="65">
        <f>VLOOKUP($A13,'Return Data'!$B$7:$R$2700,14,0)</f>
        <v>11.422000000000001</v>
      </c>
      <c r="O13" s="66">
        <f t="shared" si="5"/>
        <v>1</v>
      </c>
      <c r="P13" s="65">
        <f>VLOOKUP($A13,'Return Data'!$B$7:$R$2700,15,0)</f>
        <v>10.7014</v>
      </c>
      <c r="Q13" s="66">
        <f t="shared" si="6"/>
        <v>4</v>
      </c>
      <c r="R13" s="65">
        <f>VLOOKUP($A13,'Return Data'!$B$7:$R$2700,16,0)</f>
        <v>10.303699999999999</v>
      </c>
      <c r="S13" s="67">
        <f t="shared" si="7"/>
        <v>5</v>
      </c>
    </row>
    <row r="14" spans="1:20" x14ac:dyDescent="0.3">
      <c r="A14" s="63" t="s">
        <v>1653</v>
      </c>
      <c r="B14" s="64">
        <f>VLOOKUP($A14,'Return Data'!$B$7:$R$2700,3,0)</f>
        <v>44260</v>
      </c>
      <c r="C14" s="65">
        <f>VLOOKUP($A14,'Return Data'!$B$7:$R$2700,4,0)</f>
        <v>44.505099999999999</v>
      </c>
      <c r="D14" s="65">
        <f>VLOOKUP($A14,'Return Data'!$B$7:$R$2700,10,0)</f>
        <v>10.5661</v>
      </c>
      <c r="E14" s="66">
        <f t="shared" si="0"/>
        <v>15</v>
      </c>
      <c r="F14" s="65">
        <f>VLOOKUP($A14,'Return Data'!$B$7:$R$2700,11,0)</f>
        <v>16.938700000000001</v>
      </c>
      <c r="G14" s="66">
        <f t="shared" si="1"/>
        <v>9</v>
      </c>
      <c r="H14" s="65">
        <f>VLOOKUP($A14,'Return Data'!$B$7:$R$2700,12,0)</f>
        <v>18.798300000000001</v>
      </c>
      <c r="I14" s="66">
        <f t="shared" si="2"/>
        <v>8</v>
      </c>
      <c r="J14" s="65">
        <f>VLOOKUP($A14,'Return Data'!$B$7:$R$2700,13,0)</f>
        <v>11.7034</v>
      </c>
      <c r="K14" s="66">
        <f t="shared" si="3"/>
        <v>12</v>
      </c>
      <c r="L14" s="65">
        <f>VLOOKUP($A14,'Return Data'!$B$7:$R$2700,17,0)</f>
        <v>10.4085</v>
      </c>
      <c r="M14" s="66">
        <f t="shared" si="4"/>
        <v>9</v>
      </c>
      <c r="N14" s="65">
        <f>VLOOKUP($A14,'Return Data'!$B$7:$R$2700,14,0)</f>
        <v>6.0632000000000001</v>
      </c>
      <c r="O14" s="66">
        <f t="shared" si="5"/>
        <v>18</v>
      </c>
      <c r="P14" s="65">
        <f>VLOOKUP($A14,'Return Data'!$B$7:$R$2700,15,0)</f>
        <v>8.4749999999999996</v>
      </c>
      <c r="Q14" s="66">
        <f t="shared" si="6"/>
        <v>16</v>
      </c>
      <c r="R14" s="65">
        <f>VLOOKUP($A14,'Return Data'!$B$7:$R$2700,16,0)</f>
        <v>8.5635999999999992</v>
      </c>
      <c r="S14" s="67">
        <f t="shared" si="7"/>
        <v>16</v>
      </c>
    </row>
    <row r="15" spans="1:20" x14ac:dyDescent="0.3">
      <c r="A15" s="63" t="s">
        <v>1654</v>
      </c>
      <c r="B15" s="64">
        <f>VLOOKUP($A15,'Return Data'!$B$7:$R$2700,3,0)</f>
        <v>44260</v>
      </c>
      <c r="C15" s="65">
        <f>VLOOKUP($A15,'Return Data'!$B$7:$R$2700,4,0)</f>
        <v>24.055</v>
      </c>
      <c r="D15" s="65">
        <f>VLOOKUP($A15,'Return Data'!$B$7:$R$2700,10,0)</f>
        <v>13.903600000000001</v>
      </c>
      <c r="E15" s="66">
        <f t="shared" si="0"/>
        <v>6</v>
      </c>
      <c r="F15" s="65">
        <f>VLOOKUP($A15,'Return Data'!$B$7:$R$2700,11,0)</f>
        <v>14.3827</v>
      </c>
      <c r="G15" s="66">
        <f t="shared" si="1"/>
        <v>14</v>
      </c>
      <c r="H15" s="65">
        <f>VLOOKUP($A15,'Return Data'!$B$7:$R$2700,12,0)</f>
        <v>14.5166</v>
      </c>
      <c r="I15" s="66">
        <f t="shared" si="2"/>
        <v>17</v>
      </c>
      <c r="J15" s="65">
        <f>VLOOKUP($A15,'Return Data'!$B$7:$R$2700,13,0)</f>
        <v>9.1181999999999999</v>
      </c>
      <c r="K15" s="66">
        <f t="shared" si="3"/>
        <v>19</v>
      </c>
      <c r="L15" s="65">
        <f>VLOOKUP($A15,'Return Data'!$B$7:$R$2700,17,0)</f>
        <v>8.1943999999999999</v>
      </c>
      <c r="M15" s="66">
        <f t="shared" si="4"/>
        <v>17</v>
      </c>
      <c r="N15" s="65">
        <f>VLOOKUP($A15,'Return Data'!$B$7:$R$2700,14,0)</f>
        <v>7.7865000000000002</v>
      </c>
      <c r="O15" s="66">
        <f t="shared" si="5"/>
        <v>13</v>
      </c>
      <c r="P15" s="65">
        <f>VLOOKUP($A15,'Return Data'!$B$7:$R$2700,15,0)</f>
        <v>8.5208999999999993</v>
      </c>
      <c r="Q15" s="66">
        <f t="shared" si="6"/>
        <v>14</v>
      </c>
      <c r="R15" s="65">
        <f>VLOOKUP($A15,'Return Data'!$B$7:$R$2700,16,0)</f>
        <v>8.9498999999999995</v>
      </c>
      <c r="S15" s="67">
        <f t="shared" si="7"/>
        <v>14</v>
      </c>
    </row>
    <row r="16" spans="1:20" x14ac:dyDescent="0.3">
      <c r="A16" s="63" t="s">
        <v>1655</v>
      </c>
      <c r="B16" s="64">
        <f>VLOOKUP($A16,'Return Data'!$B$7:$R$2700,3,0)</f>
        <v>44260</v>
      </c>
      <c r="C16" s="65">
        <f>VLOOKUP($A16,'Return Data'!$B$7:$R$2700,4,0)</f>
        <v>68.143799999999999</v>
      </c>
      <c r="D16" s="65">
        <f>VLOOKUP($A16,'Return Data'!$B$7:$R$2700,10,0)</f>
        <v>11.463800000000001</v>
      </c>
      <c r="E16" s="66">
        <f t="shared" si="0"/>
        <v>12</v>
      </c>
      <c r="F16" s="65">
        <f>VLOOKUP($A16,'Return Data'!$B$7:$R$2700,11,0)</f>
        <v>17.574400000000001</v>
      </c>
      <c r="G16" s="66">
        <f t="shared" si="1"/>
        <v>8</v>
      </c>
      <c r="H16" s="65">
        <f>VLOOKUP($A16,'Return Data'!$B$7:$R$2700,12,0)</f>
        <v>17.1647</v>
      </c>
      <c r="I16" s="66">
        <f t="shared" si="2"/>
        <v>11</v>
      </c>
      <c r="J16" s="65">
        <f>VLOOKUP($A16,'Return Data'!$B$7:$R$2700,13,0)</f>
        <v>9.5879999999999992</v>
      </c>
      <c r="K16" s="66">
        <f t="shared" si="3"/>
        <v>16</v>
      </c>
      <c r="L16" s="65">
        <f>VLOOKUP($A16,'Return Data'!$B$7:$R$2700,17,0)</f>
        <v>9.3823000000000008</v>
      </c>
      <c r="M16" s="66">
        <f t="shared" si="4"/>
        <v>13</v>
      </c>
      <c r="N16" s="65">
        <f>VLOOKUP($A16,'Return Data'!$B$7:$R$2700,14,0)</f>
        <v>7.7949000000000002</v>
      </c>
      <c r="O16" s="66">
        <f t="shared" si="5"/>
        <v>12</v>
      </c>
      <c r="P16" s="65">
        <f>VLOOKUP($A16,'Return Data'!$B$7:$R$2700,15,0)</f>
        <v>8.5800999999999998</v>
      </c>
      <c r="Q16" s="66">
        <f t="shared" si="6"/>
        <v>12</v>
      </c>
      <c r="R16" s="65">
        <f>VLOOKUP($A16,'Return Data'!$B$7:$R$2700,16,0)</f>
        <v>9.4922000000000004</v>
      </c>
      <c r="S16" s="67">
        <f t="shared" si="7"/>
        <v>12</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44260</v>
      </c>
      <c r="C18" s="65">
        <f>VLOOKUP($A18,'Return Data'!$B$7:$R$2700,4,0)</f>
        <v>56.029800000000002</v>
      </c>
      <c r="D18" s="65">
        <f>VLOOKUP($A18,'Return Data'!$B$7:$R$2700,10,0)</f>
        <v>19.2744</v>
      </c>
      <c r="E18" s="66">
        <f t="shared" ref="E18:E26" si="8">RANK(D18,D$8:D$31,0)</f>
        <v>3</v>
      </c>
      <c r="F18" s="65">
        <f>VLOOKUP($A18,'Return Data'!$B$7:$R$2700,11,0)</f>
        <v>22.4147</v>
      </c>
      <c r="G18" s="66">
        <f t="shared" ref="G18:G26" si="9">RANK(F18,F$8:F$31,0)</f>
        <v>4</v>
      </c>
      <c r="H18" s="65">
        <f>VLOOKUP($A18,'Return Data'!$B$7:$R$2700,12,0)</f>
        <v>24.579499999999999</v>
      </c>
      <c r="I18" s="66">
        <f t="shared" ref="I18:I26" si="10">RANK(H18,H$8:H$31,0)</f>
        <v>2</v>
      </c>
      <c r="J18" s="65">
        <f>VLOOKUP($A18,'Return Data'!$B$7:$R$2700,13,0)</f>
        <v>13.8169</v>
      </c>
      <c r="K18" s="66">
        <f t="shared" ref="K18:K26" si="11">RANK(J18,J$8:J$31,0)</f>
        <v>7</v>
      </c>
      <c r="L18" s="65">
        <f>VLOOKUP($A18,'Return Data'!$B$7:$R$2700,17,0)</f>
        <v>10.2499</v>
      </c>
      <c r="M18" s="66">
        <f t="shared" si="4"/>
        <v>10</v>
      </c>
      <c r="N18" s="65">
        <f>VLOOKUP($A18,'Return Data'!$B$7:$R$2700,14,0)</f>
        <v>8.3744999999999994</v>
      </c>
      <c r="O18" s="66">
        <f t="shared" si="5"/>
        <v>8</v>
      </c>
      <c r="P18" s="65">
        <f>VLOOKUP($A18,'Return Data'!$B$7:$R$2700,15,0)</f>
        <v>9.8574000000000002</v>
      </c>
      <c r="Q18" s="66">
        <f t="shared" si="6"/>
        <v>7</v>
      </c>
      <c r="R18" s="65">
        <f>VLOOKUP($A18,'Return Data'!$B$7:$R$2700,16,0)</f>
        <v>9.6005000000000003</v>
      </c>
      <c r="S18" s="67">
        <f t="shared" si="7"/>
        <v>9</v>
      </c>
    </row>
    <row r="19" spans="1:19" x14ac:dyDescent="0.3">
      <c r="A19" s="63" t="s">
        <v>1658</v>
      </c>
      <c r="B19" s="64">
        <f>VLOOKUP($A19,'Return Data'!$B$7:$R$2700,3,0)</f>
        <v>44260</v>
      </c>
      <c r="C19" s="65">
        <f>VLOOKUP($A19,'Return Data'!$B$7:$R$2700,4,0)</f>
        <v>45.692399999999999</v>
      </c>
      <c r="D19" s="65">
        <f>VLOOKUP($A19,'Return Data'!$B$7:$R$2700,10,0)</f>
        <v>8.3461999999999996</v>
      </c>
      <c r="E19" s="66">
        <f t="shared" si="8"/>
        <v>18</v>
      </c>
      <c r="F19" s="65">
        <f>VLOOKUP($A19,'Return Data'!$B$7:$R$2700,11,0)</f>
        <v>16.117100000000001</v>
      </c>
      <c r="G19" s="66">
        <f t="shared" si="9"/>
        <v>11</v>
      </c>
      <c r="H19" s="65">
        <f>VLOOKUP($A19,'Return Data'!$B$7:$R$2700,12,0)</f>
        <v>17.069099999999999</v>
      </c>
      <c r="I19" s="66">
        <f t="shared" si="10"/>
        <v>12</v>
      </c>
      <c r="J19" s="65">
        <f>VLOOKUP($A19,'Return Data'!$B$7:$R$2700,13,0)</f>
        <v>11.864800000000001</v>
      </c>
      <c r="K19" s="66">
        <f t="shared" si="11"/>
        <v>11</v>
      </c>
      <c r="L19" s="65">
        <f>VLOOKUP($A19,'Return Data'!$B$7:$R$2700,17,0)</f>
        <v>11.4429</v>
      </c>
      <c r="M19" s="66">
        <f t="shared" si="4"/>
        <v>5</v>
      </c>
      <c r="N19" s="65">
        <f>VLOOKUP($A19,'Return Data'!$B$7:$R$2700,14,0)</f>
        <v>8.7720000000000002</v>
      </c>
      <c r="O19" s="66">
        <f t="shared" si="5"/>
        <v>7</v>
      </c>
      <c r="P19" s="65">
        <f>VLOOKUP($A19,'Return Data'!$B$7:$R$2700,15,0)</f>
        <v>9.0641999999999996</v>
      </c>
      <c r="Q19" s="66">
        <f t="shared" si="6"/>
        <v>9</v>
      </c>
      <c r="R19" s="65">
        <f>VLOOKUP($A19,'Return Data'!$B$7:$R$2700,16,0)</f>
        <v>8.9384999999999994</v>
      </c>
      <c r="S19" s="67">
        <f t="shared" si="7"/>
        <v>15</v>
      </c>
    </row>
    <row r="20" spans="1:19" x14ac:dyDescent="0.3">
      <c r="A20" s="63" t="s">
        <v>1659</v>
      </c>
      <c r="B20" s="64">
        <f>VLOOKUP($A20,'Return Data'!$B$7:$R$2700,3,0)</f>
        <v>44260</v>
      </c>
      <c r="C20" s="65">
        <f>VLOOKUP($A20,'Return Data'!$B$7:$R$2700,4,0)</f>
        <v>54.413800000000002</v>
      </c>
      <c r="D20" s="65">
        <f>VLOOKUP($A20,'Return Data'!$B$7:$R$2700,10,0)</f>
        <v>11.8378</v>
      </c>
      <c r="E20" s="66">
        <f t="shared" si="8"/>
        <v>10</v>
      </c>
      <c r="F20" s="65">
        <f>VLOOKUP($A20,'Return Data'!$B$7:$R$2700,11,0)</f>
        <v>16.082899999999999</v>
      </c>
      <c r="G20" s="66">
        <f t="shared" si="9"/>
        <v>12</v>
      </c>
      <c r="H20" s="65">
        <f>VLOOKUP($A20,'Return Data'!$B$7:$R$2700,12,0)</f>
        <v>18.205300000000001</v>
      </c>
      <c r="I20" s="66">
        <f t="shared" si="10"/>
        <v>10</v>
      </c>
      <c r="J20" s="65">
        <f>VLOOKUP($A20,'Return Data'!$B$7:$R$2700,13,0)</f>
        <v>12.9552</v>
      </c>
      <c r="K20" s="66">
        <f t="shared" si="11"/>
        <v>8</v>
      </c>
      <c r="L20" s="65">
        <f>VLOOKUP($A20,'Return Data'!$B$7:$R$2700,17,0)</f>
        <v>11.353199999999999</v>
      </c>
      <c r="M20" s="66">
        <f t="shared" si="4"/>
        <v>6</v>
      </c>
      <c r="N20" s="65">
        <f>VLOOKUP($A20,'Return Data'!$B$7:$R$2700,14,0)</f>
        <v>10.290900000000001</v>
      </c>
      <c r="O20" s="66">
        <f t="shared" si="5"/>
        <v>4</v>
      </c>
      <c r="P20" s="65">
        <f>VLOOKUP($A20,'Return Data'!$B$7:$R$2700,15,0)</f>
        <v>11.558400000000001</v>
      </c>
      <c r="Q20" s="66">
        <f t="shared" si="6"/>
        <v>2</v>
      </c>
      <c r="R20" s="65">
        <f>VLOOKUP($A20,'Return Data'!$B$7:$R$2700,16,0)</f>
        <v>11.0983</v>
      </c>
      <c r="S20" s="67">
        <f t="shared" si="7"/>
        <v>2</v>
      </c>
    </row>
    <row r="21" spans="1:19" x14ac:dyDescent="0.3">
      <c r="A21" s="63" t="s">
        <v>1660</v>
      </c>
      <c r="B21" s="64">
        <f>VLOOKUP($A21,'Return Data'!$B$7:$R$2700,3,0)</f>
        <v>44260</v>
      </c>
      <c r="C21" s="65">
        <f>VLOOKUP($A21,'Return Data'!$B$7:$R$2700,4,0)</f>
        <v>26.4941</v>
      </c>
      <c r="D21" s="65">
        <f>VLOOKUP($A21,'Return Data'!$B$7:$R$2700,10,0)</f>
        <v>8.7843</v>
      </c>
      <c r="E21" s="66">
        <f t="shared" si="8"/>
        <v>16</v>
      </c>
      <c r="F21" s="65">
        <f>VLOOKUP($A21,'Return Data'!$B$7:$R$2700,11,0)</f>
        <v>12.9824</v>
      </c>
      <c r="G21" s="66">
        <f t="shared" si="9"/>
        <v>18</v>
      </c>
      <c r="H21" s="65">
        <f>VLOOKUP($A21,'Return Data'!$B$7:$R$2700,12,0)</f>
        <v>14.926500000000001</v>
      </c>
      <c r="I21" s="66">
        <f t="shared" si="10"/>
        <v>15</v>
      </c>
      <c r="J21" s="65">
        <f>VLOOKUP($A21,'Return Data'!$B$7:$R$2700,13,0)</f>
        <v>8.9418000000000006</v>
      </c>
      <c r="K21" s="66">
        <f t="shared" si="11"/>
        <v>20</v>
      </c>
      <c r="L21" s="65">
        <f>VLOOKUP($A21,'Return Data'!$B$7:$R$2700,17,0)</f>
        <v>9.2253000000000007</v>
      </c>
      <c r="M21" s="66">
        <f t="shared" si="4"/>
        <v>14</v>
      </c>
      <c r="N21" s="65">
        <f>VLOOKUP($A21,'Return Data'!$B$7:$R$2700,14,0)</f>
        <v>7.6755000000000004</v>
      </c>
      <c r="O21" s="66">
        <f t="shared" si="5"/>
        <v>15</v>
      </c>
      <c r="P21" s="65">
        <f>VLOOKUP($A21,'Return Data'!$B$7:$R$2700,15,0)</f>
        <v>8.8436000000000003</v>
      </c>
      <c r="Q21" s="66">
        <f t="shared" si="6"/>
        <v>10</v>
      </c>
      <c r="R21" s="65">
        <f>VLOOKUP($A21,'Return Data'!$B$7:$R$2700,16,0)</f>
        <v>9.1870999999999992</v>
      </c>
      <c r="S21" s="67">
        <f t="shared" si="7"/>
        <v>13</v>
      </c>
    </row>
    <row r="22" spans="1:19" x14ac:dyDescent="0.3">
      <c r="A22" s="63" t="s">
        <v>1661</v>
      </c>
      <c r="B22" s="64">
        <f>VLOOKUP($A22,'Return Data'!$B$7:$R$2700,3,0)</f>
        <v>44260</v>
      </c>
      <c r="C22" s="65">
        <f>VLOOKUP($A22,'Return Data'!$B$7:$R$2700,4,0)</f>
        <v>16.7577</v>
      </c>
      <c r="D22" s="65">
        <f>VLOOKUP($A22,'Return Data'!$B$7:$R$2700,10,0)</f>
        <v>19.7942</v>
      </c>
      <c r="E22" s="66">
        <f t="shared" si="8"/>
        <v>2</v>
      </c>
      <c r="F22" s="65">
        <f>VLOOKUP($A22,'Return Data'!$B$7:$R$2700,11,0)</f>
        <v>23.346599999999999</v>
      </c>
      <c r="G22" s="66">
        <f t="shared" si="9"/>
        <v>2</v>
      </c>
      <c r="H22" s="65">
        <f>VLOOKUP($A22,'Return Data'!$B$7:$R$2700,12,0)</f>
        <v>18.228400000000001</v>
      </c>
      <c r="I22" s="66">
        <f t="shared" si="10"/>
        <v>9</v>
      </c>
      <c r="J22" s="65">
        <f>VLOOKUP($A22,'Return Data'!$B$7:$R$2700,13,0)</f>
        <v>12.725</v>
      </c>
      <c r="K22" s="66">
        <f t="shared" si="11"/>
        <v>9</v>
      </c>
      <c r="L22" s="65">
        <f>VLOOKUP($A22,'Return Data'!$B$7:$R$2700,17,0)</f>
        <v>9.9940999999999995</v>
      </c>
      <c r="M22" s="66">
        <f t="shared" si="4"/>
        <v>11</v>
      </c>
      <c r="N22" s="65">
        <f>VLOOKUP($A22,'Return Data'!$B$7:$R$2700,14,0)</f>
        <v>7.9170999999999996</v>
      </c>
      <c r="O22" s="66">
        <f t="shared" si="5"/>
        <v>10</v>
      </c>
      <c r="P22" s="65"/>
      <c r="Q22" s="66"/>
      <c r="R22" s="65">
        <f>VLOOKUP($A22,'Return Data'!$B$7:$R$2700,16,0)</f>
        <v>10.3123</v>
      </c>
      <c r="S22" s="67">
        <f t="shared" si="7"/>
        <v>4</v>
      </c>
    </row>
    <row r="23" spans="1:19" x14ac:dyDescent="0.3">
      <c r="A23" s="63" t="s">
        <v>1662</v>
      </c>
      <c r="B23" s="64">
        <f>VLOOKUP($A23,'Return Data'!$B$7:$R$2700,3,0)</f>
        <v>44260</v>
      </c>
      <c r="C23" s="65">
        <f>VLOOKUP($A23,'Return Data'!$B$7:$R$2700,4,0)</f>
        <v>42.056899999999999</v>
      </c>
      <c r="D23" s="65">
        <f>VLOOKUP($A23,'Return Data'!$B$7:$R$2700,10,0)</f>
        <v>14.851100000000001</v>
      </c>
      <c r="E23" s="66">
        <f t="shared" si="8"/>
        <v>5</v>
      </c>
      <c r="F23" s="65">
        <f>VLOOKUP($A23,'Return Data'!$B$7:$R$2700,11,0)</f>
        <v>21.289300000000001</v>
      </c>
      <c r="G23" s="66">
        <f t="shared" si="9"/>
        <v>6</v>
      </c>
      <c r="H23" s="65">
        <f>VLOOKUP($A23,'Return Data'!$B$7:$R$2700,12,0)</f>
        <v>23.262</v>
      </c>
      <c r="I23" s="66">
        <f t="shared" si="10"/>
        <v>5</v>
      </c>
      <c r="J23" s="65">
        <f>VLOOKUP($A23,'Return Data'!$B$7:$R$2700,13,0)</f>
        <v>16.876300000000001</v>
      </c>
      <c r="K23" s="66">
        <f t="shared" si="11"/>
        <v>2</v>
      </c>
      <c r="L23" s="65">
        <f>VLOOKUP($A23,'Return Data'!$B$7:$R$2700,17,0)</f>
        <v>14.425599999999999</v>
      </c>
      <c r="M23" s="66">
        <f t="shared" si="4"/>
        <v>1</v>
      </c>
      <c r="N23" s="65">
        <f>VLOOKUP($A23,'Return Data'!$B$7:$R$2700,14,0)</f>
        <v>10.8887</v>
      </c>
      <c r="O23" s="66">
        <f t="shared" si="5"/>
        <v>3</v>
      </c>
      <c r="P23" s="65">
        <f>VLOOKUP($A23,'Return Data'!$B$7:$R$2700,15,0)</f>
        <v>11.5749</v>
      </c>
      <c r="Q23" s="66">
        <f t="shared" si="6"/>
        <v>1</v>
      </c>
      <c r="R23" s="65">
        <f>VLOOKUP($A23,'Return Data'!$B$7:$R$2700,16,0)</f>
        <v>10.7799</v>
      </c>
      <c r="S23" s="67">
        <f t="shared" si="7"/>
        <v>3</v>
      </c>
    </row>
    <row r="24" spans="1:19" x14ac:dyDescent="0.3">
      <c r="A24" s="63" t="s">
        <v>1663</v>
      </c>
      <c r="B24" s="64">
        <f>VLOOKUP($A24,'Return Data'!$B$7:$R$2700,3,0)</f>
        <v>44260</v>
      </c>
      <c r="C24" s="65">
        <f>VLOOKUP($A24,'Return Data'!$B$7:$R$2700,4,0)</f>
        <v>42.421599999999998</v>
      </c>
      <c r="D24" s="65">
        <f>VLOOKUP($A24,'Return Data'!$B$7:$R$2700,10,0)</f>
        <v>8.7502999999999993</v>
      </c>
      <c r="E24" s="66">
        <f t="shared" si="8"/>
        <v>17</v>
      </c>
      <c r="F24" s="65">
        <f>VLOOKUP($A24,'Return Data'!$B$7:$R$2700,11,0)</f>
        <v>13.1236</v>
      </c>
      <c r="G24" s="66">
        <f t="shared" si="9"/>
        <v>17</v>
      </c>
      <c r="H24" s="65">
        <f>VLOOKUP($A24,'Return Data'!$B$7:$R$2700,12,0)</f>
        <v>13.9992</v>
      </c>
      <c r="I24" s="66">
        <f t="shared" si="10"/>
        <v>19</v>
      </c>
      <c r="J24" s="65">
        <f>VLOOKUP($A24,'Return Data'!$B$7:$R$2700,13,0)</f>
        <v>9.1942000000000004</v>
      </c>
      <c r="K24" s="66">
        <f t="shared" si="11"/>
        <v>17</v>
      </c>
      <c r="L24" s="65">
        <f>VLOOKUP($A24,'Return Data'!$B$7:$R$2700,17,0)</f>
        <v>9.1773000000000007</v>
      </c>
      <c r="M24" s="66">
        <f t="shared" si="4"/>
        <v>15</v>
      </c>
      <c r="N24" s="65">
        <f>VLOOKUP($A24,'Return Data'!$B$7:$R$2700,14,0)</f>
        <v>7.7577999999999996</v>
      </c>
      <c r="O24" s="66">
        <f t="shared" si="5"/>
        <v>14</v>
      </c>
      <c r="P24" s="65">
        <f>VLOOKUP($A24,'Return Data'!$B$7:$R$2700,15,0)</f>
        <v>8.4869000000000003</v>
      </c>
      <c r="Q24" s="66">
        <f t="shared" si="6"/>
        <v>15</v>
      </c>
      <c r="R24" s="65">
        <f>VLOOKUP($A24,'Return Data'!$B$7:$R$2700,16,0)</f>
        <v>8.1091999999999995</v>
      </c>
      <c r="S24" s="67">
        <f t="shared" si="7"/>
        <v>18</v>
      </c>
    </row>
    <row r="25" spans="1:19" x14ac:dyDescent="0.3">
      <c r="A25" s="63" t="s">
        <v>1664</v>
      </c>
      <c r="B25" s="64">
        <f>VLOOKUP($A25,'Return Data'!$B$7:$R$2700,3,0)</f>
        <v>44260</v>
      </c>
      <c r="C25" s="65">
        <f>VLOOKUP($A25,'Return Data'!$B$7:$R$2700,4,0)</f>
        <v>67.2928</v>
      </c>
      <c r="D25" s="65">
        <f>VLOOKUP($A25,'Return Data'!$B$7:$R$2700,10,0)</f>
        <v>6.7930999999999999</v>
      </c>
      <c r="E25" s="66">
        <f t="shared" si="8"/>
        <v>19</v>
      </c>
      <c r="F25" s="65">
        <f>VLOOKUP($A25,'Return Data'!$B$7:$R$2700,11,0)</f>
        <v>11.9679</v>
      </c>
      <c r="G25" s="66">
        <f t="shared" si="9"/>
        <v>20</v>
      </c>
      <c r="H25" s="65">
        <f>VLOOKUP($A25,'Return Data'!$B$7:$R$2700,12,0)</f>
        <v>12.2204</v>
      </c>
      <c r="I25" s="66">
        <f t="shared" si="10"/>
        <v>21</v>
      </c>
      <c r="J25" s="65">
        <f>VLOOKUP($A25,'Return Data'!$B$7:$R$2700,13,0)</f>
        <v>8.8886000000000003</v>
      </c>
      <c r="K25" s="66">
        <f t="shared" si="11"/>
        <v>21</v>
      </c>
      <c r="L25" s="65">
        <f>VLOOKUP($A25,'Return Data'!$B$7:$R$2700,17,0)</f>
        <v>9.9296000000000006</v>
      </c>
      <c r="M25" s="66">
        <f t="shared" si="4"/>
        <v>12</v>
      </c>
      <c r="N25" s="65">
        <f>VLOOKUP($A25,'Return Data'!$B$7:$R$2700,14,0)</f>
        <v>7.9242999999999997</v>
      </c>
      <c r="O25" s="66">
        <f t="shared" si="5"/>
        <v>9</v>
      </c>
      <c r="P25" s="65">
        <f>VLOOKUP($A25,'Return Data'!$B$7:$R$2700,15,0)</f>
        <v>8.4557000000000002</v>
      </c>
      <c r="Q25" s="66">
        <f t="shared" si="6"/>
        <v>17</v>
      </c>
      <c r="R25" s="65">
        <f>VLOOKUP($A25,'Return Data'!$B$7:$R$2700,16,0)</f>
        <v>8.2110000000000003</v>
      </c>
      <c r="S25" s="67">
        <f t="shared" si="7"/>
        <v>17</v>
      </c>
    </row>
    <row r="26" spans="1:19" x14ac:dyDescent="0.3">
      <c r="A26" s="63" t="s">
        <v>1665</v>
      </c>
      <c r="B26" s="64">
        <f>VLOOKUP($A26,'Return Data'!$B$7:$R$2700,3,0)</f>
        <v>44260</v>
      </c>
      <c r="C26" s="65">
        <f>VLOOKUP($A26,'Return Data'!$B$7:$R$2700,4,0)</f>
        <v>43.537700000000001</v>
      </c>
      <c r="D26" s="65">
        <f>VLOOKUP($A26,'Return Data'!$B$7:$R$2700,10,0)</f>
        <v>11.556699999999999</v>
      </c>
      <c r="E26" s="66">
        <f t="shared" si="8"/>
        <v>11</v>
      </c>
      <c r="F26" s="65">
        <f>VLOOKUP($A26,'Return Data'!$B$7:$R$2700,11,0)</f>
        <v>14.0329</v>
      </c>
      <c r="G26" s="66">
        <f t="shared" si="9"/>
        <v>15</v>
      </c>
      <c r="H26" s="65">
        <f>VLOOKUP($A26,'Return Data'!$B$7:$R$2700,12,0)</f>
        <v>14.3177</v>
      </c>
      <c r="I26" s="66">
        <f t="shared" si="10"/>
        <v>18</v>
      </c>
      <c r="J26" s="65">
        <f>VLOOKUP($A26,'Return Data'!$B$7:$R$2700,13,0)</f>
        <v>9.9964999999999993</v>
      </c>
      <c r="K26" s="66">
        <f t="shared" si="11"/>
        <v>15</v>
      </c>
      <c r="L26" s="65">
        <f>VLOOKUP($A26,'Return Data'!$B$7:$R$2700,17,0)</f>
        <v>-2.1371000000000002</v>
      </c>
      <c r="M26" s="66">
        <f t="shared" si="4"/>
        <v>21</v>
      </c>
      <c r="N26" s="65">
        <f>VLOOKUP($A26,'Return Data'!$B$7:$R$2700,14,0)</f>
        <v>0.88929999999999998</v>
      </c>
      <c r="O26" s="66">
        <f t="shared" si="5"/>
        <v>21</v>
      </c>
      <c r="P26" s="65">
        <f>VLOOKUP($A26,'Return Data'!$B$7:$R$2700,15,0)</f>
        <v>4.6745000000000001</v>
      </c>
      <c r="Q26" s="66">
        <f t="shared" si="6"/>
        <v>20</v>
      </c>
      <c r="R26" s="65">
        <f>VLOOKUP($A26,'Return Data'!$B$7:$R$2700,16,0)</f>
        <v>6.8037999999999998</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44260</v>
      </c>
      <c r="C28" s="65">
        <f>VLOOKUP($A28,'Return Data'!$B$7:$R$2700,4,0)</f>
        <v>51.206899999999997</v>
      </c>
      <c r="D28" s="65">
        <f>VLOOKUP($A28,'Return Data'!$B$7:$R$2700,10,0)</f>
        <v>15.479699999999999</v>
      </c>
      <c r="E28" s="66">
        <f>RANK(D28,D$8:D$31,0)</f>
        <v>4</v>
      </c>
      <c r="F28" s="65">
        <f>VLOOKUP($A28,'Return Data'!$B$7:$R$2700,11,0)</f>
        <v>22.725200000000001</v>
      </c>
      <c r="G28" s="66">
        <f>RANK(F28,F$8:F$31,0)</f>
        <v>3</v>
      </c>
      <c r="H28" s="65">
        <f>VLOOKUP($A28,'Return Data'!$B$7:$R$2700,12,0)</f>
        <v>24.023299999999999</v>
      </c>
      <c r="I28" s="66">
        <f>RANK(H28,H$8:H$31,0)</f>
        <v>3</v>
      </c>
      <c r="J28" s="65">
        <f>VLOOKUP($A28,'Return Data'!$B$7:$R$2700,13,0)</f>
        <v>15.5497</v>
      </c>
      <c r="K28" s="66">
        <f>RANK(J28,J$8:J$31,0)</f>
        <v>3</v>
      </c>
      <c r="L28" s="65">
        <f>VLOOKUP($A28,'Return Data'!$B$7:$R$2700,17,0)</f>
        <v>11.9099</v>
      </c>
      <c r="M28" s="66">
        <f t="shared" si="4"/>
        <v>4</v>
      </c>
      <c r="N28" s="65">
        <f>VLOOKUP($A28,'Return Data'!$B$7:$R$2700,14,0)</f>
        <v>9.1966999999999999</v>
      </c>
      <c r="O28" s="66">
        <f t="shared" si="5"/>
        <v>5</v>
      </c>
      <c r="P28" s="65">
        <f>VLOOKUP($A28,'Return Data'!$B$7:$R$2700,15,0)</f>
        <v>9.7456999999999994</v>
      </c>
      <c r="Q28" s="66">
        <f t="shared" si="6"/>
        <v>8</v>
      </c>
      <c r="R28" s="65">
        <f>VLOOKUP($A28,'Return Data'!$B$7:$R$2700,16,0)</f>
        <v>9.8132000000000001</v>
      </c>
      <c r="S28" s="67">
        <f t="shared" si="7"/>
        <v>7</v>
      </c>
    </row>
    <row r="29" spans="1:19" x14ac:dyDescent="0.3">
      <c r="A29" s="63" t="s">
        <v>1668</v>
      </c>
      <c r="B29" s="64">
        <f>VLOOKUP($A29,'Return Data'!$B$7:$R$2700,3,0)</f>
        <v>44260</v>
      </c>
      <c r="C29" s="65">
        <f>VLOOKUP($A29,'Return Data'!$B$7:$R$2700,4,0)</f>
        <v>22.3354</v>
      </c>
      <c r="D29" s="65">
        <f>VLOOKUP($A29,'Return Data'!$B$7:$R$2700,10,0)</f>
        <v>12.4994</v>
      </c>
      <c r="E29" s="66">
        <f>RANK(D29,D$8:D$31,0)</f>
        <v>8</v>
      </c>
      <c r="F29" s="65">
        <f>VLOOKUP($A29,'Return Data'!$B$7:$R$2700,11,0)</f>
        <v>13.997400000000001</v>
      </c>
      <c r="G29" s="66">
        <f>RANK(F29,F$8:F$31,0)</f>
        <v>16</v>
      </c>
      <c r="H29" s="65">
        <f>VLOOKUP($A29,'Return Data'!$B$7:$R$2700,12,0)</f>
        <v>14.547000000000001</v>
      </c>
      <c r="I29" s="66">
        <f>RANK(H29,H$8:H$31,0)</f>
        <v>16</v>
      </c>
      <c r="J29" s="65">
        <f>VLOOKUP($A29,'Return Data'!$B$7:$R$2700,13,0)</f>
        <v>9.1832999999999991</v>
      </c>
      <c r="K29" s="66">
        <f>RANK(J29,J$8:J$31,0)</f>
        <v>18</v>
      </c>
      <c r="L29" s="65">
        <f>VLOOKUP($A29,'Return Data'!$B$7:$R$2700,17,0)</f>
        <v>5.5856000000000003</v>
      </c>
      <c r="M29" s="66">
        <f t="shared" si="4"/>
        <v>19</v>
      </c>
      <c r="N29" s="65">
        <f>VLOOKUP($A29,'Return Data'!$B$7:$R$2700,14,0)</f>
        <v>4.7850999999999999</v>
      </c>
      <c r="O29" s="66">
        <f t="shared" si="5"/>
        <v>19</v>
      </c>
      <c r="P29" s="65">
        <f>VLOOKUP($A29,'Return Data'!$B$7:$R$2700,15,0)</f>
        <v>7.5216000000000003</v>
      </c>
      <c r="Q29" s="66">
        <f t="shared" si="6"/>
        <v>18</v>
      </c>
      <c r="R29" s="65">
        <f>VLOOKUP($A29,'Return Data'!$B$7:$R$2700,16,0)</f>
        <v>7.9259000000000004</v>
      </c>
      <c r="S29" s="67">
        <f t="shared" si="7"/>
        <v>19</v>
      </c>
    </row>
    <row r="30" spans="1:19" x14ac:dyDescent="0.3">
      <c r="A30" s="63" t="s">
        <v>1669</v>
      </c>
      <c r="B30" s="64">
        <f>VLOOKUP($A30,'Return Data'!$B$7:$R$2700,3,0)</f>
        <v>44260</v>
      </c>
      <c r="C30" s="65">
        <f>VLOOKUP($A30,'Return Data'!$B$7:$R$2700,4,0)</f>
        <v>0.94040000000000001</v>
      </c>
      <c r="D30" s="65">
        <f>VLOOKUP($A30,'Return Data'!$B$7:$R$2700,10,0)</f>
        <v>-89.497600000000006</v>
      </c>
      <c r="E30" s="66">
        <f>RANK(D30,D$8:D$31,0)</f>
        <v>22</v>
      </c>
      <c r="F30" s="65">
        <f>VLOOKUP($A30,'Return Data'!$B$7:$R$2700,11,0)</f>
        <v>-41.449800000000003</v>
      </c>
      <c r="G30" s="66">
        <f>RANK(F30,F$8:F$31,0)</f>
        <v>22</v>
      </c>
      <c r="H30" s="65"/>
      <c r="I30" s="66"/>
      <c r="J30" s="65"/>
      <c r="K30" s="66"/>
      <c r="L30" s="65"/>
      <c r="M30" s="66"/>
      <c r="N30" s="65"/>
      <c r="O30" s="66"/>
      <c r="P30" s="65"/>
      <c r="Q30" s="66"/>
      <c r="R30" s="65">
        <f>VLOOKUP($A30,'Return Data'!$B$7:$R$2700,16,0)</f>
        <v>-16.1312</v>
      </c>
      <c r="S30" s="67">
        <f t="shared" si="7"/>
        <v>22</v>
      </c>
    </row>
    <row r="31" spans="1:19" x14ac:dyDescent="0.3">
      <c r="A31" s="63" t="s">
        <v>1670</v>
      </c>
      <c r="B31" s="64">
        <f>VLOOKUP($A31,'Return Data'!$B$7:$R$2700,3,0)</f>
        <v>44260</v>
      </c>
      <c r="C31" s="65">
        <f>VLOOKUP($A31,'Return Data'!$B$7:$R$2700,4,0)</f>
        <v>48.647799999999997</v>
      </c>
      <c r="D31" s="65">
        <f>VLOOKUP($A31,'Return Data'!$B$7:$R$2700,10,0)</f>
        <v>11.3263</v>
      </c>
      <c r="E31" s="66">
        <f>RANK(D31,D$8:D$31,0)</f>
        <v>13</v>
      </c>
      <c r="F31" s="65">
        <f>VLOOKUP($A31,'Return Data'!$B$7:$R$2700,11,0)</f>
        <v>21.807500000000001</v>
      </c>
      <c r="G31" s="66">
        <f>RANK(F31,F$8:F$31,0)</f>
        <v>5</v>
      </c>
      <c r="H31" s="65">
        <f>VLOOKUP($A31,'Return Data'!$B$7:$R$2700,12,0)</f>
        <v>23.7</v>
      </c>
      <c r="I31" s="66">
        <f>RANK(H31,H$8:H$31,0)</f>
        <v>4</v>
      </c>
      <c r="J31" s="65">
        <f>VLOOKUP($A31,'Return Data'!$B$7:$R$2700,13,0)</f>
        <v>15.371600000000001</v>
      </c>
      <c r="K31" s="66">
        <f>RANK(J31,J$8:J$31,0)</f>
        <v>4</v>
      </c>
      <c r="L31" s="65">
        <f>VLOOKUP($A31,'Return Data'!$B$7:$R$2700,17,0)</f>
        <v>7.1971999999999996</v>
      </c>
      <c r="M31" s="66">
        <f t="shared" si="4"/>
        <v>18</v>
      </c>
      <c r="N31" s="65">
        <f>VLOOKUP($A31,'Return Data'!$B$7:$R$2700,14,0)</f>
        <v>6.7390999999999996</v>
      </c>
      <c r="O31" s="66">
        <f t="shared" si="5"/>
        <v>17</v>
      </c>
      <c r="P31" s="65">
        <f>VLOOKUP($A31,'Return Data'!$B$7:$R$2700,15,0)</f>
        <v>8.5324000000000009</v>
      </c>
      <c r="Q31" s="66">
        <f t="shared" si="6"/>
        <v>13</v>
      </c>
      <c r="R31" s="65">
        <f>VLOOKUP($A31,'Return Data'!$B$7:$R$2700,16,0)</f>
        <v>9.5154999999999994</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7.8229590909090918</v>
      </c>
      <c r="E33" s="74"/>
      <c r="F33" s="75">
        <f>AVERAGE(F8:F31)</f>
        <v>14.602713636363637</v>
      </c>
      <c r="G33" s="74"/>
      <c r="H33" s="75">
        <f>AVERAGE(H8:H31)</f>
        <v>18.38672857142857</v>
      </c>
      <c r="I33" s="74"/>
      <c r="J33" s="75">
        <f>AVERAGE(J8:J31)</f>
        <v>12.17910476190476</v>
      </c>
      <c r="K33" s="74"/>
      <c r="L33" s="75">
        <f>AVERAGE(L8:L31)</f>
        <v>9.3255428571428567</v>
      </c>
      <c r="M33" s="74"/>
      <c r="N33" s="75">
        <f>AVERAGE(N8:N31)</f>
        <v>7.673623809523809</v>
      </c>
      <c r="O33" s="74"/>
      <c r="P33" s="75">
        <f>AVERAGE(P8:P31)</f>
        <v>8.9768799999999995</v>
      </c>
      <c r="Q33" s="74"/>
      <c r="R33" s="75">
        <f>AVERAGE(R8:R31)</f>
        <v>8.1167499999999979</v>
      </c>
      <c r="S33" s="76"/>
    </row>
    <row r="34" spans="1:19" x14ac:dyDescent="0.3">
      <c r="A34" s="73" t="s">
        <v>28</v>
      </c>
      <c r="B34" s="74"/>
      <c r="C34" s="74"/>
      <c r="D34" s="75">
        <f>MIN(D8:D31)</f>
        <v>-89.497600000000006</v>
      </c>
      <c r="E34" s="74"/>
      <c r="F34" s="75">
        <f>MIN(F8:F31)</f>
        <v>-41.449800000000003</v>
      </c>
      <c r="G34" s="74"/>
      <c r="H34" s="75">
        <f>MIN(H8:H31)</f>
        <v>12.2204</v>
      </c>
      <c r="I34" s="74"/>
      <c r="J34" s="75">
        <f>MIN(J8:J31)</f>
        <v>8.8886000000000003</v>
      </c>
      <c r="K34" s="74"/>
      <c r="L34" s="75">
        <f>MIN(L8:L31)</f>
        <v>-2.1371000000000002</v>
      </c>
      <c r="M34" s="74"/>
      <c r="N34" s="75">
        <f>MIN(N8:N31)</f>
        <v>0.88929999999999998</v>
      </c>
      <c r="O34" s="74"/>
      <c r="P34" s="75">
        <f>MIN(P8:P31)</f>
        <v>4.6745000000000001</v>
      </c>
      <c r="Q34" s="74"/>
      <c r="R34" s="75">
        <f>MIN(R8:R31)</f>
        <v>-16.1312</v>
      </c>
      <c r="S34" s="76"/>
    </row>
    <row r="35" spans="1:19" ht="15" thickBot="1" x14ac:dyDescent="0.35">
      <c r="A35" s="77" t="s">
        <v>29</v>
      </c>
      <c r="B35" s="78"/>
      <c r="C35" s="78"/>
      <c r="D35" s="79">
        <f>MAX(D8:D31)</f>
        <v>27.7179</v>
      </c>
      <c r="E35" s="78"/>
      <c r="F35" s="79">
        <f>MAX(F8:F31)</f>
        <v>31.3583</v>
      </c>
      <c r="G35" s="78"/>
      <c r="H35" s="79">
        <f>MAX(H8:H31)</f>
        <v>31.9054</v>
      </c>
      <c r="I35" s="78"/>
      <c r="J35" s="79">
        <f>MAX(J8:J31)</f>
        <v>17.595500000000001</v>
      </c>
      <c r="K35" s="78"/>
      <c r="L35" s="79">
        <f>MAX(L8:L31)</f>
        <v>14.425599999999999</v>
      </c>
      <c r="M35" s="78"/>
      <c r="N35" s="79">
        <f>MAX(N8:N31)</f>
        <v>11.422000000000001</v>
      </c>
      <c r="O35" s="78"/>
      <c r="P35" s="79">
        <f>MAX(P8:P31)</f>
        <v>11.5749</v>
      </c>
      <c r="Q35" s="78"/>
      <c r="R35" s="79">
        <f>MAX(R8:R31)</f>
        <v>11.116300000000001</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1645</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44260</v>
      </c>
      <c r="C8" s="65">
        <f>VLOOKUP($A8,'Return Data'!$B$7:$R$2700,4,0)</f>
        <v>46.160800000000002</v>
      </c>
      <c r="D8" s="65">
        <f>VLOOKUP($A8,'Return Data'!$B$7:$R$2700,10,0)</f>
        <v>26.817499999999999</v>
      </c>
      <c r="E8" s="66">
        <f>RANK(D8,D$8:D$31,0)</f>
        <v>1</v>
      </c>
      <c r="F8" s="65">
        <f>VLOOKUP($A8,'Return Data'!$B$7:$R$2700,11,0)</f>
        <v>30.4025</v>
      </c>
      <c r="G8" s="66">
        <f>RANK(F8,F$8:F$31,0)</f>
        <v>1</v>
      </c>
      <c r="H8" s="65">
        <f>VLOOKUP($A8,'Return Data'!$B$7:$R$2700,12,0)</f>
        <v>30.828099999999999</v>
      </c>
      <c r="I8" s="66">
        <f>RANK(H8,H$8:H$31,0)</f>
        <v>1</v>
      </c>
      <c r="J8" s="65">
        <f>VLOOKUP($A8,'Return Data'!$B$7:$R$2700,13,0)</f>
        <v>16.630099999999999</v>
      </c>
      <c r="K8" s="66">
        <f>RANK(J8,J$8:J$31,0)</f>
        <v>1</v>
      </c>
      <c r="L8" s="65">
        <f>VLOOKUP($A8,'Return Data'!$B$7:$R$2700,17,0)</f>
        <v>9.85</v>
      </c>
      <c r="M8" s="66">
        <f>RANK(L8,L$8:L$31,0)</f>
        <v>6</v>
      </c>
      <c r="N8" s="65">
        <f>VLOOKUP($A8,'Return Data'!$B$7:$R$2700,14,0)</f>
        <v>6.7552000000000003</v>
      </c>
      <c r="O8" s="66">
        <f>RANK(N8,N$8:N$31,0)</f>
        <v>13</v>
      </c>
      <c r="P8" s="65">
        <f>VLOOKUP($A8,'Return Data'!$B$7:$R$2700,15,0)</f>
        <v>9.6509</v>
      </c>
      <c r="Q8" s="66">
        <f>RANK(P8,P$8:P$31,0)</f>
        <v>3</v>
      </c>
      <c r="R8" s="65">
        <f>VLOOKUP($A8,'Return Data'!$B$7:$R$2700,16,0)</f>
        <v>9.5334000000000003</v>
      </c>
      <c r="S8" s="67">
        <f>RANK(R8,R$8:R$31,0)</f>
        <v>3</v>
      </c>
    </row>
    <row r="9" spans="1:20" x14ac:dyDescent="0.3">
      <c r="A9" s="63" t="s">
        <v>1672</v>
      </c>
      <c r="B9" s="64">
        <f>VLOOKUP($A9,'Return Data'!$B$7:$R$2700,3,0)</f>
        <v>44260</v>
      </c>
      <c r="C9" s="65">
        <f>VLOOKUP($A9,'Return Data'!$B$7:$R$2700,4,0)</f>
        <v>22.3781</v>
      </c>
      <c r="D9" s="65">
        <f>VLOOKUP($A9,'Return Data'!$B$7:$R$2700,10,0)</f>
        <v>10.049899999999999</v>
      </c>
      <c r="E9" s="66">
        <f t="shared" ref="E9:E31" si="0">RANK(D9,D$8:D$31,0)</f>
        <v>14</v>
      </c>
      <c r="F9" s="65">
        <f>VLOOKUP($A9,'Return Data'!$B$7:$R$2700,11,0)</f>
        <v>16.8736</v>
      </c>
      <c r="G9" s="66">
        <f t="shared" ref="G9:G31" si="1">RANK(F9,F$8:F$31,0)</f>
        <v>7</v>
      </c>
      <c r="H9" s="65">
        <f>VLOOKUP($A9,'Return Data'!$B$7:$R$2700,12,0)</f>
        <v>18.6614</v>
      </c>
      <c r="I9" s="66">
        <f t="shared" ref="I9:I31" si="2">RANK(H9,H$8:H$31,0)</f>
        <v>6</v>
      </c>
      <c r="J9" s="65">
        <f>VLOOKUP($A9,'Return Data'!$B$7:$R$2700,13,0)</f>
        <v>13.321199999999999</v>
      </c>
      <c r="K9" s="66">
        <f t="shared" ref="K9:K31" si="3">RANK(J9,J$8:J$31,0)</f>
        <v>6</v>
      </c>
      <c r="L9" s="65">
        <f>VLOOKUP($A9,'Return Data'!$B$7:$R$2700,17,0)</f>
        <v>8.0280000000000005</v>
      </c>
      <c r="M9" s="66">
        <f t="shared" ref="M9:M31" si="4">RANK(L9,L$8:L$31,0)</f>
        <v>16</v>
      </c>
      <c r="N9" s="65">
        <f>VLOOKUP($A9,'Return Data'!$B$7:$R$2700,14,0)</f>
        <v>6.7827999999999999</v>
      </c>
      <c r="O9" s="66">
        <f t="shared" ref="O9:O31" si="5">RANK(N9,N$8:N$31,0)</f>
        <v>12</v>
      </c>
      <c r="P9" s="65">
        <f>VLOOKUP($A9,'Return Data'!$B$7:$R$2700,15,0)</f>
        <v>7.3731999999999998</v>
      </c>
      <c r="Q9" s="66">
        <f t="shared" ref="Q9:Q31" si="6">RANK(P9,P$8:P$31,0)</f>
        <v>15</v>
      </c>
      <c r="R9" s="65">
        <f>VLOOKUP($A9,'Return Data'!$B$7:$R$2700,16,0)</f>
        <v>7.8615000000000004</v>
      </c>
      <c r="S9" s="67">
        <f t="shared" ref="S9:S31" si="7">RANK(R9,R$8:R$31,0)</f>
        <v>15</v>
      </c>
    </row>
    <row r="10" spans="1:20" x14ac:dyDescent="0.3">
      <c r="A10" s="63" t="s">
        <v>1673</v>
      </c>
      <c r="B10" s="64">
        <f>VLOOKUP($A10,'Return Data'!$B$7:$R$2700,3,0)</f>
        <v>44260</v>
      </c>
      <c r="C10" s="65">
        <f>VLOOKUP($A10,'Return Data'!$B$7:$R$2700,4,0)</f>
        <v>29.197600000000001</v>
      </c>
      <c r="D10" s="65">
        <f>VLOOKUP($A10,'Return Data'!$B$7:$R$2700,10,0)</f>
        <v>5.0227000000000004</v>
      </c>
      <c r="E10" s="66">
        <f t="shared" si="0"/>
        <v>20</v>
      </c>
      <c r="F10" s="65">
        <f>VLOOKUP($A10,'Return Data'!$B$7:$R$2700,11,0)</f>
        <v>11.133900000000001</v>
      </c>
      <c r="G10" s="66">
        <f t="shared" si="1"/>
        <v>19</v>
      </c>
      <c r="H10" s="65">
        <f>VLOOKUP($A10,'Return Data'!$B$7:$R$2700,12,0)</f>
        <v>12.169600000000001</v>
      </c>
      <c r="I10" s="66">
        <f t="shared" si="2"/>
        <v>20</v>
      </c>
      <c r="J10" s="65">
        <f>VLOOKUP($A10,'Return Data'!$B$7:$R$2700,13,0)</f>
        <v>11.097799999999999</v>
      </c>
      <c r="K10" s="66">
        <f t="shared" si="3"/>
        <v>9</v>
      </c>
      <c r="L10" s="65">
        <f>VLOOKUP($A10,'Return Data'!$B$7:$R$2700,17,0)</f>
        <v>12.256600000000001</v>
      </c>
      <c r="M10" s="66">
        <f t="shared" si="4"/>
        <v>3</v>
      </c>
      <c r="N10" s="65">
        <f>VLOOKUP($A10,'Return Data'!$B$7:$R$2700,14,0)</f>
        <v>10.183999999999999</v>
      </c>
      <c r="O10" s="66">
        <f t="shared" si="5"/>
        <v>2</v>
      </c>
      <c r="P10" s="65">
        <f>VLOOKUP($A10,'Return Data'!$B$7:$R$2700,15,0)</f>
        <v>8.9624000000000006</v>
      </c>
      <c r="Q10" s="66">
        <f t="shared" si="6"/>
        <v>6</v>
      </c>
      <c r="R10" s="65">
        <f>VLOOKUP($A10,'Return Data'!$B$7:$R$2700,16,0)</f>
        <v>6.71</v>
      </c>
      <c r="S10" s="67">
        <f t="shared" si="7"/>
        <v>19</v>
      </c>
    </row>
    <row r="11" spans="1:20" x14ac:dyDescent="0.3">
      <c r="A11" s="63" t="s">
        <v>1674</v>
      </c>
      <c r="B11" s="64">
        <f>VLOOKUP($A11,'Return Data'!$B$7:$R$2700,3,0)</f>
        <v>44260</v>
      </c>
      <c r="C11" s="65">
        <f>VLOOKUP($A11,'Return Data'!$B$7:$R$2700,4,0)</f>
        <v>33.045900000000003</v>
      </c>
      <c r="D11" s="65">
        <f>VLOOKUP($A11,'Return Data'!$B$7:$R$2700,10,0)</f>
        <v>10.902900000000001</v>
      </c>
      <c r="E11" s="66">
        <f t="shared" si="0"/>
        <v>11</v>
      </c>
      <c r="F11" s="65">
        <f>VLOOKUP($A11,'Return Data'!$B$7:$R$2700,11,0)</f>
        <v>13.3474</v>
      </c>
      <c r="G11" s="66">
        <f t="shared" si="1"/>
        <v>14</v>
      </c>
      <c r="H11" s="65">
        <f>VLOOKUP($A11,'Return Data'!$B$7:$R$2700,12,0)</f>
        <v>13.6084</v>
      </c>
      <c r="I11" s="66">
        <f t="shared" si="2"/>
        <v>17</v>
      </c>
      <c r="J11" s="65">
        <f>VLOOKUP($A11,'Return Data'!$B$7:$R$2700,13,0)</f>
        <v>9.4105000000000008</v>
      </c>
      <c r="K11" s="66">
        <f t="shared" si="3"/>
        <v>14</v>
      </c>
      <c r="L11" s="65">
        <f>VLOOKUP($A11,'Return Data'!$B$7:$R$2700,17,0)</f>
        <v>9.0112000000000005</v>
      </c>
      <c r="M11" s="66">
        <f t="shared" si="4"/>
        <v>9</v>
      </c>
      <c r="N11" s="65">
        <f>VLOOKUP($A11,'Return Data'!$B$7:$R$2700,14,0)</f>
        <v>7.3564999999999996</v>
      </c>
      <c r="O11" s="66">
        <f t="shared" si="5"/>
        <v>8</v>
      </c>
      <c r="P11" s="65">
        <f>VLOOKUP($A11,'Return Data'!$B$7:$R$2700,15,0)</f>
        <v>8.2916000000000007</v>
      </c>
      <c r="Q11" s="66">
        <f t="shared" si="6"/>
        <v>8</v>
      </c>
      <c r="R11" s="65">
        <f>VLOOKUP($A11,'Return Data'!$B$7:$R$2700,16,0)</f>
        <v>7.5332999999999997</v>
      </c>
      <c r="S11" s="67">
        <f t="shared" si="7"/>
        <v>16</v>
      </c>
    </row>
    <row r="12" spans="1:20" x14ac:dyDescent="0.3">
      <c r="A12" s="63" t="s">
        <v>1675</v>
      </c>
      <c r="B12" s="64">
        <f>VLOOKUP($A12,'Return Data'!$B$7:$R$2700,3,0)</f>
        <v>44260</v>
      </c>
      <c r="C12" s="65">
        <f>VLOOKUP($A12,'Return Data'!$B$7:$R$2700,4,0)</f>
        <v>21.243200000000002</v>
      </c>
      <c r="D12" s="65">
        <f>VLOOKUP($A12,'Return Data'!$B$7:$R$2700,10,0)</f>
        <v>4.5427</v>
      </c>
      <c r="E12" s="66">
        <f t="shared" si="0"/>
        <v>21</v>
      </c>
      <c r="F12" s="65">
        <f>VLOOKUP($A12,'Return Data'!$B$7:$R$2700,11,0)</f>
        <v>10.215199999999999</v>
      </c>
      <c r="G12" s="66">
        <f t="shared" si="1"/>
        <v>21</v>
      </c>
      <c r="H12" s="65">
        <f>VLOOKUP($A12,'Return Data'!$B$7:$R$2700,12,0)</f>
        <v>16.117000000000001</v>
      </c>
      <c r="I12" s="66">
        <f t="shared" si="2"/>
        <v>11</v>
      </c>
      <c r="J12" s="65">
        <f>VLOOKUP($A12,'Return Data'!$B$7:$R$2700,13,0)</f>
        <v>9.6684000000000001</v>
      </c>
      <c r="K12" s="66">
        <f t="shared" si="3"/>
        <v>13</v>
      </c>
      <c r="L12" s="65">
        <f>VLOOKUP($A12,'Return Data'!$B$7:$R$2700,17,0)</f>
        <v>1.4450000000000001</v>
      </c>
      <c r="M12" s="66">
        <f t="shared" si="4"/>
        <v>20</v>
      </c>
      <c r="N12" s="65">
        <f>VLOOKUP($A12,'Return Data'!$B$7:$R$2700,14,0)</f>
        <v>0.4879</v>
      </c>
      <c r="O12" s="66">
        <f t="shared" si="5"/>
        <v>20</v>
      </c>
      <c r="P12" s="65">
        <f>VLOOKUP($A12,'Return Data'!$B$7:$R$2700,15,0)</f>
        <v>4.6879999999999997</v>
      </c>
      <c r="Q12" s="66">
        <f t="shared" si="6"/>
        <v>19</v>
      </c>
      <c r="R12" s="65">
        <f>VLOOKUP($A12,'Return Data'!$B$7:$R$2700,16,0)</f>
        <v>6.4954000000000001</v>
      </c>
      <c r="S12" s="67">
        <f t="shared" si="7"/>
        <v>20</v>
      </c>
    </row>
    <row r="13" spans="1:20" x14ac:dyDescent="0.3">
      <c r="A13" s="63" t="s">
        <v>1676</v>
      </c>
      <c r="B13" s="64">
        <f>VLOOKUP($A13,'Return Data'!$B$7:$R$2700,3,0)</f>
        <v>44260</v>
      </c>
      <c r="C13" s="65">
        <f>VLOOKUP($A13,'Return Data'!$B$7:$R$2700,4,0)</f>
        <v>80.428717550260203</v>
      </c>
      <c r="D13" s="65">
        <f>VLOOKUP($A13,'Return Data'!$B$7:$R$2700,10,0)</f>
        <v>12.454800000000001</v>
      </c>
      <c r="E13" s="66">
        <f t="shared" si="0"/>
        <v>6</v>
      </c>
      <c r="F13" s="65">
        <f>VLOOKUP($A13,'Return Data'!$B$7:$R$2700,11,0)</f>
        <v>15.211600000000001</v>
      </c>
      <c r="G13" s="66">
        <f t="shared" si="1"/>
        <v>9</v>
      </c>
      <c r="H13" s="65">
        <f>VLOOKUP($A13,'Return Data'!$B$7:$R$2700,12,0)</f>
        <v>18.125</v>
      </c>
      <c r="I13" s="66">
        <f t="shared" si="2"/>
        <v>7</v>
      </c>
      <c r="J13" s="65">
        <f>VLOOKUP($A13,'Return Data'!$B$7:$R$2700,13,0)</f>
        <v>13.200900000000001</v>
      </c>
      <c r="K13" s="66">
        <f t="shared" si="3"/>
        <v>7</v>
      </c>
      <c r="L13" s="65">
        <f>VLOOKUP($A13,'Return Data'!$B$7:$R$2700,17,0)</f>
        <v>12.585800000000001</v>
      </c>
      <c r="M13" s="66">
        <f t="shared" si="4"/>
        <v>2</v>
      </c>
      <c r="N13" s="65">
        <f>VLOOKUP($A13,'Return Data'!$B$7:$R$2700,14,0)</f>
        <v>10.262600000000001</v>
      </c>
      <c r="O13" s="66">
        <f t="shared" si="5"/>
        <v>1</v>
      </c>
      <c r="P13" s="65">
        <f>VLOOKUP($A13,'Return Data'!$B$7:$R$2700,15,0)</f>
        <v>9.5140999999999991</v>
      </c>
      <c r="Q13" s="66">
        <f t="shared" si="6"/>
        <v>4</v>
      </c>
      <c r="R13" s="65">
        <f>VLOOKUP($A13,'Return Data'!$B$7:$R$2700,16,0)</f>
        <v>8.5254999999999992</v>
      </c>
      <c r="S13" s="67">
        <f t="shared" si="7"/>
        <v>11</v>
      </c>
    </row>
    <row r="14" spans="1:20" x14ac:dyDescent="0.3">
      <c r="A14" s="63" t="s">
        <v>1677</v>
      </c>
      <c r="B14" s="64">
        <f>VLOOKUP($A14,'Return Data'!$B$7:$R$2700,3,0)</f>
        <v>44260</v>
      </c>
      <c r="C14" s="65">
        <f>VLOOKUP($A14,'Return Data'!$B$7:$R$2700,4,0)</f>
        <v>40.962000000000003</v>
      </c>
      <c r="D14" s="65">
        <f>VLOOKUP($A14,'Return Data'!$B$7:$R$2700,10,0)</f>
        <v>8.7845999999999993</v>
      </c>
      <c r="E14" s="66">
        <f t="shared" si="0"/>
        <v>15</v>
      </c>
      <c r="F14" s="65">
        <f>VLOOKUP($A14,'Return Data'!$B$7:$R$2700,11,0)</f>
        <v>15.090400000000001</v>
      </c>
      <c r="G14" s="66">
        <f t="shared" si="1"/>
        <v>11</v>
      </c>
      <c r="H14" s="65">
        <f>VLOOKUP($A14,'Return Data'!$B$7:$R$2700,12,0)</f>
        <v>16.890999999999998</v>
      </c>
      <c r="I14" s="66">
        <f t="shared" si="2"/>
        <v>9</v>
      </c>
      <c r="J14" s="65">
        <f>VLOOKUP($A14,'Return Data'!$B$7:$R$2700,13,0)</f>
        <v>9.8648000000000007</v>
      </c>
      <c r="K14" s="66">
        <f t="shared" si="3"/>
        <v>12</v>
      </c>
      <c r="L14" s="65">
        <f>VLOOKUP($A14,'Return Data'!$B$7:$R$2700,17,0)</f>
        <v>8.6239000000000008</v>
      </c>
      <c r="M14" s="66">
        <f t="shared" si="4"/>
        <v>11</v>
      </c>
      <c r="N14" s="65">
        <f>VLOOKUP($A14,'Return Data'!$B$7:$R$2700,14,0)</f>
        <v>4.3852000000000002</v>
      </c>
      <c r="O14" s="66">
        <f t="shared" si="5"/>
        <v>18</v>
      </c>
      <c r="P14" s="65">
        <f>VLOOKUP($A14,'Return Data'!$B$7:$R$2700,15,0)</f>
        <v>7.1306000000000003</v>
      </c>
      <c r="Q14" s="66">
        <f t="shared" si="6"/>
        <v>16</v>
      </c>
      <c r="R14" s="65">
        <f>VLOOKUP($A14,'Return Data'!$B$7:$R$2700,16,0)</f>
        <v>8.7868999999999993</v>
      </c>
      <c r="S14" s="67">
        <f t="shared" si="7"/>
        <v>7</v>
      </c>
    </row>
    <row r="15" spans="1:20" x14ac:dyDescent="0.3">
      <c r="A15" s="63" t="s">
        <v>1678</v>
      </c>
      <c r="B15" s="64">
        <f>VLOOKUP($A15,'Return Data'!$B$7:$R$2700,3,0)</f>
        <v>44260</v>
      </c>
      <c r="C15" s="65">
        <f>VLOOKUP($A15,'Return Data'!$B$7:$R$2700,4,0)</f>
        <v>21.277000000000001</v>
      </c>
      <c r="D15" s="65">
        <f>VLOOKUP($A15,'Return Data'!$B$7:$R$2700,10,0)</f>
        <v>12.108599999999999</v>
      </c>
      <c r="E15" s="66">
        <f t="shared" si="0"/>
        <v>7</v>
      </c>
      <c r="F15" s="65">
        <f>VLOOKUP($A15,'Return Data'!$B$7:$R$2700,11,0)</f>
        <v>12.4451</v>
      </c>
      <c r="G15" s="66">
        <f t="shared" si="1"/>
        <v>17</v>
      </c>
      <c r="H15" s="65">
        <f>VLOOKUP($A15,'Return Data'!$B$7:$R$2700,12,0)</f>
        <v>12.51</v>
      </c>
      <c r="I15" s="66">
        <f t="shared" si="2"/>
        <v>19</v>
      </c>
      <c r="J15" s="65">
        <f>VLOOKUP($A15,'Return Data'!$B$7:$R$2700,13,0)</f>
        <v>7.2450999999999999</v>
      </c>
      <c r="K15" s="66">
        <f t="shared" si="3"/>
        <v>21</v>
      </c>
      <c r="L15" s="65">
        <f>VLOOKUP($A15,'Return Data'!$B$7:$R$2700,17,0)</f>
        <v>6.6157000000000004</v>
      </c>
      <c r="M15" s="66">
        <f t="shared" si="4"/>
        <v>17</v>
      </c>
      <c r="N15" s="65">
        <f>VLOOKUP($A15,'Return Data'!$B$7:$R$2700,14,0)</f>
        <v>6.0674999999999999</v>
      </c>
      <c r="O15" s="66">
        <f t="shared" si="5"/>
        <v>16</v>
      </c>
      <c r="P15" s="65">
        <f>VLOOKUP($A15,'Return Data'!$B$7:$R$2700,15,0)</f>
        <v>6.7533000000000003</v>
      </c>
      <c r="Q15" s="66">
        <f t="shared" si="6"/>
        <v>17</v>
      </c>
      <c r="R15" s="65">
        <f>VLOOKUP($A15,'Return Data'!$B$7:$R$2700,16,0)</f>
        <v>7.3769</v>
      </c>
      <c r="S15" s="67">
        <f t="shared" si="7"/>
        <v>17</v>
      </c>
    </row>
    <row r="16" spans="1:20" x14ac:dyDescent="0.3">
      <c r="A16" s="63" t="s">
        <v>1679</v>
      </c>
      <c r="B16" s="64">
        <f>VLOOKUP($A16,'Return Data'!$B$7:$R$2700,3,0)</f>
        <v>44260</v>
      </c>
      <c r="C16" s="65">
        <f>VLOOKUP($A16,'Return Data'!$B$7:$R$2700,4,0)</f>
        <v>64.078299999999999</v>
      </c>
      <c r="D16" s="65">
        <f>VLOOKUP($A16,'Return Data'!$B$7:$R$2700,10,0)</f>
        <v>10.706099999999999</v>
      </c>
      <c r="E16" s="66">
        <f t="shared" si="0"/>
        <v>12</v>
      </c>
      <c r="F16" s="65">
        <f>VLOOKUP($A16,'Return Data'!$B$7:$R$2700,11,0)</f>
        <v>16.7334</v>
      </c>
      <c r="G16" s="66">
        <f t="shared" si="1"/>
        <v>8</v>
      </c>
      <c r="H16" s="65">
        <f>VLOOKUP($A16,'Return Data'!$B$7:$R$2700,12,0)</f>
        <v>16.261700000000001</v>
      </c>
      <c r="I16" s="66">
        <f t="shared" si="2"/>
        <v>10</v>
      </c>
      <c r="J16" s="65">
        <f>VLOOKUP($A16,'Return Data'!$B$7:$R$2700,13,0)</f>
        <v>8.6914999999999996</v>
      </c>
      <c r="K16" s="66">
        <f t="shared" si="3"/>
        <v>16</v>
      </c>
      <c r="L16" s="65">
        <f>VLOOKUP($A16,'Return Data'!$B$7:$R$2700,17,0)</f>
        <v>8.5274000000000001</v>
      </c>
      <c r="M16" s="66">
        <f t="shared" si="4"/>
        <v>13</v>
      </c>
      <c r="N16" s="65">
        <f>VLOOKUP($A16,'Return Data'!$B$7:$R$2700,14,0)</f>
        <v>6.9855</v>
      </c>
      <c r="O16" s="66">
        <f t="shared" si="5"/>
        <v>10</v>
      </c>
      <c r="P16" s="65">
        <f>VLOOKUP($A16,'Return Data'!$B$7:$R$2700,15,0)</f>
        <v>7.7564000000000002</v>
      </c>
      <c r="Q16" s="66">
        <f t="shared" si="6"/>
        <v>13</v>
      </c>
      <c r="R16" s="65">
        <f>VLOOKUP($A16,'Return Data'!$B$7:$R$2700,16,0)</f>
        <v>9.5101999999999993</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44260</v>
      </c>
      <c r="C18" s="65">
        <f>VLOOKUP($A18,'Return Data'!$B$7:$R$2700,4,0)</f>
        <v>53.816800000000001</v>
      </c>
      <c r="D18" s="65">
        <f>VLOOKUP($A18,'Return Data'!$B$7:$R$2700,10,0)</f>
        <v>18.834900000000001</v>
      </c>
      <c r="E18" s="66">
        <f t="shared" si="0"/>
        <v>2</v>
      </c>
      <c r="F18" s="65">
        <f>VLOOKUP($A18,'Return Data'!$B$7:$R$2700,11,0)</f>
        <v>21.9544</v>
      </c>
      <c r="G18" s="66">
        <f t="shared" si="1"/>
        <v>3</v>
      </c>
      <c r="H18" s="65">
        <f>VLOOKUP($A18,'Return Data'!$B$7:$R$2700,12,0)</f>
        <v>24.086200000000002</v>
      </c>
      <c r="I18" s="66">
        <f t="shared" si="2"/>
        <v>2</v>
      </c>
      <c r="J18" s="65">
        <f>VLOOKUP($A18,'Return Data'!$B$7:$R$2700,13,0)</f>
        <v>13.3498</v>
      </c>
      <c r="K18" s="66">
        <f t="shared" si="3"/>
        <v>5</v>
      </c>
      <c r="L18" s="65">
        <f>VLOOKUP($A18,'Return Data'!$B$7:$R$2700,17,0)</f>
        <v>9.7966999999999995</v>
      </c>
      <c r="M18" s="66">
        <f t="shared" si="4"/>
        <v>7</v>
      </c>
      <c r="N18" s="65">
        <f>VLOOKUP($A18,'Return Data'!$B$7:$R$2700,14,0)</f>
        <v>7.8654999999999999</v>
      </c>
      <c r="O18" s="66">
        <f t="shared" si="5"/>
        <v>6</v>
      </c>
      <c r="P18" s="65">
        <f>VLOOKUP($A18,'Return Data'!$B$7:$R$2700,15,0)</f>
        <v>9.2836999999999996</v>
      </c>
      <c r="Q18" s="66">
        <f t="shared" si="6"/>
        <v>5</v>
      </c>
      <c r="R18" s="65">
        <f>VLOOKUP($A18,'Return Data'!$B$7:$R$2700,16,0)</f>
        <v>10.277900000000001</v>
      </c>
      <c r="S18" s="67">
        <f t="shared" si="7"/>
        <v>1</v>
      </c>
    </row>
    <row r="19" spans="1:19" x14ac:dyDescent="0.3">
      <c r="A19" s="63" t="s">
        <v>1682</v>
      </c>
      <c r="B19" s="64">
        <f>VLOOKUP($A19,'Return Data'!$B$7:$R$2700,3,0)</f>
        <v>44260</v>
      </c>
      <c r="C19" s="65">
        <f>VLOOKUP($A19,'Return Data'!$B$7:$R$2700,4,0)</f>
        <v>42.802599999999998</v>
      </c>
      <c r="D19" s="65">
        <f>VLOOKUP($A19,'Return Data'!$B$7:$R$2700,10,0)</f>
        <v>6.6792999999999996</v>
      </c>
      <c r="E19" s="66">
        <f t="shared" si="0"/>
        <v>18</v>
      </c>
      <c r="F19" s="65">
        <f>VLOOKUP($A19,'Return Data'!$B$7:$R$2700,11,0)</f>
        <v>14.313599999999999</v>
      </c>
      <c r="G19" s="66">
        <f t="shared" si="1"/>
        <v>12</v>
      </c>
      <c r="H19" s="65">
        <f>VLOOKUP($A19,'Return Data'!$B$7:$R$2700,12,0)</f>
        <v>15.1416</v>
      </c>
      <c r="I19" s="66">
        <f t="shared" si="2"/>
        <v>13</v>
      </c>
      <c r="J19" s="65">
        <f>VLOOKUP($A19,'Return Data'!$B$7:$R$2700,13,0)</f>
        <v>9.9207999999999998</v>
      </c>
      <c r="K19" s="66">
        <f t="shared" si="3"/>
        <v>11</v>
      </c>
      <c r="L19" s="65">
        <f>VLOOKUP($A19,'Return Data'!$B$7:$R$2700,17,0)</f>
        <v>9.6379000000000001</v>
      </c>
      <c r="M19" s="66">
        <f t="shared" si="4"/>
        <v>8</v>
      </c>
      <c r="N19" s="65">
        <f>VLOOKUP($A19,'Return Data'!$B$7:$R$2700,14,0)</f>
        <v>7.4230999999999998</v>
      </c>
      <c r="O19" s="66">
        <f t="shared" si="5"/>
        <v>7</v>
      </c>
      <c r="P19" s="65">
        <f>VLOOKUP($A19,'Return Data'!$B$7:$R$2700,15,0)</f>
        <v>8.0183</v>
      </c>
      <c r="Q19" s="66">
        <f t="shared" si="6"/>
        <v>9</v>
      </c>
      <c r="R19" s="65">
        <f>VLOOKUP($A19,'Return Data'!$B$7:$R$2700,16,0)</f>
        <v>8.9085000000000001</v>
      </c>
      <c r="S19" s="67">
        <f t="shared" si="7"/>
        <v>6</v>
      </c>
    </row>
    <row r="20" spans="1:19" x14ac:dyDescent="0.3">
      <c r="A20" s="63" t="s">
        <v>1683</v>
      </c>
      <c r="B20" s="64">
        <f>VLOOKUP($A20,'Return Data'!$B$7:$R$2700,3,0)</f>
        <v>44260</v>
      </c>
      <c r="C20" s="65">
        <f>VLOOKUP($A20,'Return Data'!$B$7:$R$2700,4,0)</f>
        <v>51.187800000000003</v>
      </c>
      <c r="D20" s="65">
        <f>VLOOKUP($A20,'Return Data'!$B$7:$R$2700,10,0)</f>
        <v>10.9071</v>
      </c>
      <c r="E20" s="66">
        <f t="shared" si="0"/>
        <v>10</v>
      </c>
      <c r="F20" s="65">
        <f>VLOOKUP($A20,'Return Data'!$B$7:$R$2700,11,0)</f>
        <v>15.1556</v>
      </c>
      <c r="G20" s="66">
        <f t="shared" si="1"/>
        <v>10</v>
      </c>
      <c r="H20" s="65">
        <f>VLOOKUP($A20,'Return Data'!$B$7:$R$2700,12,0)</f>
        <v>17.263400000000001</v>
      </c>
      <c r="I20" s="66">
        <f t="shared" si="2"/>
        <v>8</v>
      </c>
      <c r="J20" s="65">
        <f>VLOOKUP($A20,'Return Data'!$B$7:$R$2700,13,0)</f>
        <v>12.0961</v>
      </c>
      <c r="K20" s="66">
        <f t="shared" si="3"/>
        <v>8</v>
      </c>
      <c r="L20" s="65">
        <f>VLOOKUP($A20,'Return Data'!$B$7:$R$2700,17,0)</f>
        <v>10.591100000000001</v>
      </c>
      <c r="M20" s="66">
        <f t="shared" si="4"/>
        <v>5</v>
      </c>
      <c r="N20" s="65">
        <f>VLOOKUP($A20,'Return Data'!$B$7:$R$2700,14,0)</f>
        <v>9.5259999999999998</v>
      </c>
      <c r="O20" s="66">
        <f t="shared" si="5"/>
        <v>4</v>
      </c>
      <c r="P20" s="65">
        <f>VLOOKUP($A20,'Return Data'!$B$7:$R$2700,15,0)</f>
        <v>10.7332</v>
      </c>
      <c r="Q20" s="66">
        <f t="shared" si="6"/>
        <v>1</v>
      </c>
      <c r="R20" s="65">
        <f>VLOOKUP($A20,'Return Data'!$B$7:$R$2700,16,0)</f>
        <v>10.117800000000001</v>
      </c>
      <c r="S20" s="67">
        <f t="shared" si="7"/>
        <v>2</v>
      </c>
    </row>
    <row r="21" spans="1:19" x14ac:dyDescent="0.3">
      <c r="A21" s="63" t="s">
        <v>1684</v>
      </c>
      <c r="B21" s="64">
        <f>VLOOKUP($A21,'Return Data'!$B$7:$R$2700,3,0)</f>
        <v>44260</v>
      </c>
      <c r="C21" s="65">
        <f>VLOOKUP($A21,'Return Data'!$B$7:$R$2700,4,0)</f>
        <v>24.660799999999998</v>
      </c>
      <c r="D21" s="65">
        <f>VLOOKUP($A21,'Return Data'!$B$7:$R$2700,10,0)</f>
        <v>7.8503999999999996</v>
      </c>
      <c r="E21" s="66">
        <f t="shared" si="0"/>
        <v>17</v>
      </c>
      <c r="F21" s="65">
        <f>VLOOKUP($A21,'Return Data'!$B$7:$R$2700,11,0)</f>
        <v>11.996499999999999</v>
      </c>
      <c r="G21" s="66">
        <f t="shared" si="1"/>
        <v>18</v>
      </c>
      <c r="H21" s="65">
        <f>VLOOKUP($A21,'Return Data'!$B$7:$R$2700,12,0)</f>
        <v>13.898</v>
      </c>
      <c r="I21" s="66">
        <f t="shared" si="2"/>
        <v>14</v>
      </c>
      <c r="J21" s="65">
        <f>VLOOKUP($A21,'Return Data'!$B$7:$R$2700,13,0)</f>
        <v>7.9478999999999997</v>
      </c>
      <c r="K21" s="66">
        <f t="shared" si="3"/>
        <v>19</v>
      </c>
      <c r="L21" s="65">
        <f>VLOOKUP($A21,'Return Data'!$B$7:$R$2700,17,0)</f>
        <v>8.2414000000000005</v>
      </c>
      <c r="M21" s="66">
        <f t="shared" si="4"/>
        <v>14</v>
      </c>
      <c r="N21" s="65">
        <f>VLOOKUP($A21,'Return Data'!$B$7:$R$2700,14,0)</f>
        <v>6.7401999999999997</v>
      </c>
      <c r="O21" s="66">
        <f t="shared" si="5"/>
        <v>14</v>
      </c>
      <c r="P21" s="65">
        <f>VLOOKUP($A21,'Return Data'!$B$7:$R$2700,15,0)</f>
        <v>7.9017999999999997</v>
      </c>
      <c r="Q21" s="66">
        <f t="shared" si="6"/>
        <v>10</v>
      </c>
      <c r="R21" s="65">
        <f>VLOOKUP($A21,'Return Data'!$B$7:$R$2700,16,0)</f>
        <v>8.5274999999999999</v>
      </c>
      <c r="S21" s="67">
        <f t="shared" si="7"/>
        <v>9</v>
      </c>
    </row>
    <row r="22" spans="1:19" x14ac:dyDescent="0.3">
      <c r="A22" s="63" t="s">
        <v>1685</v>
      </c>
      <c r="B22" s="64">
        <f>VLOOKUP($A22,'Return Data'!$B$7:$R$2700,3,0)</f>
        <v>44260</v>
      </c>
      <c r="C22" s="65">
        <f>VLOOKUP($A22,'Return Data'!$B$7:$R$2700,4,0)</f>
        <v>15.484</v>
      </c>
      <c r="D22" s="65">
        <f>VLOOKUP($A22,'Return Data'!$B$7:$R$2700,10,0)</f>
        <v>17.392099999999999</v>
      </c>
      <c r="E22" s="66">
        <f t="shared" si="0"/>
        <v>3</v>
      </c>
      <c r="F22" s="65">
        <f>VLOOKUP($A22,'Return Data'!$B$7:$R$2700,11,0)</f>
        <v>21.098299999999998</v>
      </c>
      <c r="G22" s="66">
        <f t="shared" si="1"/>
        <v>5</v>
      </c>
      <c r="H22" s="65">
        <f>VLOOKUP($A22,'Return Data'!$B$7:$R$2700,12,0)</f>
        <v>16.0472</v>
      </c>
      <c r="I22" s="66">
        <f t="shared" si="2"/>
        <v>12</v>
      </c>
      <c r="J22" s="65">
        <f>VLOOKUP($A22,'Return Data'!$B$7:$R$2700,13,0)</f>
        <v>10.6182</v>
      </c>
      <c r="K22" s="66">
        <f t="shared" si="3"/>
        <v>10</v>
      </c>
      <c r="L22" s="65">
        <f>VLOOKUP($A22,'Return Data'!$B$7:$R$2700,17,0)</f>
        <v>8.1659000000000006</v>
      </c>
      <c r="M22" s="66">
        <f t="shared" si="4"/>
        <v>15</v>
      </c>
      <c r="N22" s="65">
        <f>VLOOKUP($A22,'Return Data'!$B$7:$R$2700,14,0)</f>
        <v>6.2035999999999998</v>
      </c>
      <c r="O22" s="66">
        <f t="shared" si="5"/>
        <v>15</v>
      </c>
      <c r="P22" s="65"/>
      <c r="Q22" s="66"/>
      <c r="R22" s="65">
        <f>VLOOKUP($A22,'Return Data'!$B$7:$R$2700,16,0)</f>
        <v>8.6669999999999998</v>
      </c>
      <c r="S22" s="67">
        <f t="shared" si="7"/>
        <v>8</v>
      </c>
    </row>
    <row r="23" spans="1:19" x14ac:dyDescent="0.3">
      <c r="A23" s="63" t="s">
        <v>1686</v>
      </c>
      <c r="B23" s="64">
        <f>VLOOKUP($A23,'Return Data'!$B$7:$R$2700,3,0)</f>
        <v>44260</v>
      </c>
      <c r="C23" s="65">
        <f>VLOOKUP($A23,'Return Data'!$B$7:$R$2700,4,0)</f>
        <v>38.553100000000001</v>
      </c>
      <c r="D23" s="65">
        <f>VLOOKUP($A23,'Return Data'!$B$7:$R$2700,10,0)</f>
        <v>13.626200000000001</v>
      </c>
      <c r="E23" s="66">
        <f t="shared" si="0"/>
        <v>5</v>
      </c>
      <c r="F23" s="65">
        <f>VLOOKUP($A23,'Return Data'!$B$7:$R$2700,11,0)</f>
        <v>19.979299999999999</v>
      </c>
      <c r="G23" s="66">
        <f t="shared" si="1"/>
        <v>6</v>
      </c>
      <c r="H23" s="65">
        <f>VLOOKUP($A23,'Return Data'!$B$7:$R$2700,12,0)</f>
        <v>21.885999999999999</v>
      </c>
      <c r="I23" s="66">
        <f t="shared" si="2"/>
        <v>5</v>
      </c>
      <c r="J23" s="65">
        <f>VLOOKUP($A23,'Return Data'!$B$7:$R$2700,13,0)</f>
        <v>15.5229</v>
      </c>
      <c r="K23" s="66">
        <f t="shared" si="3"/>
        <v>2</v>
      </c>
      <c r="L23" s="65">
        <f>VLOOKUP($A23,'Return Data'!$B$7:$R$2700,17,0)</f>
        <v>13.122299999999999</v>
      </c>
      <c r="M23" s="66">
        <f t="shared" si="4"/>
        <v>1</v>
      </c>
      <c r="N23" s="65">
        <f>VLOOKUP($A23,'Return Data'!$B$7:$R$2700,14,0)</f>
        <v>9.5905000000000005</v>
      </c>
      <c r="O23" s="66">
        <f t="shared" si="5"/>
        <v>3</v>
      </c>
      <c r="P23" s="65">
        <f>VLOOKUP($A23,'Return Data'!$B$7:$R$2700,15,0)</f>
        <v>10.205299999999999</v>
      </c>
      <c r="Q23" s="66">
        <f t="shared" si="6"/>
        <v>2</v>
      </c>
      <c r="R23" s="65">
        <f>VLOOKUP($A23,'Return Data'!$B$7:$R$2700,16,0)</f>
        <v>8.1280000000000001</v>
      </c>
      <c r="S23" s="67">
        <f t="shared" si="7"/>
        <v>14</v>
      </c>
    </row>
    <row r="24" spans="1:19" x14ac:dyDescent="0.3">
      <c r="A24" s="63" t="s">
        <v>1687</v>
      </c>
      <c r="B24" s="64">
        <f>VLOOKUP($A24,'Return Data'!$B$7:$R$2700,3,0)</f>
        <v>44260</v>
      </c>
      <c r="C24" s="65">
        <f>VLOOKUP($A24,'Return Data'!$B$7:$R$2700,4,0)</f>
        <v>40.168599999999998</v>
      </c>
      <c r="D24" s="65">
        <f>VLOOKUP($A24,'Return Data'!$B$7:$R$2700,10,0)</f>
        <v>8.1578999999999997</v>
      </c>
      <c r="E24" s="66">
        <f t="shared" si="0"/>
        <v>16</v>
      </c>
      <c r="F24" s="65">
        <f>VLOOKUP($A24,'Return Data'!$B$7:$R$2700,11,0)</f>
        <v>12.544700000000001</v>
      </c>
      <c r="G24" s="66">
        <f t="shared" si="1"/>
        <v>16</v>
      </c>
      <c r="H24" s="65">
        <f>VLOOKUP($A24,'Return Data'!$B$7:$R$2700,12,0)</f>
        <v>13.3978</v>
      </c>
      <c r="I24" s="66">
        <f t="shared" si="2"/>
        <v>18</v>
      </c>
      <c r="J24" s="65">
        <f>VLOOKUP($A24,'Return Data'!$B$7:$R$2700,13,0)</f>
        <v>8.6107999999999993</v>
      </c>
      <c r="K24" s="66">
        <f t="shared" si="3"/>
        <v>17</v>
      </c>
      <c r="L24" s="65">
        <f>VLOOKUP($A24,'Return Data'!$B$7:$R$2700,17,0)</f>
        <v>8.5673999999999992</v>
      </c>
      <c r="M24" s="66">
        <f t="shared" si="4"/>
        <v>12</v>
      </c>
      <c r="N24" s="65">
        <f>VLOOKUP($A24,'Return Data'!$B$7:$R$2700,14,0)</f>
        <v>7.0956000000000001</v>
      </c>
      <c r="O24" s="66">
        <f t="shared" si="5"/>
        <v>9</v>
      </c>
      <c r="P24" s="65">
        <f>VLOOKUP($A24,'Return Data'!$B$7:$R$2700,15,0)</f>
        <v>7.7765000000000004</v>
      </c>
      <c r="Q24" s="66">
        <f t="shared" si="6"/>
        <v>12</v>
      </c>
      <c r="R24" s="65">
        <f>VLOOKUP($A24,'Return Data'!$B$7:$R$2700,16,0)</f>
        <v>5.9454000000000002</v>
      </c>
      <c r="S24" s="67">
        <f t="shared" si="7"/>
        <v>21</v>
      </c>
    </row>
    <row r="25" spans="1:19" x14ac:dyDescent="0.3">
      <c r="A25" s="63" t="s">
        <v>1688</v>
      </c>
      <c r="B25" s="64">
        <f>VLOOKUP($A25,'Return Data'!$B$7:$R$2700,3,0)</f>
        <v>44260</v>
      </c>
      <c r="C25" s="65">
        <f>VLOOKUP($A25,'Return Data'!$B$7:$R$2700,4,0)</f>
        <v>63.191299999999998</v>
      </c>
      <c r="D25" s="65">
        <f>VLOOKUP($A25,'Return Data'!$B$7:$R$2700,10,0)</f>
        <v>6.0179999999999998</v>
      </c>
      <c r="E25" s="66">
        <f t="shared" si="0"/>
        <v>19</v>
      </c>
      <c r="F25" s="65">
        <f>VLOOKUP($A25,'Return Data'!$B$7:$R$2700,11,0)</f>
        <v>11.086600000000001</v>
      </c>
      <c r="G25" s="66">
        <f t="shared" si="1"/>
        <v>20</v>
      </c>
      <c r="H25" s="65">
        <f>VLOOKUP($A25,'Return Data'!$B$7:$R$2700,12,0)</f>
        <v>11.2349</v>
      </c>
      <c r="I25" s="66">
        <f t="shared" si="2"/>
        <v>21</v>
      </c>
      <c r="J25" s="65">
        <f>VLOOKUP($A25,'Return Data'!$B$7:$R$2700,13,0)</f>
        <v>7.8586999999999998</v>
      </c>
      <c r="K25" s="66">
        <f t="shared" si="3"/>
        <v>20</v>
      </c>
      <c r="L25" s="65">
        <f>VLOOKUP($A25,'Return Data'!$B$7:$R$2700,17,0)</f>
        <v>8.9151000000000007</v>
      </c>
      <c r="M25" s="66">
        <f t="shared" si="4"/>
        <v>10</v>
      </c>
      <c r="N25" s="65">
        <f>VLOOKUP($A25,'Return Data'!$B$7:$R$2700,14,0)</f>
        <v>6.9831000000000003</v>
      </c>
      <c r="O25" s="66">
        <f t="shared" si="5"/>
        <v>11</v>
      </c>
      <c r="P25" s="65">
        <f>VLOOKUP($A25,'Return Data'!$B$7:$R$2700,15,0)</f>
        <v>7.4999000000000002</v>
      </c>
      <c r="Q25" s="66">
        <f t="shared" si="6"/>
        <v>14</v>
      </c>
      <c r="R25" s="65">
        <f>VLOOKUP($A25,'Return Data'!$B$7:$R$2700,16,0)</f>
        <v>8.3673999999999999</v>
      </c>
      <c r="S25" s="67">
        <f t="shared" si="7"/>
        <v>12</v>
      </c>
    </row>
    <row r="26" spans="1:19" x14ac:dyDescent="0.3">
      <c r="A26" s="63" t="s">
        <v>1689</v>
      </c>
      <c r="B26" s="64">
        <f>VLOOKUP($A26,'Return Data'!$B$7:$R$2700,3,0)</f>
        <v>44260</v>
      </c>
      <c r="C26" s="65">
        <f>VLOOKUP($A26,'Return Data'!$B$7:$R$2700,4,0)</f>
        <v>40.702300000000001</v>
      </c>
      <c r="D26" s="65">
        <f>VLOOKUP($A26,'Return Data'!$B$7:$R$2700,10,0)</f>
        <v>10.912100000000001</v>
      </c>
      <c r="E26" s="66">
        <f t="shared" si="0"/>
        <v>9</v>
      </c>
      <c r="F26" s="65">
        <f>VLOOKUP($A26,'Return Data'!$B$7:$R$2700,11,0)</f>
        <v>13.363799999999999</v>
      </c>
      <c r="G26" s="66">
        <f t="shared" si="1"/>
        <v>13</v>
      </c>
      <c r="H26" s="65">
        <f>VLOOKUP($A26,'Return Data'!$B$7:$R$2700,12,0)</f>
        <v>13.637499999999999</v>
      </c>
      <c r="I26" s="66">
        <f t="shared" si="2"/>
        <v>16</v>
      </c>
      <c r="J26" s="65">
        <f>VLOOKUP($A26,'Return Data'!$B$7:$R$2700,13,0)</f>
        <v>9.3254000000000001</v>
      </c>
      <c r="K26" s="66">
        <f t="shared" si="3"/>
        <v>15</v>
      </c>
      <c r="L26" s="65">
        <f>VLOOKUP($A26,'Return Data'!$B$7:$R$2700,17,0)</f>
        <v>-2.8129</v>
      </c>
      <c r="M26" s="66">
        <f t="shared" si="4"/>
        <v>21</v>
      </c>
      <c r="N26" s="65">
        <f>VLOOKUP($A26,'Return Data'!$B$7:$R$2700,14,0)</f>
        <v>0.1211</v>
      </c>
      <c r="O26" s="66">
        <f t="shared" si="5"/>
        <v>21</v>
      </c>
      <c r="P26" s="65">
        <f>VLOOKUP($A26,'Return Data'!$B$7:$R$2700,15,0)</f>
        <v>3.8330000000000002</v>
      </c>
      <c r="Q26" s="66">
        <f t="shared" si="6"/>
        <v>20</v>
      </c>
      <c r="R26" s="65">
        <f>VLOOKUP($A26,'Return Data'!$B$7:$R$2700,16,0)</f>
        <v>8.5259</v>
      </c>
      <c r="S26" s="67">
        <f t="shared" si="7"/>
        <v>10</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44260</v>
      </c>
      <c r="C28" s="65">
        <f>VLOOKUP($A28,'Return Data'!$B$7:$R$2700,4,0)</f>
        <v>47.949800000000003</v>
      </c>
      <c r="D28" s="65">
        <f>VLOOKUP($A28,'Return Data'!$B$7:$R$2700,10,0)</f>
        <v>14.8835</v>
      </c>
      <c r="E28" s="66">
        <f t="shared" si="0"/>
        <v>4</v>
      </c>
      <c r="F28" s="65">
        <f>VLOOKUP($A28,'Return Data'!$B$7:$R$2700,11,0)</f>
        <v>22.059000000000001</v>
      </c>
      <c r="G28" s="66">
        <f t="shared" si="1"/>
        <v>2</v>
      </c>
      <c r="H28" s="65">
        <f>VLOOKUP($A28,'Return Data'!$B$7:$R$2700,12,0)</f>
        <v>23.311399999999999</v>
      </c>
      <c r="I28" s="66">
        <f t="shared" si="2"/>
        <v>3</v>
      </c>
      <c r="J28" s="65">
        <f>VLOOKUP($A28,'Return Data'!$B$7:$R$2700,13,0)</f>
        <v>14.8545</v>
      </c>
      <c r="K28" s="66">
        <f t="shared" si="3"/>
        <v>3</v>
      </c>
      <c r="L28" s="65">
        <f>VLOOKUP($A28,'Return Data'!$B$7:$R$2700,17,0)</f>
        <v>11.263400000000001</v>
      </c>
      <c r="M28" s="66">
        <f t="shared" si="4"/>
        <v>4</v>
      </c>
      <c r="N28" s="65">
        <f>VLOOKUP($A28,'Return Data'!$B$7:$R$2700,14,0)</f>
        <v>8.4243000000000006</v>
      </c>
      <c r="O28" s="66">
        <f t="shared" si="5"/>
        <v>5</v>
      </c>
      <c r="P28" s="65">
        <f>VLOOKUP($A28,'Return Data'!$B$7:$R$2700,15,0)</f>
        <v>8.8528000000000002</v>
      </c>
      <c r="Q28" s="66">
        <f t="shared" si="6"/>
        <v>7</v>
      </c>
      <c r="R28" s="65">
        <f>VLOOKUP($A28,'Return Data'!$B$7:$R$2700,16,0)</f>
        <v>8.1683000000000003</v>
      </c>
      <c r="S28" s="67">
        <f t="shared" si="7"/>
        <v>13</v>
      </c>
    </row>
    <row r="29" spans="1:19" x14ac:dyDescent="0.3">
      <c r="A29" s="63" t="s">
        <v>1692</v>
      </c>
      <c r="B29" s="64">
        <f>VLOOKUP($A29,'Return Data'!$B$7:$R$2700,3,0)</f>
        <v>44260</v>
      </c>
      <c r="C29" s="65">
        <f>VLOOKUP($A29,'Return Data'!$B$7:$R$2700,4,0)</f>
        <v>21.087399999999999</v>
      </c>
      <c r="D29" s="65">
        <f>VLOOKUP($A29,'Return Data'!$B$7:$R$2700,10,0)</f>
        <v>11.8818</v>
      </c>
      <c r="E29" s="66">
        <f t="shared" si="0"/>
        <v>8</v>
      </c>
      <c r="F29" s="65">
        <f>VLOOKUP($A29,'Return Data'!$B$7:$R$2700,11,0)</f>
        <v>13.2979</v>
      </c>
      <c r="G29" s="66">
        <f t="shared" si="1"/>
        <v>15</v>
      </c>
      <c r="H29" s="65">
        <f>VLOOKUP($A29,'Return Data'!$B$7:$R$2700,12,0)</f>
        <v>13.758100000000001</v>
      </c>
      <c r="I29" s="66">
        <f t="shared" si="2"/>
        <v>15</v>
      </c>
      <c r="J29" s="65">
        <f>VLOOKUP($A29,'Return Data'!$B$7:$R$2700,13,0)</f>
        <v>8.3834</v>
      </c>
      <c r="K29" s="66">
        <f t="shared" si="3"/>
        <v>18</v>
      </c>
      <c r="L29" s="65">
        <f>VLOOKUP($A29,'Return Data'!$B$7:$R$2700,17,0)</f>
        <v>4.7529000000000003</v>
      </c>
      <c r="M29" s="66">
        <f t="shared" si="4"/>
        <v>19</v>
      </c>
      <c r="N29" s="65">
        <f>VLOOKUP($A29,'Return Data'!$B$7:$R$2700,14,0)</f>
        <v>3.7320000000000002</v>
      </c>
      <c r="O29" s="66">
        <f t="shared" si="5"/>
        <v>19</v>
      </c>
      <c r="P29" s="65">
        <f>VLOOKUP($A29,'Return Data'!$B$7:$R$2700,15,0)</f>
        <v>6.5083000000000002</v>
      </c>
      <c r="Q29" s="66">
        <f t="shared" si="6"/>
        <v>18</v>
      </c>
      <c r="R29" s="65">
        <f>VLOOKUP($A29,'Return Data'!$B$7:$R$2700,16,0)</f>
        <v>7.0179999999999998</v>
      </c>
      <c r="S29" s="67">
        <f t="shared" si="7"/>
        <v>18</v>
      </c>
    </row>
    <row r="30" spans="1:19" x14ac:dyDescent="0.3">
      <c r="A30" s="63" t="s">
        <v>1693</v>
      </c>
      <c r="B30" s="64">
        <f>VLOOKUP($A30,'Return Data'!$B$7:$R$2700,3,0)</f>
        <v>44260</v>
      </c>
      <c r="C30" s="65">
        <f>VLOOKUP($A30,'Return Data'!$B$7:$R$2700,4,0)</f>
        <v>0.89570000000000005</v>
      </c>
      <c r="D30" s="65">
        <f>VLOOKUP($A30,'Return Data'!$B$7:$R$2700,10,0)</f>
        <v>-90.262900000000002</v>
      </c>
      <c r="E30" s="66">
        <f t="shared" si="0"/>
        <v>22</v>
      </c>
      <c r="F30" s="65">
        <f>VLOOKUP($A30,'Return Data'!$B$7:$R$2700,11,0)</f>
        <v>-41.835799999999999</v>
      </c>
      <c r="G30" s="66">
        <f t="shared" si="1"/>
        <v>22</v>
      </c>
      <c r="H30" s="65"/>
      <c r="I30" s="66"/>
      <c r="J30" s="65"/>
      <c r="K30" s="66"/>
      <c r="L30" s="65"/>
      <c r="M30" s="66"/>
      <c r="N30" s="65"/>
      <c r="O30" s="66"/>
      <c r="P30" s="65"/>
      <c r="Q30" s="66"/>
      <c r="R30" s="65">
        <f>VLOOKUP($A30,'Return Data'!$B$7:$R$2700,16,0)</f>
        <v>-16.326899999999998</v>
      </c>
      <c r="S30" s="67">
        <f t="shared" si="7"/>
        <v>22</v>
      </c>
    </row>
    <row r="31" spans="1:19" x14ac:dyDescent="0.3">
      <c r="A31" s="63" t="s">
        <v>1694</v>
      </c>
      <c r="B31" s="64">
        <f>VLOOKUP($A31,'Return Data'!$B$7:$R$2700,3,0)</f>
        <v>44260</v>
      </c>
      <c r="C31" s="65">
        <f>VLOOKUP($A31,'Return Data'!$B$7:$R$2700,4,0)</f>
        <v>46.134</v>
      </c>
      <c r="D31" s="65">
        <f>VLOOKUP($A31,'Return Data'!$B$7:$R$2700,10,0)</f>
        <v>10.686</v>
      </c>
      <c r="E31" s="66">
        <f t="shared" si="0"/>
        <v>13</v>
      </c>
      <c r="F31" s="65">
        <f>VLOOKUP($A31,'Return Data'!$B$7:$R$2700,11,0)</f>
        <v>21.111499999999999</v>
      </c>
      <c r="G31" s="66">
        <f t="shared" si="1"/>
        <v>4</v>
      </c>
      <c r="H31" s="65">
        <f>VLOOKUP($A31,'Return Data'!$B$7:$R$2700,12,0)</f>
        <v>22.953299999999999</v>
      </c>
      <c r="I31" s="66">
        <f t="shared" si="2"/>
        <v>4</v>
      </c>
      <c r="J31" s="65">
        <f>VLOOKUP($A31,'Return Data'!$B$7:$R$2700,13,0)</f>
        <v>14.6289</v>
      </c>
      <c r="K31" s="66">
        <f t="shared" si="3"/>
        <v>4</v>
      </c>
      <c r="L31" s="65">
        <f>VLOOKUP($A31,'Return Data'!$B$7:$R$2700,17,0)</f>
        <v>6.4935</v>
      </c>
      <c r="M31" s="66">
        <f t="shared" si="4"/>
        <v>18</v>
      </c>
      <c r="N31" s="65">
        <f>VLOOKUP($A31,'Return Data'!$B$7:$R$2700,14,0)</f>
        <v>6.0343999999999998</v>
      </c>
      <c r="O31" s="66">
        <f t="shared" si="5"/>
        <v>17</v>
      </c>
      <c r="P31" s="65">
        <f>VLOOKUP($A31,'Return Data'!$B$7:$R$2700,15,0)</f>
        <v>7.7939999999999996</v>
      </c>
      <c r="Q31" s="66">
        <f t="shared" si="6"/>
        <v>11</v>
      </c>
      <c r="R31" s="65">
        <f>VLOOKUP($A31,'Return Data'!$B$7:$R$2700,16,0)</f>
        <v>9.2794000000000008</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6.7707363636363658</v>
      </c>
      <c r="E33" s="74"/>
      <c r="F33" s="75">
        <f>AVERAGE(F8:F31)</f>
        <v>13.526295454545453</v>
      </c>
      <c r="G33" s="74"/>
      <c r="H33" s="75">
        <f>AVERAGE(H8:H31)</f>
        <v>17.227980952380953</v>
      </c>
      <c r="I33" s="74"/>
      <c r="J33" s="75">
        <f>AVERAGE(J8:J31)</f>
        <v>11.059414285714285</v>
      </c>
      <c r="K33" s="74"/>
      <c r="L33" s="75">
        <f>AVERAGE(L8:L31)</f>
        <v>8.2703952380952366</v>
      </c>
      <c r="M33" s="74"/>
      <c r="N33" s="75">
        <f>AVERAGE(N8:N31)</f>
        <v>6.6193619047619059</v>
      </c>
      <c r="O33" s="74"/>
      <c r="P33" s="75">
        <f>AVERAGE(P8:P31)</f>
        <v>7.9263649999999997</v>
      </c>
      <c r="Q33" s="74"/>
      <c r="R33" s="75">
        <f>AVERAGE(R8:R31)</f>
        <v>7.178968181818183</v>
      </c>
      <c r="S33" s="76"/>
    </row>
    <row r="34" spans="1:19" x14ac:dyDescent="0.3">
      <c r="A34" s="73" t="s">
        <v>28</v>
      </c>
      <c r="B34" s="74"/>
      <c r="C34" s="74"/>
      <c r="D34" s="75">
        <f>MIN(D8:D31)</f>
        <v>-90.262900000000002</v>
      </c>
      <c r="E34" s="74"/>
      <c r="F34" s="75">
        <f>MIN(F8:F31)</f>
        <v>-41.835799999999999</v>
      </c>
      <c r="G34" s="74"/>
      <c r="H34" s="75">
        <f>MIN(H8:H31)</f>
        <v>11.2349</v>
      </c>
      <c r="I34" s="74"/>
      <c r="J34" s="75">
        <f>MIN(J8:J31)</f>
        <v>7.2450999999999999</v>
      </c>
      <c r="K34" s="74"/>
      <c r="L34" s="75">
        <f>MIN(L8:L31)</f>
        <v>-2.8129</v>
      </c>
      <c r="M34" s="74"/>
      <c r="N34" s="75">
        <f>MIN(N8:N31)</f>
        <v>0.1211</v>
      </c>
      <c r="O34" s="74"/>
      <c r="P34" s="75">
        <f>MIN(P8:P31)</f>
        <v>3.8330000000000002</v>
      </c>
      <c r="Q34" s="74"/>
      <c r="R34" s="75">
        <f>MIN(R8:R31)</f>
        <v>-16.326899999999998</v>
      </c>
      <c r="S34" s="76"/>
    </row>
    <row r="35" spans="1:19" ht="15" thickBot="1" x14ac:dyDescent="0.35">
      <c r="A35" s="77" t="s">
        <v>29</v>
      </c>
      <c r="B35" s="78"/>
      <c r="C35" s="78"/>
      <c r="D35" s="79">
        <f>MAX(D8:D31)</f>
        <v>26.817499999999999</v>
      </c>
      <c r="E35" s="78"/>
      <c r="F35" s="79">
        <f>MAX(F8:F31)</f>
        <v>30.4025</v>
      </c>
      <c r="G35" s="78"/>
      <c r="H35" s="79">
        <f>MAX(H8:H31)</f>
        <v>30.828099999999999</v>
      </c>
      <c r="I35" s="78"/>
      <c r="J35" s="79">
        <f>MAX(J8:J31)</f>
        <v>16.630099999999999</v>
      </c>
      <c r="K35" s="78"/>
      <c r="L35" s="79">
        <f>MAX(L8:L31)</f>
        <v>13.122299999999999</v>
      </c>
      <c r="M35" s="78"/>
      <c r="N35" s="79">
        <f>MAX(N8:N31)</f>
        <v>10.262600000000001</v>
      </c>
      <c r="O35" s="78"/>
      <c r="P35" s="79">
        <f>MAX(P8:P31)</f>
        <v>10.7332</v>
      </c>
      <c r="Q35" s="78"/>
      <c r="R35" s="79">
        <f>MAX(R8:R31)</f>
        <v>10.277900000000001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1697</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44260</v>
      </c>
      <c r="C8" s="65">
        <f>VLOOKUP($A8,'Return Data'!$B$7:$R$2700,4,0)</f>
        <v>17.34</v>
      </c>
      <c r="D8" s="65">
        <f>VLOOKUP($A8,'Return Data'!$B$7:$R$2700,10,0)</f>
        <v>7.1032000000000002</v>
      </c>
      <c r="E8" s="66">
        <f>RANK(D8,D$8:D$32,0)</f>
        <v>4</v>
      </c>
      <c r="F8" s="65">
        <f>VLOOKUP($A8,'Return Data'!$B$7:$R$2700,11,0)</f>
        <v>15.754300000000001</v>
      </c>
      <c r="G8" s="66">
        <f>RANK(F8,F$8:F$32,0)</f>
        <v>6</v>
      </c>
      <c r="H8" s="65">
        <f>VLOOKUP($A8,'Return Data'!$B$7:$R$2700,12,0)</f>
        <v>23.768699999999999</v>
      </c>
      <c r="I8" s="66">
        <f>RANK(H8,H$8:H$32,0)</f>
        <v>6</v>
      </c>
      <c r="J8" s="65">
        <f>VLOOKUP($A8,'Return Data'!$B$7:$R$2700,13,0)</f>
        <v>16.064299999999999</v>
      </c>
      <c r="K8" s="66">
        <f>RANK(J8,J$8:J$32,0)</f>
        <v>10</v>
      </c>
      <c r="L8" s="65">
        <f>VLOOKUP($A8,'Return Data'!$B$7:$R$2700,17,0)</f>
        <v>12.6493</v>
      </c>
      <c r="M8" s="66">
        <f>RANK(L8,L$8:L$32,0)</f>
        <v>4</v>
      </c>
      <c r="N8" s="65">
        <f>VLOOKUP($A8,'Return Data'!$B$7:$R$2700,14,0)</f>
        <v>8.8552999999999997</v>
      </c>
      <c r="O8" s="66">
        <f>RANK(N8,N$8:N$32,0)</f>
        <v>8</v>
      </c>
      <c r="P8" s="65">
        <f>VLOOKUP($A8,'Return Data'!$B$7:$R$2700,15,0)</f>
        <v>10.816700000000001</v>
      </c>
      <c r="Q8" s="66">
        <f>RANK(P8,P$8:P$32,0)</f>
        <v>3</v>
      </c>
      <c r="R8" s="65">
        <f>VLOOKUP($A8,'Return Data'!$B$7:$R$2700,16,0)</f>
        <v>9.1738</v>
      </c>
      <c r="S8" s="67">
        <f>RANK(R8,R$8:R$32,0)</f>
        <v>14</v>
      </c>
    </row>
    <row r="9" spans="1:20" x14ac:dyDescent="0.3">
      <c r="A9" s="63" t="s">
        <v>1700</v>
      </c>
      <c r="B9" s="64">
        <f>VLOOKUP($A9,'Return Data'!$B$7:$R$2700,3,0)</f>
        <v>44260</v>
      </c>
      <c r="C9" s="65">
        <f>VLOOKUP($A9,'Return Data'!$B$7:$R$2700,4,0)</f>
        <v>16.420000000000002</v>
      </c>
      <c r="D9" s="65">
        <f>VLOOKUP($A9,'Return Data'!$B$7:$R$2700,10,0)</f>
        <v>5.3239000000000001</v>
      </c>
      <c r="E9" s="66">
        <f t="shared" ref="E9:E32" si="0">RANK(D9,D$8:D$32,0)</f>
        <v>16</v>
      </c>
      <c r="F9" s="65">
        <f>VLOOKUP($A9,'Return Data'!$B$7:$R$2700,11,0)</f>
        <v>15.4712</v>
      </c>
      <c r="G9" s="66">
        <f t="shared" ref="G9:G32" si="1">RANK(F9,F$8:F$32,0)</f>
        <v>7</v>
      </c>
      <c r="H9" s="65">
        <f>VLOOKUP($A9,'Return Data'!$B$7:$R$2700,12,0)</f>
        <v>22.8123</v>
      </c>
      <c r="I9" s="66">
        <f t="shared" ref="I9:I32" si="2">RANK(H9,H$8:H$32,0)</f>
        <v>8</v>
      </c>
      <c r="J9" s="65">
        <f>VLOOKUP($A9,'Return Data'!$B$7:$R$2700,13,0)</f>
        <v>15.715299999999999</v>
      </c>
      <c r="K9" s="66">
        <f t="shared" ref="K9:K32" si="3">RANK(J9,J$8:J$32,0)</f>
        <v>11</v>
      </c>
      <c r="L9" s="65">
        <f>VLOOKUP($A9,'Return Data'!$B$7:$R$2700,17,0)</f>
        <v>12.3256</v>
      </c>
      <c r="M9" s="66">
        <f t="shared" ref="M9:M32" si="4">RANK(L9,L$8:L$32,0)</f>
        <v>6</v>
      </c>
      <c r="N9" s="65">
        <f>VLOOKUP($A9,'Return Data'!$B$7:$R$2700,14,0)</f>
        <v>10.7325</v>
      </c>
      <c r="O9" s="66">
        <f t="shared" ref="O9:O30" si="5">RANK(N9,N$8:N$32,0)</f>
        <v>1</v>
      </c>
      <c r="P9" s="65">
        <f>VLOOKUP($A9,'Return Data'!$B$7:$R$2700,15,0)</f>
        <v>10.838800000000001</v>
      </c>
      <c r="Q9" s="66">
        <f t="shared" ref="Q9:Q30" si="6">RANK(P9,P$8:P$32,0)</f>
        <v>2</v>
      </c>
      <c r="R9" s="65">
        <f>VLOOKUP($A9,'Return Data'!$B$7:$R$2700,16,0)</f>
        <v>9.3262999999999998</v>
      </c>
      <c r="S9" s="67">
        <f t="shared" ref="S9:S32" si="7">RANK(R9,R$8:R$32,0)</f>
        <v>12</v>
      </c>
    </row>
    <row r="10" spans="1:20" x14ac:dyDescent="0.3">
      <c r="A10" s="63" t="s">
        <v>1701</v>
      </c>
      <c r="B10" s="64">
        <f>VLOOKUP($A10,'Return Data'!$B$7:$R$2700,3,0)</f>
        <v>44260</v>
      </c>
      <c r="C10" s="65">
        <f>VLOOKUP($A10,'Return Data'!$B$7:$R$2700,4,0)</f>
        <v>11.86</v>
      </c>
      <c r="D10" s="65">
        <f>VLOOKUP($A10,'Return Data'!$B$7:$R$2700,10,0)</f>
        <v>1.9776</v>
      </c>
      <c r="E10" s="66">
        <f t="shared" si="0"/>
        <v>23</v>
      </c>
      <c r="F10" s="65">
        <f>VLOOKUP($A10,'Return Data'!$B$7:$R$2700,11,0)</f>
        <v>5.7984</v>
      </c>
      <c r="G10" s="66">
        <f t="shared" si="1"/>
        <v>23</v>
      </c>
      <c r="H10" s="65">
        <f>VLOOKUP($A10,'Return Data'!$B$7:$R$2700,12,0)</f>
        <v>11.6761</v>
      </c>
      <c r="I10" s="66">
        <f t="shared" si="2"/>
        <v>23</v>
      </c>
      <c r="J10" s="65">
        <f>VLOOKUP($A10,'Return Data'!$B$7:$R$2700,13,0)</f>
        <v>13.492800000000001</v>
      </c>
      <c r="K10" s="66">
        <f t="shared" si="3"/>
        <v>20</v>
      </c>
      <c r="L10" s="65"/>
      <c r="M10" s="66"/>
      <c r="N10" s="65"/>
      <c r="O10" s="66"/>
      <c r="P10" s="65"/>
      <c r="Q10" s="66"/>
      <c r="R10" s="65">
        <f>VLOOKUP($A10,'Return Data'!$B$7:$R$2700,16,0)</f>
        <v>11.1501</v>
      </c>
      <c r="S10" s="67">
        <f t="shared" si="7"/>
        <v>2</v>
      </c>
    </row>
    <row r="11" spans="1:20" x14ac:dyDescent="0.3">
      <c r="A11" s="63" t="s">
        <v>1702</v>
      </c>
      <c r="B11" s="64">
        <f>VLOOKUP($A11,'Return Data'!$B$7:$R$2700,3,0)</f>
        <v>44260</v>
      </c>
      <c r="C11" s="65">
        <f>VLOOKUP($A11,'Return Data'!$B$7:$R$2700,4,0)</f>
        <v>15.765000000000001</v>
      </c>
      <c r="D11" s="65">
        <f>VLOOKUP($A11,'Return Data'!$B$7:$R$2700,10,0)</f>
        <v>6.3478000000000003</v>
      </c>
      <c r="E11" s="66">
        <f t="shared" si="0"/>
        <v>10</v>
      </c>
      <c r="F11" s="65">
        <f>VLOOKUP($A11,'Return Data'!$B$7:$R$2700,11,0)</f>
        <v>14.388299999999999</v>
      </c>
      <c r="G11" s="66">
        <f t="shared" si="1"/>
        <v>11</v>
      </c>
      <c r="H11" s="65">
        <f>VLOOKUP($A11,'Return Data'!$B$7:$R$2700,12,0)</f>
        <v>22.1904</v>
      </c>
      <c r="I11" s="66">
        <f t="shared" si="2"/>
        <v>9</v>
      </c>
      <c r="J11" s="65">
        <f>VLOOKUP($A11,'Return Data'!$B$7:$R$2700,13,0)</f>
        <v>15.115</v>
      </c>
      <c r="K11" s="66">
        <f t="shared" si="3"/>
        <v>14</v>
      </c>
      <c r="L11" s="65">
        <f>VLOOKUP($A11,'Return Data'!$B$7:$R$2700,17,0)</f>
        <v>11.0068</v>
      </c>
      <c r="M11" s="66">
        <f t="shared" si="4"/>
        <v>8</v>
      </c>
      <c r="N11" s="65">
        <f>VLOOKUP($A11,'Return Data'!$B$7:$R$2700,14,0)</f>
        <v>7.8083999999999998</v>
      </c>
      <c r="O11" s="66">
        <f t="shared" si="5"/>
        <v>14</v>
      </c>
      <c r="P11" s="65"/>
      <c r="Q11" s="66"/>
      <c r="R11" s="65">
        <f>VLOOKUP($A11,'Return Data'!$B$7:$R$2700,16,0)</f>
        <v>9.6532</v>
      </c>
      <c r="S11" s="67">
        <f t="shared" si="7"/>
        <v>8</v>
      </c>
    </row>
    <row r="12" spans="1:20" x14ac:dyDescent="0.3">
      <c r="A12" s="63" t="s">
        <v>1703</v>
      </c>
      <c r="B12" s="64">
        <f>VLOOKUP($A12,'Return Data'!$B$7:$R$2700,3,0)</f>
        <v>44260</v>
      </c>
      <c r="C12" s="65">
        <f>VLOOKUP($A12,'Return Data'!$B$7:$R$2700,4,0)</f>
        <v>17.706199999999999</v>
      </c>
      <c r="D12" s="65">
        <f>VLOOKUP($A12,'Return Data'!$B$7:$R$2700,10,0)</f>
        <v>5.6733000000000002</v>
      </c>
      <c r="E12" s="66">
        <f t="shared" si="0"/>
        <v>14</v>
      </c>
      <c r="F12" s="65">
        <f>VLOOKUP($A12,'Return Data'!$B$7:$R$2700,11,0)</f>
        <v>11.4453</v>
      </c>
      <c r="G12" s="66">
        <f t="shared" si="1"/>
        <v>16</v>
      </c>
      <c r="H12" s="65">
        <f>VLOOKUP($A12,'Return Data'!$B$7:$R$2700,12,0)</f>
        <v>16.7316</v>
      </c>
      <c r="I12" s="66">
        <f t="shared" si="2"/>
        <v>16</v>
      </c>
      <c r="J12" s="65">
        <f>VLOOKUP($A12,'Return Data'!$B$7:$R$2700,13,0)</f>
        <v>17.580400000000001</v>
      </c>
      <c r="K12" s="66">
        <f t="shared" si="3"/>
        <v>8</v>
      </c>
      <c r="L12" s="65">
        <f>VLOOKUP($A12,'Return Data'!$B$7:$R$2700,17,0)</f>
        <v>12.552899999999999</v>
      </c>
      <c r="M12" s="66">
        <f t="shared" si="4"/>
        <v>5</v>
      </c>
      <c r="N12" s="65">
        <f>VLOOKUP($A12,'Return Data'!$B$7:$R$2700,14,0)</f>
        <v>10.2561</v>
      </c>
      <c r="O12" s="66">
        <f t="shared" si="5"/>
        <v>4</v>
      </c>
      <c r="P12" s="65">
        <f>VLOOKUP($A12,'Return Data'!$B$7:$R$2700,15,0)</f>
        <v>10.3848</v>
      </c>
      <c r="Q12" s="66">
        <f t="shared" si="6"/>
        <v>6</v>
      </c>
      <c r="R12" s="65">
        <f>VLOOKUP($A12,'Return Data'!$B$7:$R$2700,16,0)</f>
        <v>9.3417999999999992</v>
      </c>
      <c r="S12" s="67">
        <f t="shared" si="7"/>
        <v>11</v>
      </c>
    </row>
    <row r="13" spans="1:20" x14ac:dyDescent="0.3">
      <c r="A13" s="63" t="s">
        <v>1704</v>
      </c>
      <c r="B13" s="64">
        <f>VLOOKUP($A13,'Return Data'!$B$7:$R$2700,3,0)</f>
        <v>44260</v>
      </c>
      <c r="C13" s="65">
        <f>VLOOKUP($A13,'Return Data'!$B$7:$R$2700,4,0)</f>
        <v>12.2158</v>
      </c>
      <c r="D13" s="65">
        <f>VLOOKUP($A13,'Return Data'!$B$7:$R$2700,10,0)</f>
        <v>5.9305000000000003</v>
      </c>
      <c r="E13" s="66">
        <f t="shared" si="0"/>
        <v>12</v>
      </c>
      <c r="F13" s="65">
        <f>VLOOKUP($A13,'Return Data'!$B$7:$R$2700,11,0)</f>
        <v>14.5045</v>
      </c>
      <c r="G13" s="66">
        <f t="shared" si="1"/>
        <v>10</v>
      </c>
      <c r="H13" s="65">
        <f>VLOOKUP($A13,'Return Data'!$B$7:$R$2700,12,0)</f>
        <v>21.074400000000001</v>
      </c>
      <c r="I13" s="66">
        <f t="shared" si="2"/>
        <v>10</v>
      </c>
      <c r="J13" s="65">
        <f>VLOOKUP($A13,'Return Data'!$B$7:$R$2700,13,0)</f>
        <v>16.978200000000001</v>
      </c>
      <c r="K13" s="66">
        <f t="shared" si="3"/>
        <v>9</v>
      </c>
      <c r="L13" s="65">
        <f>VLOOKUP($A13,'Return Data'!$B$7:$R$2700,17,0)</f>
        <v>10.188599999999999</v>
      </c>
      <c r="M13" s="66">
        <f t="shared" si="4"/>
        <v>15</v>
      </c>
      <c r="N13" s="65"/>
      <c r="O13" s="66"/>
      <c r="P13" s="65"/>
      <c r="Q13" s="66"/>
      <c r="R13" s="65">
        <f>VLOOKUP($A13,'Return Data'!$B$7:$R$2700,16,0)</f>
        <v>8.2550000000000008</v>
      </c>
      <c r="S13" s="67">
        <f t="shared" si="7"/>
        <v>20</v>
      </c>
    </row>
    <row r="14" spans="1:20" x14ac:dyDescent="0.3">
      <c r="A14" s="63" t="s">
        <v>1705</v>
      </c>
      <c r="B14" s="64">
        <f>VLOOKUP($A14,'Return Data'!$B$7:$R$2700,3,0)</f>
        <v>44260</v>
      </c>
      <c r="C14" s="65">
        <f>VLOOKUP($A14,'Return Data'!$B$7:$R$2700,4,0)</f>
        <v>46.569000000000003</v>
      </c>
      <c r="D14" s="65">
        <f>VLOOKUP($A14,'Return Data'!$B$7:$R$2700,10,0)</f>
        <v>8.9230999999999998</v>
      </c>
      <c r="E14" s="66">
        <f t="shared" si="0"/>
        <v>1</v>
      </c>
      <c r="F14" s="65">
        <f>VLOOKUP($A14,'Return Data'!$B$7:$R$2700,11,0)</f>
        <v>17.101700000000001</v>
      </c>
      <c r="G14" s="66">
        <f t="shared" si="1"/>
        <v>2</v>
      </c>
      <c r="H14" s="65">
        <f>VLOOKUP($A14,'Return Data'!$B$7:$R$2700,12,0)</f>
        <v>23.103999999999999</v>
      </c>
      <c r="I14" s="66">
        <f t="shared" si="2"/>
        <v>7</v>
      </c>
      <c r="J14" s="65">
        <f>VLOOKUP($A14,'Return Data'!$B$7:$R$2700,13,0)</f>
        <v>19.407699999999998</v>
      </c>
      <c r="K14" s="66">
        <f t="shared" si="3"/>
        <v>4</v>
      </c>
      <c r="L14" s="65">
        <f>VLOOKUP($A14,'Return Data'!$B$7:$R$2700,17,0)</f>
        <v>10.885199999999999</v>
      </c>
      <c r="M14" s="66">
        <f t="shared" si="4"/>
        <v>10</v>
      </c>
      <c r="N14" s="65">
        <f>VLOOKUP($A14,'Return Data'!$B$7:$R$2700,14,0)</f>
        <v>8.6971000000000007</v>
      </c>
      <c r="O14" s="66">
        <f t="shared" si="5"/>
        <v>9</v>
      </c>
      <c r="P14" s="65">
        <f>VLOOKUP($A14,'Return Data'!$B$7:$R$2700,15,0)</f>
        <v>12.256</v>
      </c>
      <c r="Q14" s="66">
        <f t="shared" si="6"/>
        <v>1</v>
      </c>
      <c r="R14" s="65">
        <f>VLOOKUP($A14,'Return Data'!$B$7:$R$2700,16,0)</f>
        <v>10.1952</v>
      </c>
      <c r="S14" s="67">
        <f t="shared" si="7"/>
        <v>4</v>
      </c>
    </row>
    <row r="15" spans="1:20" x14ac:dyDescent="0.3">
      <c r="A15" s="63" t="s">
        <v>1706</v>
      </c>
      <c r="B15" s="64">
        <f>VLOOKUP($A15,'Return Data'!$B$7:$R$2700,3,0)</f>
        <v>44260</v>
      </c>
      <c r="C15" s="65">
        <f>VLOOKUP($A15,'Return Data'!$B$7:$R$2700,4,0)</f>
        <v>16.690000000000001</v>
      </c>
      <c r="D15" s="65">
        <f>VLOOKUP($A15,'Return Data'!$B$7:$R$2700,10,0)</f>
        <v>4.9686000000000003</v>
      </c>
      <c r="E15" s="66">
        <f t="shared" si="0"/>
        <v>18</v>
      </c>
      <c r="F15" s="65">
        <f>VLOOKUP($A15,'Return Data'!$B$7:$R$2700,11,0)</f>
        <v>10.2378</v>
      </c>
      <c r="G15" s="66">
        <f t="shared" si="1"/>
        <v>20</v>
      </c>
      <c r="H15" s="65">
        <f>VLOOKUP($A15,'Return Data'!$B$7:$R$2700,12,0)</f>
        <v>15.902799999999999</v>
      </c>
      <c r="I15" s="66">
        <f t="shared" si="2"/>
        <v>21</v>
      </c>
      <c r="J15" s="65">
        <f>VLOOKUP($A15,'Return Data'!$B$7:$R$2700,13,0)</f>
        <v>10.164999999999999</v>
      </c>
      <c r="K15" s="66">
        <f t="shared" si="3"/>
        <v>23</v>
      </c>
      <c r="L15" s="65">
        <f>VLOOKUP($A15,'Return Data'!$B$7:$R$2700,17,0)</f>
        <v>9.3673999999999999</v>
      </c>
      <c r="M15" s="66">
        <f t="shared" si="4"/>
        <v>18</v>
      </c>
      <c r="N15" s="65">
        <f>VLOOKUP($A15,'Return Data'!$B$7:$R$2700,14,0)</f>
        <v>8.1805000000000003</v>
      </c>
      <c r="O15" s="66">
        <f t="shared" si="5"/>
        <v>12</v>
      </c>
      <c r="P15" s="65">
        <f>VLOOKUP($A15,'Return Data'!$B$7:$R$2700,15,0)</f>
        <v>10.101599999999999</v>
      </c>
      <c r="Q15" s="66">
        <f t="shared" si="6"/>
        <v>7</v>
      </c>
      <c r="R15" s="65">
        <f>VLOOKUP($A15,'Return Data'!$B$7:$R$2700,16,0)</f>
        <v>8.5379000000000005</v>
      </c>
      <c r="S15" s="67">
        <f t="shared" si="7"/>
        <v>18</v>
      </c>
    </row>
    <row r="16" spans="1:20" x14ac:dyDescent="0.3">
      <c r="A16" s="63" t="s">
        <v>1707</v>
      </c>
      <c r="B16" s="64">
        <f>VLOOKUP($A16,'Return Data'!$B$7:$R$2700,3,0)</f>
        <v>44260</v>
      </c>
      <c r="C16" s="65">
        <f>VLOOKUP($A16,'Return Data'!$B$7:$R$2700,4,0)</f>
        <v>21.305299999999999</v>
      </c>
      <c r="D16" s="65">
        <f>VLOOKUP($A16,'Return Data'!$B$7:$R$2700,10,0)</f>
        <v>6.5505000000000004</v>
      </c>
      <c r="E16" s="66">
        <f t="shared" si="0"/>
        <v>7</v>
      </c>
      <c r="F16" s="65">
        <f>VLOOKUP($A16,'Return Data'!$B$7:$R$2700,11,0)</f>
        <v>13.761699999999999</v>
      </c>
      <c r="G16" s="66">
        <f t="shared" si="1"/>
        <v>12</v>
      </c>
      <c r="H16" s="65">
        <f>VLOOKUP($A16,'Return Data'!$B$7:$R$2700,12,0)</f>
        <v>20.004799999999999</v>
      </c>
      <c r="I16" s="66">
        <f t="shared" si="2"/>
        <v>12</v>
      </c>
      <c r="J16" s="65">
        <f>VLOOKUP($A16,'Return Data'!$B$7:$R$2700,13,0)</f>
        <v>14.3712</v>
      </c>
      <c r="K16" s="66">
        <f t="shared" si="3"/>
        <v>17</v>
      </c>
      <c r="L16" s="65">
        <f>VLOOKUP($A16,'Return Data'!$B$7:$R$2700,17,0)</f>
        <v>11.7986</v>
      </c>
      <c r="M16" s="66">
        <f t="shared" si="4"/>
        <v>7</v>
      </c>
      <c r="N16" s="65">
        <f>VLOOKUP($A16,'Return Data'!$B$7:$R$2700,14,0)</f>
        <v>9.5312999999999999</v>
      </c>
      <c r="O16" s="66">
        <f t="shared" si="5"/>
        <v>5</v>
      </c>
      <c r="P16" s="65">
        <f>VLOOKUP($A16,'Return Data'!$B$7:$R$2700,15,0)</f>
        <v>7.9698000000000002</v>
      </c>
      <c r="Q16" s="66">
        <f t="shared" si="6"/>
        <v>12</v>
      </c>
      <c r="R16" s="65">
        <f>VLOOKUP($A16,'Return Data'!$B$7:$R$2700,16,0)</f>
        <v>7.7538</v>
      </c>
      <c r="S16" s="67">
        <f t="shared" si="7"/>
        <v>21</v>
      </c>
    </row>
    <row r="17" spans="1:19" x14ac:dyDescent="0.3">
      <c r="A17" s="63" t="s">
        <v>1708</v>
      </c>
      <c r="B17" s="64">
        <f>VLOOKUP($A17,'Return Data'!$B$7:$R$2700,3,0)</f>
        <v>44260</v>
      </c>
      <c r="C17" s="65">
        <f>VLOOKUP($A17,'Return Data'!$B$7:$R$2700,4,0)</f>
        <v>24.73</v>
      </c>
      <c r="D17" s="65">
        <f>VLOOKUP($A17,'Return Data'!$B$7:$R$2700,10,0)</f>
        <v>4.6551</v>
      </c>
      <c r="E17" s="66">
        <f t="shared" si="0"/>
        <v>19</v>
      </c>
      <c r="F17" s="65">
        <f>VLOOKUP($A17,'Return Data'!$B$7:$R$2700,11,0)</f>
        <v>10.4018</v>
      </c>
      <c r="G17" s="66">
        <f t="shared" si="1"/>
        <v>19</v>
      </c>
      <c r="H17" s="65">
        <f>VLOOKUP($A17,'Return Data'!$B$7:$R$2700,12,0)</f>
        <v>16.3217</v>
      </c>
      <c r="I17" s="66">
        <f t="shared" si="2"/>
        <v>19</v>
      </c>
      <c r="J17" s="65">
        <f>VLOOKUP($A17,'Return Data'!$B$7:$R$2700,13,0)</f>
        <v>15.5068</v>
      </c>
      <c r="K17" s="66">
        <f t="shared" si="3"/>
        <v>12</v>
      </c>
      <c r="L17" s="65">
        <f>VLOOKUP($A17,'Return Data'!$B$7:$R$2700,17,0)</f>
        <v>10.3042</v>
      </c>
      <c r="M17" s="66">
        <f t="shared" si="4"/>
        <v>14</v>
      </c>
      <c r="N17" s="65">
        <f>VLOOKUP($A17,'Return Data'!$B$7:$R$2700,14,0)</f>
        <v>7.8894000000000002</v>
      </c>
      <c r="O17" s="66">
        <f t="shared" si="5"/>
        <v>13</v>
      </c>
      <c r="P17" s="65">
        <f>VLOOKUP($A17,'Return Data'!$B$7:$R$2700,15,0)</f>
        <v>7.4260000000000002</v>
      </c>
      <c r="Q17" s="66">
        <f t="shared" si="6"/>
        <v>13</v>
      </c>
      <c r="R17" s="65">
        <f>VLOOKUP($A17,'Return Data'!$B$7:$R$2700,16,0)</f>
        <v>7.7416</v>
      </c>
      <c r="S17" s="67">
        <f t="shared" si="7"/>
        <v>22</v>
      </c>
    </row>
    <row r="18" spans="1:19" x14ac:dyDescent="0.3">
      <c r="A18" s="63" t="s">
        <v>1709</v>
      </c>
      <c r="B18" s="64">
        <f>VLOOKUP($A18,'Return Data'!$B$7:$R$2700,3,0)</f>
        <v>44260</v>
      </c>
      <c r="C18" s="65">
        <f>VLOOKUP($A18,'Return Data'!$B$7:$R$2700,4,0)</f>
        <v>12.1151</v>
      </c>
      <c r="D18" s="65">
        <f>VLOOKUP($A18,'Return Data'!$B$7:$R$2700,10,0)</f>
        <v>3.8157999999999999</v>
      </c>
      <c r="E18" s="66">
        <f t="shared" si="0"/>
        <v>22</v>
      </c>
      <c r="F18" s="65">
        <f>VLOOKUP($A18,'Return Data'!$B$7:$R$2700,11,0)</f>
        <v>8.7034000000000002</v>
      </c>
      <c r="G18" s="66">
        <f t="shared" si="1"/>
        <v>22</v>
      </c>
      <c r="H18" s="65">
        <f>VLOOKUP($A18,'Return Data'!$B$7:$R$2700,12,0)</f>
        <v>14.0502</v>
      </c>
      <c r="I18" s="66">
        <f t="shared" si="2"/>
        <v>22</v>
      </c>
      <c r="J18" s="65">
        <f>VLOOKUP($A18,'Return Data'!$B$7:$R$2700,13,0)</f>
        <v>11.6517</v>
      </c>
      <c r="K18" s="66">
        <f t="shared" si="3"/>
        <v>22</v>
      </c>
      <c r="L18" s="65"/>
      <c r="M18" s="66"/>
      <c r="N18" s="65"/>
      <c r="O18" s="66"/>
      <c r="P18" s="65"/>
      <c r="Q18" s="66"/>
      <c r="R18" s="65">
        <f>VLOOKUP($A18,'Return Data'!$B$7:$R$2700,16,0)</f>
        <v>10.0831</v>
      </c>
      <c r="S18" s="67">
        <f t="shared" si="7"/>
        <v>5</v>
      </c>
    </row>
    <row r="19" spans="1:19" x14ac:dyDescent="0.3">
      <c r="A19" s="63" t="s">
        <v>1710</v>
      </c>
      <c r="B19" s="64">
        <f>VLOOKUP($A19,'Return Data'!$B$7:$R$2700,3,0)</f>
        <v>44260</v>
      </c>
      <c r="C19" s="65">
        <f>VLOOKUP($A19,'Return Data'!$B$7:$R$2700,4,0)</f>
        <v>17.683399999999999</v>
      </c>
      <c r="D19" s="65">
        <f>VLOOKUP($A19,'Return Data'!$B$7:$R$2700,10,0)</f>
        <v>4.4088000000000003</v>
      </c>
      <c r="E19" s="66">
        <f t="shared" si="0"/>
        <v>20</v>
      </c>
      <c r="F19" s="65">
        <f>VLOOKUP($A19,'Return Data'!$B$7:$R$2700,11,0)</f>
        <v>10.996499999999999</v>
      </c>
      <c r="G19" s="66">
        <f t="shared" si="1"/>
        <v>18</v>
      </c>
      <c r="H19" s="65">
        <f>VLOOKUP($A19,'Return Data'!$B$7:$R$2700,12,0)</f>
        <v>16.6859</v>
      </c>
      <c r="I19" s="66">
        <f t="shared" si="2"/>
        <v>18</v>
      </c>
      <c r="J19" s="65">
        <f>VLOOKUP($A19,'Return Data'!$B$7:$R$2700,13,0)</f>
        <v>15.094799999999999</v>
      </c>
      <c r="K19" s="66">
        <f t="shared" si="3"/>
        <v>15</v>
      </c>
      <c r="L19" s="65">
        <f>VLOOKUP($A19,'Return Data'!$B$7:$R$2700,17,0)</f>
        <v>10.902900000000001</v>
      </c>
      <c r="M19" s="66">
        <f t="shared" si="4"/>
        <v>9</v>
      </c>
      <c r="N19" s="65">
        <f>VLOOKUP($A19,'Return Data'!$B$7:$R$2700,14,0)</f>
        <v>9.2309999999999999</v>
      </c>
      <c r="O19" s="66">
        <f t="shared" si="5"/>
        <v>7</v>
      </c>
      <c r="P19" s="65">
        <f>VLOOKUP($A19,'Return Data'!$B$7:$R$2700,15,0)</f>
        <v>10.0025</v>
      </c>
      <c r="Q19" s="66">
        <f t="shared" si="6"/>
        <v>8</v>
      </c>
      <c r="R19" s="65">
        <f>VLOOKUP($A19,'Return Data'!$B$7:$R$2700,16,0)</f>
        <v>9.3198000000000008</v>
      </c>
      <c r="S19" s="67">
        <f t="shared" si="7"/>
        <v>13</v>
      </c>
    </row>
    <row r="20" spans="1:19" x14ac:dyDescent="0.3">
      <c r="A20" s="63" t="s">
        <v>1711</v>
      </c>
      <c r="B20" s="64">
        <f>VLOOKUP($A20,'Return Data'!$B$7:$R$2700,3,0)</f>
        <v>44260</v>
      </c>
      <c r="C20" s="65">
        <f>VLOOKUP($A20,'Return Data'!$B$7:$R$2700,4,0)</f>
        <v>21.992000000000001</v>
      </c>
      <c r="D20" s="65">
        <f>VLOOKUP($A20,'Return Data'!$B$7:$R$2700,10,0)</f>
        <v>6.3289</v>
      </c>
      <c r="E20" s="66">
        <f t="shared" si="0"/>
        <v>11</v>
      </c>
      <c r="F20" s="65">
        <f>VLOOKUP($A20,'Return Data'!$B$7:$R$2700,11,0)</f>
        <v>15.382999999999999</v>
      </c>
      <c r="G20" s="66">
        <f t="shared" si="1"/>
        <v>8</v>
      </c>
      <c r="H20" s="65">
        <f>VLOOKUP($A20,'Return Data'!$B$7:$R$2700,12,0)</f>
        <v>26.245699999999999</v>
      </c>
      <c r="I20" s="66">
        <f t="shared" si="2"/>
        <v>3</v>
      </c>
      <c r="J20" s="65">
        <f>VLOOKUP($A20,'Return Data'!$B$7:$R$2700,13,0)</f>
        <v>18.472200000000001</v>
      </c>
      <c r="K20" s="66">
        <f t="shared" si="3"/>
        <v>7</v>
      </c>
      <c r="L20" s="65">
        <f>VLOOKUP($A20,'Return Data'!$B$7:$R$2700,17,0)</f>
        <v>9.9893000000000001</v>
      </c>
      <c r="M20" s="66">
        <f t="shared" si="4"/>
        <v>17</v>
      </c>
      <c r="N20" s="65">
        <f>VLOOKUP($A20,'Return Data'!$B$7:$R$2700,14,0)</f>
        <v>7.0829000000000004</v>
      </c>
      <c r="O20" s="66">
        <f t="shared" si="5"/>
        <v>15</v>
      </c>
      <c r="P20" s="65">
        <f>VLOOKUP($A20,'Return Data'!$B$7:$R$2700,15,0)</f>
        <v>8.6446000000000005</v>
      </c>
      <c r="Q20" s="66">
        <f t="shared" si="6"/>
        <v>11</v>
      </c>
      <c r="R20" s="65">
        <f>VLOOKUP($A20,'Return Data'!$B$7:$R$2700,16,0)</f>
        <v>8.7460000000000004</v>
      </c>
      <c r="S20" s="67">
        <f t="shared" si="7"/>
        <v>15</v>
      </c>
    </row>
    <row r="21" spans="1:19" x14ac:dyDescent="0.3">
      <c r="A21" s="63" t="s">
        <v>1712</v>
      </c>
      <c r="B21" s="64">
        <f>VLOOKUP($A21,'Return Data'!$B$7:$R$2700,3,0)</f>
        <v>44260</v>
      </c>
      <c r="C21" s="65">
        <f>VLOOKUP($A21,'Return Data'!$B$7:$R$2700,4,0)</f>
        <v>15.093</v>
      </c>
      <c r="D21" s="65">
        <f>VLOOKUP($A21,'Return Data'!$B$7:$R$2700,10,0)</f>
        <v>8.1090999999999998</v>
      </c>
      <c r="E21" s="66">
        <f t="shared" si="0"/>
        <v>2</v>
      </c>
      <c r="F21" s="65">
        <f>VLOOKUP($A21,'Return Data'!$B$7:$R$2700,11,0)</f>
        <v>17.858799999999999</v>
      </c>
      <c r="G21" s="66">
        <f t="shared" si="1"/>
        <v>1</v>
      </c>
      <c r="H21" s="65">
        <f>VLOOKUP($A21,'Return Data'!$B$7:$R$2700,12,0)</f>
        <v>27.110700000000001</v>
      </c>
      <c r="I21" s="66">
        <f t="shared" si="2"/>
        <v>1</v>
      </c>
      <c r="J21" s="65">
        <f>VLOOKUP($A21,'Return Data'!$B$7:$R$2700,13,0)</f>
        <v>21.942</v>
      </c>
      <c r="K21" s="66">
        <f t="shared" si="3"/>
        <v>3</v>
      </c>
      <c r="L21" s="65">
        <f>VLOOKUP($A21,'Return Data'!$B$7:$R$2700,17,0)</f>
        <v>15.287000000000001</v>
      </c>
      <c r="M21" s="66">
        <f t="shared" si="4"/>
        <v>1</v>
      </c>
      <c r="N21" s="65">
        <f>VLOOKUP($A21,'Return Data'!$B$7:$R$2700,14,0)</f>
        <v>10.4839</v>
      </c>
      <c r="O21" s="66">
        <f t="shared" si="5"/>
        <v>2</v>
      </c>
      <c r="P21" s="65"/>
      <c r="Q21" s="66"/>
      <c r="R21" s="65">
        <f>VLOOKUP($A21,'Return Data'!$B$7:$R$2700,16,0)</f>
        <v>10.5875</v>
      </c>
      <c r="S21" s="67">
        <f t="shared" si="7"/>
        <v>3</v>
      </c>
    </row>
    <row r="22" spans="1:19" x14ac:dyDescent="0.3">
      <c r="A22" s="63" t="s">
        <v>1713</v>
      </c>
      <c r="B22" s="64">
        <f>VLOOKUP($A22,'Return Data'!$B$7:$R$2700,3,0)</f>
        <v>44260</v>
      </c>
      <c r="C22" s="65">
        <f>VLOOKUP($A22,'Return Data'!$B$7:$R$2700,4,0)</f>
        <v>13.548999999999999</v>
      </c>
      <c r="D22" s="65">
        <f>VLOOKUP($A22,'Return Data'!$B$7:$R$2700,10,0)</f>
        <v>7.3357999999999999</v>
      </c>
      <c r="E22" s="66">
        <f t="shared" si="0"/>
        <v>3</v>
      </c>
      <c r="F22" s="65">
        <f>VLOOKUP($A22,'Return Data'!$B$7:$R$2700,11,0)</f>
        <v>16.180800000000001</v>
      </c>
      <c r="G22" s="66">
        <f t="shared" si="1"/>
        <v>4</v>
      </c>
      <c r="H22" s="65">
        <f>VLOOKUP($A22,'Return Data'!$B$7:$R$2700,12,0)</f>
        <v>26.354600000000001</v>
      </c>
      <c r="I22" s="66">
        <f t="shared" si="2"/>
        <v>2</v>
      </c>
      <c r="J22" s="65">
        <f>VLOOKUP($A22,'Return Data'!$B$7:$R$2700,13,0)</f>
        <v>22.107099999999999</v>
      </c>
      <c r="K22" s="66">
        <f t="shared" si="3"/>
        <v>2</v>
      </c>
      <c r="L22" s="65"/>
      <c r="M22" s="66"/>
      <c r="N22" s="65"/>
      <c r="O22" s="66"/>
      <c r="P22" s="65"/>
      <c r="Q22" s="66"/>
      <c r="R22" s="65">
        <f>VLOOKUP($A22,'Return Data'!$B$7:$R$2700,16,0)</f>
        <v>14.6867</v>
      </c>
      <c r="S22" s="67">
        <f t="shared" si="7"/>
        <v>1</v>
      </c>
    </row>
    <row r="23" spans="1:19" x14ac:dyDescent="0.3">
      <c r="A23" s="63" t="s">
        <v>1714</v>
      </c>
      <c r="B23" s="64">
        <f>VLOOKUP($A23,'Return Data'!$B$7:$R$2700,3,0)</f>
        <v>44260</v>
      </c>
      <c r="C23" s="65">
        <f>VLOOKUP($A23,'Return Data'!$B$7:$R$2700,4,0)</f>
        <v>12.205</v>
      </c>
      <c r="D23" s="65">
        <f>VLOOKUP($A23,'Return Data'!$B$7:$R$2700,10,0)</f>
        <v>6.4554</v>
      </c>
      <c r="E23" s="66">
        <f t="shared" si="0"/>
        <v>9</v>
      </c>
      <c r="F23" s="65">
        <f>VLOOKUP($A23,'Return Data'!$B$7:$R$2700,11,0)</f>
        <v>13.5898</v>
      </c>
      <c r="G23" s="66">
        <f t="shared" si="1"/>
        <v>13</v>
      </c>
      <c r="H23" s="65">
        <f>VLOOKUP($A23,'Return Data'!$B$7:$R$2700,12,0)</f>
        <v>18.4526</v>
      </c>
      <c r="I23" s="66">
        <f t="shared" si="2"/>
        <v>13</v>
      </c>
      <c r="J23" s="65">
        <f>VLOOKUP($A23,'Return Data'!$B$7:$R$2700,13,0)</f>
        <v>13.5814</v>
      </c>
      <c r="K23" s="66">
        <f t="shared" si="3"/>
        <v>19</v>
      </c>
      <c r="L23" s="65">
        <f>VLOOKUP($A23,'Return Data'!$B$7:$R$2700,17,0)</f>
        <v>-3.2357999999999998</v>
      </c>
      <c r="M23" s="66">
        <f t="shared" si="4"/>
        <v>19</v>
      </c>
      <c r="N23" s="65">
        <f>VLOOKUP($A23,'Return Data'!$B$7:$R$2700,14,0)</f>
        <v>-1.8129999999999999</v>
      </c>
      <c r="O23" s="66">
        <f t="shared" si="5"/>
        <v>16</v>
      </c>
      <c r="P23" s="65">
        <f>VLOOKUP($A23,'Return Data'!$B$7:$R$2700,15,0)</f>
        <v>4.0659000000000001</v>
      </c>
      <c r="Q23" s="66">
        <f t="shared" si="6"/>
        <v>14</v>
      </c>
      <c r="R23" s="65">
        <f>VLOOKUP($A23,'Return Data'!$B$7:$R$2700,16,0)</f>
        <v>3.5137999999999998</v>
      </c>
      <c r="S23" s="67">
        <f t="shared" si="7"/>
        <v>23</v>
      </c>
    </row>
    <row r="24" spans="1:19" x14ac:dyDescent="0.3">
      <c r="A24" s="63" t="s">
        <v>1715</v>
      </c>
      <c r="B24" s="64">
        <f>VLOOKUP($A24,'Return Data'!$B$7:$R$2700,3,0)</f>
        <v>44260</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44260</v>
      </c>
      <c r="C26" s="65">
        <f>VLOOKUP($A26,'Return Data'!$B$7:$R$2700,4,0)</f>
        <v>39.642600000000002</v>
      </c>
      <c r="D26" s="65">
        <f>VLOOKUP($A26,'Return Data'!$B$7:$R$2700,10,0)</f>
        <v>5.7908999999999997</v>
      </c>
      <c r="E26" s="66">
        <f t="shared" si="0"/>
        <v>13</v>
      </c>
      <c r="F26" s="65">
        <f>VLOOKUP($A26,'Return Data'!$B$7:$R$2700,11,0)</f>
        <v>12.529</v>
      </c>
      <c r="G26" s="66">
        <f t="shared" si="1"/>
        <v>14</v>
      </c>
      <c r="H26" s="65">
        <f>VLOOKUP($A26,'Return Data'!$B$7:$R$2700,12,0)</f>
        <v>17.646699999999999</v>
      </c>
      <c r="I26" s="66">
        <f t="shared" si="2"/>
        <v>15</v>
      </c>
      <c r="J26" s="65">
        <f>VLOOKUP($A26,'Return Data'!$B$7:$R$2700,13,0)</f>
        <v>12.600199999999999</v>
      </c>
      <c r="K26" s="66">
        <f t="shared" si="3"/>
        <v>21</v>
      </c>
      <c r="L26" s="65">
        <f>VLOOKUP($A26,'Return Data'!$B$7:$R$2700,17,0)</f>
        <v>10.069699999999999</v>
      </c>
      <c r="M26" s="66">
        <f t="shared" si="4"/>
        <v>16</v>
      </c>
      <c r="N26" s="65">
        <f>VLOOKUP($A26,'Return Data'!$B$7:$R$2700,14,0)</f>
        <v>8.2230000000000008</v>
      </c>
      <c r="O26" s="66">
        <f t="shared" si="5"/>
        <v>11</v>
      </c>
      <c r="P26" s="65">
        <f>VLOOKUP($A26,'Return Data'!$B$7:$R$2700,15,0)</f>
        <v>8.7284000000000006</v>
      </c>
      <c r="Q26" s="66">
        <f t="shared" si="6"/>
        <v>10</v>
      </c>
      <c r="R26" s="65">
        <f>VLOOKUP($A26,'Return Data'!$B$7:$R$2700,16,0)</f>
        <v>9.4785000000000004</v>
      </c>
      <c r="S26" s="67">
        <f t="shared" si="7"/>
        <v>10</v>
      </c>
    </row>
    <row r="27" spans="1:19" x14ac:dyDescent="0.3">
      <c r="A27" s="63" t="s">
        <v>1718</v>
      </c>
      <c r="B27" s="64">
        <f>VLOOKUP($A27,'Return Data'!$B$7:$R$2700,3,0)</f>
        <v>44260</v>
      </c>
      <c r="C27" s="65">
        <f>VLOOKUP($A27,'Return Data'!$B$7:$R$2700,4,0)</f>
        <v>47.941899999999997</v>
      </c>
      <c r="D27" s="65">
        <f>VLOOKUP($A27,'Return Data'!$B$7:$R$2700,10,0)</f>
        <v>6.9991000000000003</v>
      </c>
      <c r="E27" s="66">
        <f t="shared" si="0"/>
        <v>5</v>
      </c>
      <c r="F27" s="65">
        <f>VLOOKUP($A27,'Return Data'!$B$7:$R$2700,11,0)</f>
        <v>16.200500000000002</v>
      </c>
      <c r="G27" s="66">
        <f t="shared" si="1"/>
        <v>3</v>
      </c>
      <c r="H27" s="65">
        <f>VLOOKUP($A27,'Return Data'!$B$7:$R$2700,12,0)</f>
        <v>24.505700000000001</v>
      </c>
      <c r="I27" s="66">
        <f t="shared" si="2"/>
        <v>4</v>
      </c>
      <c r="J27" s="65">
        <f>VLOOKUP($A27,'Return Data'!$B$7:$R$2700,13,0)</f>
        <v>23.077200000000001</v>
      </c>
      <c r="K27" s="66">
        <f t="shared" si="3"/>
        <v>1</v>
      </c>
      <c r="L27" s="65">
        <f>VLOOKUP($A27,'Return Data'!$B$7:$R$2700,17,0)</f>
        <v>13.514099999999999</v>
      </c>
      <c r="M27" s="66">
        <f t="shared" si="4"/>
        <v>2</v>
      </c>
      <c r="N27" s="65">
        <f>VLOOKUP($A27,'Return Data'!$B$7:$R$2700,14,0)</f>
        <v>10.278499999999999</v>
      </c>
      <c r="O27" s="66">
        <f t="shared" si="5"/>
        <v>3</v>
      </c>
      <c r="P27" s="65">
        <f>VLOOKUP($A27,'Return Data'!$B$7:$R$2700,15,0)</f>
        <v>10.6402</v>
      </c>
      <c r="Q27" s="66">
        <f t="shared" si="6"/>
        <v>4</v>
      </c>
      <c r="R27" s="65">
        <f>VLOOKUP($A27,'Return Data'!$B$7:$R$2700,16,0)</f>
        <v>8.7182999999999993</v>
      </c>
      <c r="S27" s="67">
        <f t="shared" si="7"/>
        <v>16</v>
      </c>
    </row>
    <row r="28" spans="1:19" x14ac:dyDescent="0.3">
      <c r="A28" s="63" t="s">
        <v>1719</v>
      </c>
      <c r="B28" s="64">
        <f>VLOOKUP($A28,'Return Data'!$B$7:$R$2700,3,0)</f>
        <v>44260</v>
      </c>
      <c r="C28" s="65">
        <f>VLOOKUP($A28,'Return Data'!$B$7:$R$2700,4,0)</f>
        <v>17.0854</v>
      </c>
      <c r="D28" s="65">
        <f>VLOOKUP($A28,'Return Data'!$B$7:$R$2700,10,0)</f>
        <v>6.4848999999999997</v>
      </c>
      <c r="E28" s="66">
        <f t="shared" si="0"/>
        <v>8</v>
      </c>
      <c r="F28" s="65">
        <f>VLOOKUP($A28,'Return Data'!$B$7:$R$2700,11,0)</f>
        <v>15.7971</v>
      </c>
      <c r="G28" s="66">
        <f t="shared" si="1"/>
        <v>5</v>
      </c>
      <c r="H28" s="65">
        <f>VLOOKUP($A28,'Return Data'!$B$7:$R$2700,12,0)</f>
        <v>24.1753</v>
      </c>
      <c r="I28" s="66">
        <f t="shared" si="2"/>
        <v>5</v>
      </c>
      <c r="J28" s="65">
        <f>VLOOKUP($A28,'Return Data'!$B$7:$R$2700,13,0)</f>
        <v>19.1783</v>
      </c>
      <c r="K28" s="66">
        <f t="shared" si="3"/>
        <v>5</v>
      </c>
      <c r="L28" s="65">
        <f>VLOOKUP($A28,'Return Data'!$B$7:$R$2700,17,0)</f>
        <v>12.7918</v>
      </c>
      <c r="M28" s="66">
        <f t="shared" si="4"/>
        <v>3</v>
      </c>
      <c r="N28" s="65">
        <f>VLOOKUP($A28,'Return Data'!$B$7:$R$2700,14,0)</f>
        <v>9.3475000000000001</v>
      </c>
      <c r="O28" s="66">
        <f t="shared" si="5"/>
        <v>6</v>
      </c>
      <c r="P28" s="65">
        <f>VLOOKUP($A28,'Return Data'!$B$7:$R$2700,15,0)</f>
        <v>10.485200000000001</v>
      </c>
      <c r="Q28" s="66">
        <f t="shared" si="6"/>
        <v>5</v>
      </c>
      <c r="R28" s="65">
        <f>VLOOKUP($A28,'Return Data'!$B$7:$R$2700,16,0)</f>
        <v>9.7134999999999998</v>
      </c>
      <c r="S28" s="67">
        <f t="shared" si="7"/>
        <v>7</v>
      </c>
    </row>
    <row r="29" spans="1:19" x14ac:dyDescent="0.3">
      <c r="A29" s="63" t="s">
        <v>1720</v>
      </c>
      <c r="B29" s="64">
        <f>VLOOKUP($A29,'Return Data'!$B$7:$R$2700,3,0)</f>
        <v>44260</v>
      </c>
      <c r="C29" s="65">
        <f>VLOOKUP($A29,'Return Data'!$B$7:$R$2700,4,0)</f>
        <v>12.321199999999999</v>
      </c>
      <c r="D29" s="65">
        <f>VLOOKUP($A29,'Return Data'!$B$7:$R$2700,10,0)</f>
        <v>4.9729000000000001</v>
      </c>
      <c r="E29" s="66">
        <f t="shared" si="0"/>
        <v>17</v>
      </c>
      <c r="F29" s="65">
        <f>VLOOKUP($A29,'Return Data'!$B$7:$R$2700,11,0)</f>
        <v>11.0108</v>
      </c>
      <c r="G29" s="66">
        <f t="shared" si="1"/>
        <v>17</v>
      </c>
      <c r="H29" s="65">
        <f>VLOOKUP($A29,'Return Data'!$B$7:$R$2700,12,0)</f>
        <v>16.712299999999999</v>
      </c>
      <c r="I29" s="66">
        <f t="shared" si="2"/>
        <v>17</v>
      </c>
      <c r="J29" s="65">
        <f>VLOOKUP($A29,'Return Data'!$B$7:$R$2700,13,0)</f>
        <v>13.7303</v>
      </c>
      <c r="K29" s="66">
        <f t="shared" si="3"/>
        <v>18</v>
      </c>
      <c r="L29" s="65"/>
      <c r="M29" s="66"/>
      <c r="N29" s="65"/>
      <c r="O29" s="66"/>
      <c r="P29" s="65"/>
      <c r="Q29" s="66"/>
      <c r="R29" s="65">
        <f>VLOOKUP($A29,'Return Data'!$B$7:$R$2700,16,0)</f>
        <v>9.7491000000000003</v>
      </c>
      <c r="S29" s="67">
        <f t="shared" si="7"/>
        <v>6</v>
      </c>
    </row>
    <row r="30" spans="1:19" x14ac:dyDescent="0.3">
      <c r="A30" s="63" t="s">
        <v>1721</v>
      </c>
      <c r="B30" s="64">
        <f>VLOOKUP($A30,'Return Data'!$B$7:$R$2700,3,0)</f>
        <v>44260</v>
      </c>
      <c r="C30" s="65">
        <f>VLOOKUP($A30,'Return Data'!$B$7:$R$2700,4,0)</f>
        <v>41.579099999999997</v>
      </c>
      <c r="D30" s="65">
        <f>VLOOKUP($A30,'Return Data'!$B$7:$R$2700,10,0)</f>
        <v>5.5487000000000002</v>
      </c>
      <c r="E30" s="66">
        <f t="shared" si="0"/>
        <v>15</v>
      </c>
      <c r="F30" s="65">
        <f>VLOOKUP($A30,'Return Data'!$B$7:$R$2700,11,0)</f>
        <v>12.1937</v>
      </c>
      <c r="G30" s="66">
        <f t="shared" si="1"/>
        <v>15</v>
      </c>
      <c r="H30" s="65">
        <f>VLOOKUP($A30,'Return Data'!$B$7:$R$2700,12,0)</f>
        <v>18.106000000000002</v>
      </c>
      <c r="I30" s="66">
        <f t="shared" si="2"/>
        <v>14</v>
      </c>
      <c r="J30" s="65">
        <f>VLOOKUP($A30,'Return Data'!$B$7:$R$2700,13,0)</f>
        <v>14.988</v>
      </c>
      <c r="K30" s="66">
        <f t="shared" si="3"/>
        <v>16</v>
      </c>
      <c r="L30" s="65">
        <f>VLOOKUP($A30,'Return Data'!$B$7:$R$2700,17,0)</f>
        <v>10.8796</v>
      </c>
      <c r="M30" s="66">
        <f t="shared" si="4"/>
        <v>11</v>
      </c>
      <c r="N30" s="65">
        <f>VLOOKUP($A30,'Return Data'!$B$7:$R$2700,14,0)</f>
        <v>8.5147999999999993</v>
      </c>
      <c r="O30" s="66">
        <f t="shared" si="5"/>
        <v>10</v>
      </c>
      <c r="P30" s="65">
        <f>VLOOKUP($A30,'Return Data'!$B$7:$R$2700,15,0)</f>
        <v>8.9469999999999992</v>
      </c>
      <c r="Q30" s="66">
        <f t="shared" si="6"/>
        <v>9</v>
      </c>
      <c r="R30" s="65">
        <f>VLOOKUP($A30,'Return Data'!$B$7:$R$2700,16,0)</f>
        <v>8.3409999999999993</v>
      </c>
      <c r="S30" s="67">
        <f t="shared" si="7"/>
        <v>19</v>
      </c>
    </row>
    <row r="31" spans="1:19" x14ac:dyDescent="0.3">
      <c r="A31" s="63" t="s">
        <v>1722</v>
      </c>
      <c r="B31" s="64">
        <f>VLOOKUP($A31,'Return Data'!$B$7:$R$2700,3,0)</f>
        <v>44260</v>
      </c>
      <c r="C31" s="65">
        <f>VLOOKUP($A31,'Return Data'!$B$7:$R$2700,4,0)</f>
        <v>12.63</v>
      </c>
      <c r="D31" s="65">
        <f>VLOOKUP($A31,'Return Data'!$B$7:$R$2700,10,0)</f>
        <v>3.9506000000000001</v>
      </c>
      <c r="E31" s="66">
        <f t="shared" si="0"/>
        <v>21</v>
      </c>
      <c r="F31" s="65">
        <f>VLOOKUP($A31,'Return Data'!$B$7:$R$2700,11,0)</f>
        <v>10.2094</v>
      </c>
      <c r="G31" s="66">
        <f t="shared" si="1"/>
        <v>21</v>
      </c>
      <c r="H31" s="65">
        <f>VLOOKUP($A31,'Return Data'!$B$7:$R$2700,12,0)</f>
        <v>16.191400000000002</v>
      </c>
      <c r="I31" s="66">
        <f t="shared" si="2"/>
        <v>20</v>
      </c>
      <c r="J31" s="65">
        <f>VLOOKUP($A31,'Return Data'!$B$7:$R$2700,13,0)</f>
        <v>15.447900000000001</v>
      </c>
      <c r="K31" s="66">
        <f t="shared" si="3"/>
        <v>13</v>
      </c>
      <c r="L31" s="65">
        <f>VLOOKUP($A31,'Return Data'!$B$7:$R$2700,17,0)</f>
        <v>10.719099999999999</v>
      </c>
      <c r="M31" s="66">
        <f t="shared" si="4"/>
        <v>12</v>
      </c>
      <c r="N31" s="65"/>
      <c r="O31" s="66"/>
      <c r="P31" s="65"/>
      <c r="Q31" s="66"/>
      <c r="R31" s="65">
        <f>VLOOKUP($A31,'Return Data'!$B$7:$R$2700,16,0)</f>
        <v>9.5006000000000004</v>
      </c>
      <c r="S31" s="67">
        <f t="shared" si="7"/>
        <v>9</v>
      </c>
    </row>
    <row r="32" spans="1:19" x14ac:dyDescent="0.3">
      <c r="A32" s="63" t="s">
        <v>1723</v>
      </c>
      <c r="B32" s="64">
        <f>VLOOKUP($A32,'Return Data'!$B$7:$R$2700,3,0)</f>
        <v>44260</v>
      </c>
      <c r="C32" s="65">
        <f>VLOOKUP($A32,'Return Data'!$B$7:$R$2700,4,0)</f>
        <v>12.288500000000001</v>
      </c>
      <c r="D32" s="65">
        <f>VLOOKUP($A32,'Return Data'!$B$7:$R$2700,10,0)</f>
        <v>6.7999000000000001</v>
      </c>
      <c r="E32" s="66">
        <f t="shared" si="0"/>
        <v>6</v>
      </c>
      <c r="F32" s="65">
        <f>VLOOKUP($A32,'Return Data'!$B$7:$R$2700,11,0)</f>
        <v>14.813599999999999</v>
      </c>
      <c r="G32" s="66">
        <f t="shared" si="1"/>
        <v>9</v>
      </c>
      <c r="H32" s="65">
        <f>VLOOKUP($A32,'Return Data'!$B$7:$R$2700,12,0)</f>
        <v>20.770299999999999</v>
      </c>
      <c r="I32" s="66">
        <f t="shared" si="2"/>
        <v>11</v>
      </c>
      <c r="J32" s="65">
        <f>VLOOKUP($A32,'Return Data'!$B$7:$R$2700,13,0)</f>
        <v>19.1693</v>
      </c>
      <c r="K32" s="66">
        <f t="shared" si="3"/>
        <v>6</v>
      </c>
      <c r="L32" s="65">
        <f>VLOOKUP($A32,'Return Data'!$B$7:$R$2700,17,0)</f>
        <v>10.475</v>
      </c>
      <c r="M32" s="66">
        <f t="shared" si="4"/>
        <v>13</v>
      </c>
      <c r="N32" s="65"/>
      <c r="O32" s="66"/>
      <c r="P32" s="65"/>
      <c r="Q32" s="66"/>
      <c r="R32" s="65">
        <f>VLOOKUP($A32,'Return Data'!$B$7:$R$2700,16,0)</f>
        <v>8.5388000000000002</v>
      </c>
      <c r="S32" s="67">
        <f t="shared" si="7"/>
        <v>17</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5.8458434782608695</v>
      </c>
      <c r="E34" s="74"/>
      <c r="F34" s="75">
        <f>AVERAGE(F8:F32)</f>
        <v>13.231799999999998</v>
      </c>
      <c r="G34" s="74"/>
      <c r="H34" s="75">
        <f>AVERAGE(H8:H32)</f>
        <v>20.025834782608698</v>
      </c>
      <c r="I34" s="74"/>
      <c r="J34" s="75">
        <f>AVERAGE(J8:J32)</f>
        <v>16.32335217391304</v>
      </c>
      <c r="K34" s="74"/>
      <c r="L34" s="75">
        <f>AVERAGE(L8:L32)</f>
        <v>10.656384210526316</v>
      </c>
      <c r="M34" s="74"/>
      <c r="N34" s="75">
        <f>AVERAGE(N8:N32)</f>
        <v>8.3311999999999991</v>
      </c>
      <c r="O34" s="74"/>
      <c r="P34" s="75">
        <f>AVERAGE(P8:P32)</f>
        <v>9.3791071428571406</v>
      </c>
      <c r="Q34" s="74"/>
      <c r="R34" s="75">
        <f>AVERAGE(R8:R32)</f>
        <v>9.2219739130434792</v>
      </c>
      <c r="S34" s="76"/>
    </row>
    <row r="35" spans="1:19" x14ac:dyDescent="0.3">
      <c r="A35" s="73" t="s">
        <v>28</v>
      </c>
      <c r="B35" s="74"/>
      <c r="C35" s="74"/>
      <c r="D35" s="75">
        <f>MIN(D8:D32)</f>
        <v>1.9776</v>
      </c>
      <c r="E35" s="74"/>
      <c r="F35" s="75">
        <f>MIN(F8:F32)</f>
        <v>5.7984</v>
      </c>
      <c r="G35" s="74"/>
      <c r="H35" s="75">
        <f>MIN(H8:H32)</f>
        <v>11.6761</v>
      </c>
      <c r="I35" s="74"/>
      <c r="J35" s="75">
        <f>MIN(J8:J32)</f>
        <v>10.164999999999999</v>
      </c>
      <c r="K35" s="74"/>
      <c r="L35" s="75">
        <f>MIN(L8:L32)</f>
        <v>-3.2357999999999998</v>
      </c>
      <c r="M35" s="74"/>
      <c r="N35" s="75">
        <f>MIN(N8:N32)</f>
        <v>-1.8129999999999999</v>
      </c>
      <c r="O35" s="74"/>
      <c r="P35" s="75">
        <f>MIN(P8:P32)</f>
        <v>4.0659000000000001</v>
      </c>
      <c r="Q35" s="74"/>
      <c r="R35" s="75">
        <f>MIN(R8:R32)</f>
        <v>3.5137999999999998</v>
      </c>
      <c r="S35" s="76"/>
    </row>
    <row r="36" spans="1:19" ht="15" thickBot="1" x14ac:dyDescent="0.35">
      <c r="A36" s="77" t="s">
        <v>29</v>
      </c>
      <c r="B36" s="78"/>
      <c r="C36" s="78"/>
      <c r="D36" s="79">
        <f>MAX(D8:D32)</f>
        <v>8.9230999999999998</v>
      </c>
      <c r="E36" s="78"/>
      <c r="F36" s="79">
        <f>MAX(F8:F32)</f>
        <v>17.858799999999999</v>
      </c>
      <c r="G36" s="78"/>
      <c r="H36" s="79">
        <f>MAX(H8:H32)</f>
        <v>27.110700000000001</v>
      </c>
      <c r="I36" s="78"/>
      <c r="J36" s="79">
        <f>MAX(J8:J32)</f>
        <v>23.077200000000001</v>
      </c>
      <c r="K36" s="78"/>
      <c r="L36" s="79">
        <f>MAX(L8:L32)</f>
        <v>15.287000000000001</v>
      </c>
      <c r="M36" s="78"/>
      <c r="N36" s="79">
        <f>MAX(N8:N32)</f>
        <v>10.7325</v>
      </c>
      <c r="O36" s="78"/>
      <c r="P36" s="79">
        <f>MAX(P8:P32)</f>
        <v>12.256</v>
      </c>
      <c r="Q36" s="78"/>
      <c r="R36" s="79">
        <f>MAX(R8:R32)</f>
        <v>14.6867</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1698</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44260</v>
      </c>
      <c r="C8" s="65">
        <f>VLOOKUP($A8,'Return Data'!$B$7:$R$2700,4,0)</f>
        <v>16.23</v>
      </c>
      <c r="D8" s="65">
        <f>VLOOKUP($A8,'Return Data'!$B$7:$R$2700,10,0)</f>
        <v>6.8465999999999996</v>
      </c>
      <c r="E8" s="66">
        <f>RANK(D8,D$8:D$32,0)</f>
        <v>4</v>
      </c>
      <c r="F8" s="65">
        <f>VLOOKUP($A8,'Return Data'!$B$7:$R$2700,11,0)</f>
        <v>15.2699</v>
      </c>
      <c r="G8" s="66">
        <f>RANK(F8,F$8:F$32,0)</f>
        <v>6</v>
      </c>
      <c r="H8" s="65">
        <f>VLOOKUP($A8,'Return Data'!$B$7:$R$2700,12,0)</f>
        <v>22.954499999999999</v>
      </c>
      <c r="I8" s="66">
        <f>RANK(H8,H$8:H$32,0)</f>
        <v>6</v>
      </c>
      <c r="J8" s="65">
        <f>VLOOKUP($A8,'Return Data'!$B$7:$R$2700,13,0)</f>
        <v>15.024800000000001</v>
      </c>
      <c r="K8" s="66">
        <f>RANK(J8,J$8:J$32,0)</f>
        <v>10</v>
      </c>
      <c r="L8" s="65">
        <f>VLOOKUP($A8,'Return Data'!$B$7:$R$2700,17,0)</f>
        <v>11.6319</v>
      </c>
      <c r="M8" s="66">
        <f>RANK(L8,L$8:L$32,0)</f>
        <v>4</v>
      </c>
      <c r="N8" s="65">
        <f>VLOOKUP($A8,'Return Data'!$B$7:$R$2700,14,0)</f>
        <v>7.8085000000000004</v>
      </c>
      <c r="O8" s="66">
        <f>RANK(N8,N$8:N$32,0)</f>
        <v>8</v>
      </c>
      <c r="P8" s="65">
        <f>VLOOKUP($A8,'Return Data'!$B$7:$R$2700,15,0)</f>
        <v>9.6591000000000005</v>
      </c>
      <c r="Q8" s="66">
        <f>RANK(P8,P$8:P$32,0)</f>
        <v>2</v>
      </c>
      <c r="R8" s="65">
        <f>VLOOKUP($A8,'Return Data'!$B$7:$R$2700,16,0)</f>
        <v>8.0282</v>
      </c>
      <c r="S8" s="67">
        <f>RANK(R8,R$8:R$32,0)</f>
        <v>12</v>
      </c>
    </row>
    <row r="9" spans="1:20" x14ac:dyDescent="0.3">
      <c r="A9" s="63" t="s">
        <v>1725</v>
      </c>
      <c r="B9" s="64">
        <f>VLOOKUP($A9,'Return Data'!$B$7:$R$2700,3,0)</f>
        <v>44260</v>
      </c>
      <c r="C9" s="65">
        <f>VLOOKUP($A9,'Return Data'!$B$7:$R$2700,4,0)</f>
        <v>15.35</v>
      </c>
      <c r="D9" s="65">
        <f>VLOOKUP($A9,'Return Data'!$B$7:$R$2700,10,0)</f>
        <v>4.9931999999999999</v>
      </c>
      <c r="E9" s="66">
        <f t="shared" ref="E9:E32" si="0">RANK(D9,D$8:D$32,0)</f>
        <v>16</v>
      </c>
      <c r="F9" s="65">
        <f>VLOOKUP($A9,'Return Data'!$B$7:$R$2700,11,0)</f>
        <v>14.6378</v>
      </c>
      <c r="G9" s="66">
        <f t="shared" ref="G9:G32" si="1">RANK(F9,F$8:F$32,0)</f>
        <v>8</v>
      </c>
      <c r="H9" s="65">
        <f>VLOOKUP($A9,'Return Data'!$B$7:$R$2700,12,0)</f>
        <v>21.536000000000001</v>
      </c>
      <c r="I9" s="66">
        <f t="shared" ref="I9:I32" si="2">RANK(H9,H$8:H$32,0)</f>
        <v>8</v>
      </c>
      <c r="J9" s="65">
        <f>VLOOKUP($A9,'Return Data'!$B$7:$R$2700,13,0)</f>
        <v>14.1264</v>
      </c>
      <c r="K9" s="66">
        <f t="shared" ref="K9:K32" si="3">RANK(J9,J$8:J$32,0)</f>
        <v>13</v>
      </c>
      <c r="L9" s="65">
        <f>VLOOKUP($A9,'Return Data'!$B$7:$R$2700,17,0)</f>
        <v>10.932600000000001</v>
      </c>
      <c r="M9" s="66">
        <f t="shared" ref="M9:M32" si="4">RANK(L9,L$8:L$32,0)</f>
        <v>6</v>
      </c>
      <c r="N9" s="65">
        <f>VLOOKUP($A9,'Return Data'!$B$7:$R$2700,14,0)</f>
        <v>9.3707999999999991</v>
      </c>
      <c r="O9" s="66">
        <f t="shared" ref="O9:O30" si="5">RANK(N9,N$8:N$32,0)</f>
        <v>1</v>
      </c>
      <c r="P9" s="65">
        <f>VLOOKUP($A9,'Return Data'!$B$7:$R$2700,15,0)</f>
        <v>9.5131999999999994</v>
      </c>
      <c r="Q9" s="66">
        <f t="shared" ref="Q9:Q30" si="6">RANK(P9,P$8:P$32,0)</f>
        <v>3</v>
      </c>
      <c r="R9" s="65">
        <f>VLOOKUP($A9,'Return Data'!$B$7:$R$2700,16,0)</f>
        <v>8.0097000000000005</v>
      </c>
      <c r="S9" s="67">
        <f t="shared" ref="S9:S32" si="7">RANK(R9,R$8:R$32,0)</f>
        <v>13</v>
      </c>
    </row>
    <row r="10" spans="1:20" x14ac:dyDescent="0.3">
      <c r="A10" s="63" t="s">
        <v>1726</v>
      </c>
      <c r="B10" s="64">
        <f>VLOOKUP($A10,'Return Data'!$B$7:$R$2700,3,0)</f>
        <v>44260</v>
      </c>
      <c r="C10" s="65">
        <f>VLOOKUP($A10,'Return Data'!$B$7:$R$2700,4,0)</f>
        <v>11.66</v>
      </c>
      <c r="D10" s="65">
        <f>VLOOKUP($A10,'Return Data'!$B$7:$R$2700,10,0)</f>
        <v>1.7452000000000001</v>
      </c>
      <c r="E10" s="66">
        <f t="shared" si="0"/>
        <v>23</v>
      </c>
      <c r="F10" s="65">
        <f>VLOOKUP($A10,'Return Data'!$B$7:$R$2700,11,0)</f>
        <v>5.3296999999999999</v>
      </c>
      <c r="G10" s="66">
        <f t="shared" si="1"/>
        <v>23</v>
      </c>
      <c r="H10" s="65">
        <f>VLOOKUP($A10,'Return Data'!$B$7:$R$2700,12,0)</f>
        <v>10.836499999999999</v>
      </c>
      <c r="I10" s="66">
        <f t="shared" si="2"/>
        <v>23</v>
      </c>
      <c r="J10" s="65">
        <f>VLOOKUP($A10,'Return Data'!$B$7:$R$2700,13,0)</f>
        <v>12.3314</v>
      </c>
      <c r="K10" s="66">
        <f t="shared" si="3"/>
        <v>19</v>
      </c>
      <c r="L10" s="65"/>
      <c r="M10" s="66"/>
      <c r="N10" s="65"/>
      <c r="O10" s="66"/>
      <c r="P10" s="65"/>
      <c r="Q10" s="66"/>
      <c r="R10" s="65">
        <f>VLOOKUP($A10,'Return Data'!$B$7:$R$2700,16,0)</f>
        <v>9.9847999999999999</v>
      </c>
      <c r="S10" s="67">
        <f t="shared" si="7"/>
        <v>2</v>
      </c>
    </row>
    <row r="11" spans="1:20" x14ac:dyDescent="0.3">
      <c r="A11" s="63" t="s">
        <v>1727</v>
      </c>
      <c r="B11" s="64">
        <f>VLOOKUP($A11,'Return Data'!$B$7:$R$2700,3,0)</f>
        <v>44260</v>
      </c>
      <c r="C11" s="65">
        <f>VLOOKUP($A11,'Return Data'!$B$7:$R$2700,4,0)</f>
        <v>14.675000000000001</v>
      </c>
      <c r="D11" s="65">
        <f>VLOOKUP($A11,'Return Data'!$B$7:$R$2700,10,0)</f>
        <v>5.9337</v>
      </c>
      <c r="E11" s="66">
        <f t="shared" si="0"/>
        <v>11</v>
      </c>
      <c r="F11" s="65">
        <f>VLOOKUP($A11,'Return Data'!$B$7:$R$2700,11,0)</f>
        <v>13.5045</v>
      </c>
      <c r="G11" s="66">
        <f t="shared" si="1"/>
        <v>11</v>
      </c>
      <c r="H11" s="65">
        <f>VLOOKUP($A11,'Return Data'!$B$7:$R$2700,12,0)</f>
        <v>20.771999999999998</v>
      </c>
      <c r="I11" s="66">
        <f t="shared" si="2"/>
        <v>9</v>
      </c>
      <c r="J11" s="65">
        <f>VLOOKUP($A11,'Return Data'!$B$7:$R$2700,13,0)</f>
        <v>13.3467</v>
      </c>
      <c r="K11" s="66">
        <f t="shared" si="3"/>
        <v>16</v>
      </c>
      <c r="L11" s="65">
        <f>VLOOKUP($A11,'Return Data'!$B$7:$R$2700,17,0)</f>
        <v>9.3353000000000002</v>
      </c>
      <c r="M11" s="66">
        <f t="shared" si="4"/>
        <v>13</v>
      </c>
      <c r="N11" s="65">
        <f>VLOOKUP($A11,'Return Data'!$B$7:$R$2700,14,0)</f>
        <v>6.1680000000000001</v>
      </c>
      <c r="O11" s="66">
        <f t="shared" si="5"/>
        <v>14</v>
      </c>
      <c r="P11" s="65"/>
      <c r="Q11" s="66"/>
      <c r="R11" s="65">
        <f>VLOOKUP($A11,'Return Data'!$B$7:$R$2700,16,0)</f>
        <v>8.0741999999999994</v>
      </c>
      <c r="S11" s="67">
        <f t="shared" si="7"/>
        <v>11</v>
      </c>
    </row>
    <row r="12" spans="1:20" x14ac:dyDescent="0.3">
      <c r="A12" s="63" t="s">
        <v>1728</v>
      </c>
      <c r="B12" s="64">
        <f>VLOOKUP($A12,'Return Data'!$B$7:$R$2700,3,0)</f>
        <v>44260</v>
      </c>
      <c r="C12" s="65">
        <f>VLOOKUP($A12,'Return Data'!$B$7:$R$2700,4,0)</f>
        <v>16.885100000000001</v>
      </c>
      <c r="D12" s="65">
        <f>VLOOKUP($A12,'Return Data'!$B$7:$R$2700,10,0)</f>
        <v>5.4132999999999996</v>
      </c>
      <c r="E12" s="66">
        <f t="shared" si="0"/>
        <v>13</v>
      </c>
      <c r="F12" s="65">
        <f>VLOOKUP($A12,'Return Data'!$B$7:$R$2700,11,0)</f>
        <v>10.893599999999999</v>
      </c>
      <c r="G12" s="66">
        <f t="shared" si="1"/>
        <v>16</v>
      </c>
      <c r="H12" s="65">
        <f>VLOOKUP($A12,'Return Data'!$B$7:$R$2700,12,0)</f>
        <v>15.864800000000001</v>
      </c>
      <c r="I12" s="66">
        <f t="shared" si="2"/>
        <v>16</v>
      </c>
      <c r="J12" s="65">
        <f>VLOOKUP($A12,'Return Data'!$B$7:$R$2700,13,0)</f>
        <v>16.424099999999999</v>
      </c>
      <c r="K12" s="66">
        <f t="shared" si="3"/>
        <v>8</v>
      </c>
      <c r="L12" s="65">
        <f>VLOOKUP($A12,'Return Data'!$B$7:$R$2700,17,0)</f>
        <v>11.440799999999999</v>
      </c>
      <c r="M12" s="66">
        <f t="shared" si="4"/>
        <v>5</v>
      </c>
      <c r="N12" s="65">
        <f>VLOOKUP($A12,'Return Data'!$B$7:$R$2700,14,0)</f>
        <v>9.1080000000000005</v>
      </c>
      <c r="O12" s="66">
        <f t="shared" si="5"/>
        <v>2</v>
      </c>
      <c r="P12" s="65">
        <f>VLOOKUP($A12,'Return Data'!$B$7:$R$2700,15,0)</f>
        <v>9.4835999999999991</v>
      </c>
      <c r="Q12" s="66">
        <f t="shared" si="6"/>
        <v>4</v>
      </c>
      <c r="R12" s="65">
        <f>VLOOKUP($A12,'Return Data'!$B$7:$R$2700,16,0)</f>
        <v>8.5332000000000008</v>
      </c>
      <c r="S12" s="67">
        <f t="shared" si="7"/>
        <v>5</v>
      </c>
    </row>
    <row r="13" spans="1:20" x14ac:dyDescent="0.3">
      <c r="A13" s="63" t="s">
        <v>1729</v>
      </c>
      <c r="B13" s="64">
        <f>VLOOKUP($A13,'Return Data'!$B$7:$R$2700,3,0)</f>
        <v>44260</v>
      </c>
      <c r="C13" s="65">
        <f>VLOOKUP($A13,'Return Data'!$B$7:$R$2700,4,0)</f>
        <v>11.7067</v>
      </c>
      <c r="D13" s="65">
        <f>VLOOKUP($A13,'Return Data'!$B$7:$R$2700,10,0)</f>
        <v>5.5685000000000002</v>
      </c>
      <c r="E13" s="66">
        <f t="shared" si="0"/>
        <v>12</v>
      </c>
      <c r="F13" s="65">
        <f>VLOOKUP($A13,'Return Data'!$B$7:$R$2700,11,0)</f>
        <v>13.758900000000001</v>
      </c>
      <c r="G13" s="66">
        <f t="shared" si="1"/>
        <v>10</v>
      </c>
      <c r="H13" s="65">
        <f>VLOOKUP($A13,'Return Data'!$B$7:$R$2700,12,0)</f>
        <v>19.886700000000001</v>
      </c>
      <c r="I13" s="66">
        <f t="shared" si="2"/>
        <v>11</v>
      </c>
      <c r="J13" s="65">
        <f>VLOOKUP($A13,'Return Data'!$B$7:$R$2700,13,0)</f>
        <v>15.266500000000001</v>
      </c>
      <c r="K13" s="66">
        <f t="shared" si="3"/>
        <v>9</v>
      </c>
      <c r="L13" s="65">
        <f>VLOOKUP($A13,'Return Data'!$B$7:$R$2700,17,0)</f>
        <v>8.3829999999999991</v>
      </c>
      <c r="M13" s="66">
        <f t="shared" si="4"/>
        <v>18</v>
      </c>
      <c r="N13" s="65"/>
      <c r="O13" s="66"/>
      <c r="P13" s="65"/>
      <c r="Q13" s="66"/>
      <c r="R13" s="65">
        <f>VLOOKUP($A13,'Return Data'!$B$7:$R$2700,16,0)</f>
        <v>6.444</v>
      </c>
      <c r="S13" s="67">
        <f t="shared" si="7"/>
        <v>22</v>
      </c>
    </row>
    <row r="14" spans="1:20" x14ac:dyDescent="0.3">
      <c r="A14" s="63" t="s">
        <v>1730</v>
      </c>
      <c r="B14" s="64">
        <f>VLOOKUP($A14,'Return Data'!$B$7:$R$2700,3,0)</f>
        <v>44260</v>
      </c>
      <c r="C14" s="65">
        <f>VLOOKUP($A14,'Return Data'!$B$7:$R$2700,4,0)</f>
        <v>43.28</v>
      </c>
      <c r="D14" s="65">
        <f>VLOOKUP($A14,'Return Data'!$B$7:$R$2700,10,0)</f>
        <v>8.7164000000000001</v>
      </c>
      <c r="E14" s="66">
        <f t="shared" si="0"/>
        <v>1</v>
      </c>
      <c r="F14" s="65">
        <f>VLOOKUP($A14,'Return Data'!$B$7:$R$2700,11,0)</f>
        <v>16.648199999999999</v>
      </c>
      <c r="G14" s="66">
        <f t="shared" si="1"/>
        <v>2</v>
      </c>
      <c r="H14" s="65">
        <f>VLOOKUP($A14,'Return Data'!$B$7:$R$2700,12,0)</f>
        <v>22.3947</v>
      </c>
      <c r="I14" s="66">
        <f t="shared" si="2"/>
        <v>7</v>
      </c>
      <c r="J14" s="65">
        <f>VLOOKUP($A14,'Return Data'!$B$7:$R$2700,13,0)</f>
        <v>18.507200000000001</v>
      </c>
      <c r="K14" s="66">
        <f t="shared" si="3"/>
        <v>4</v>
      </c>
      <c r="L14" s="65">
        <f>VLOOKUP($A14,'Return Data'!$B$7:$R$2700,17,0)</f>
        <v>10.069599999999999</v>
      </c>
      <c r="M14" s="66">
        <f t="shared" si="4"/>
        <v>9</v>
      </c>
      <c r="N14" s="65">
        <f>VLOOKUP($A14,'Return Data'!$B$7:$R$2700,14,0)</f>
        <v>7.6120999999999999</v>
      </c>
      <c r="O14" s="66">
        <f t="shared" si="5"/>
        <v>9</v>
      </c>
      <c r="P14" s="65">
        <f>VLOOKUP($A14,'Return Data'!$B$7:$R$2700,15,0)</f>
        <v>10.9481</v>
      </c>
      <c r="Q14" s="66">
        <f t="shared" si="6"/>
        <v>1</v>
      </c>
      <c r="R14" s="65">
        <f>VLOOKUP($A14,'Return Data'!$B$7:$R$2700,16,0)</f>
        <v>9.3009000000000004</v>
      </c>
      <c r="S14" s="67">
        <f t="shared" si="7"/>
        <v>3</v>
      </c>
    </row>
    <row r="15" spans="1:20" x14ac:dyDescent="0.3">
      <c r="A15" s="63" t="s">
        <v>1731</v>
      </c>
      <c r="B15" s="64">
        <f>VLOOKUP($A15,'Return Data'!$B$7:$R$2700,3,0)</f>
        <v>44260</v>
      </c>
      <c r="C15" s="65">
        <f>VLOOKUP($A15,'Return Data'!$B$7:$R$2700,4,0)</f>
        <v>15.91</v>
      </c>
      <c r="D15" s="65">
        <f>VLOOKUP($A15,'Return Data'!$B$7:$R$2700,10,0)</f>
        <v>4.8090000000000002</v>
      </c>
      <c r="E15" s="66">
        <f t="shared" si="0"/>
        <v>17</v>
      </c>
      <c r="F15" s="65">
        <f>VLOOKUP($A15,'Return Data'!$B$7:$R$2700,11,0)</f>
        <v>9.9515999999999991</v>
      </c>
      <c r="G15" s="66">
        <f t="shared" si="1"/>
        <v>19</v>
      </c>
      <c r="H15" s="65">
        <f>VLOOKUP($A15,'Return Data'!$B$7:$R$2700,12,0)</f>
        <v>15.3735</v>
      </c>
      <c r="I15" s="66">
        <f t="shared" si="2"/>
        <v>19</v>
      </c>
      <c r="J15" s="65">
        <f>VLOOKUP($A15,'Return Data'!$B$7:$R$2700,13,0)</f>
        <v>9.4976000000000003</v>
      </c>
      <c r="K15" s="66">
        <f t="shared" si="3"/>
        <v>23</v>
      </c>
      <c r="L15" s="65">
        <f>VLOOKUP($A15,'Return Data'!$B$7:$R$2700,17,0)</f>
        <v>8.7082999999999995</v>
      </c>
      <c r="M15" s="66">
        <f t="shared" si="4"/>
        <v>17</v>
      </c>
      <c r="N15" s="65">
        <f>VLOOKUP($A15,'Return Data'!$B$7:$R$2700,14,0)</f>
        <v>7.4843000000000002</v>
      </c>
      <c r="O15" s="66">
        <f t="shared" si="5"/>
        <v>10</v>
      </c>
      <c r="P15" s="65">
        <f>VLOOKUP($A15,'Return Data'!$B$7:$R$2700,15,0)</f>
        <v>9.3092000000000006</v>
      </c>
      <c r="Q15" s="66">
        <f t="shared" si="6"/>
        <v>6</v>
      </c>
      <c r="R15" s="65">
        <f>VLOOKUP($A15,'Return Data'!$B$7:$R$2700,16,0)</f>
        <v>7.7100999999999997</v>
      </c>
      <c r="S15" s="67">
        <f t="shared" si="7"/>
        <v>18</v>
      </c>
    </row>
    <row r="16" spans="1:20" x14ac:dyDescent="0.3">
      <c r="A16" s="63" t="s">
        <v>1732</v>
      </c>
      <c r="B16" s="64">
        <f>VLOOKUP($A16,'Return Data'!$B$7:$R$2700,3,0)</f>
        <v>44260</v>
      </c>
      <c r="C16" s="65">
        <f>VLOOKUP($A16,'Return Data'!$B$7:$R$2700,4,0)</f>
        <v>19.7104</v>
      </c>
      <c r="D16" s="65">
        <f>VLOOKUP($A16,'Return Data'!$B$7:$R$2700,10,0)</f>
        <v>6.3007999999999997</v>
      </c>
      <c r="E16" s="66">
        <f t="shared" si="0"/>
        <v>8</v>
      </c>
      <c r="F16" s="65">
        <f>VLOOKUP($A16,'Return Data'!$B$7:$R$2700,11,0)</f>
        <v>13.204599999999999</v>
      </c>
      <c r="G16" s="66">
        <f t="shared" si="1"/>
        <v>12</v>
      </c>
      <c r="H16" s="65">
        <f>VLOOKUP($A16,'Return Data'!$B$7:$R$2700,12,0)</f>
        <v>19.091799999999999</v>
      </c>
      <c r="I16" s="66">
        <f t="shared" si="2"/>
        <v>12</v>
      </c>
      <c r="J16" s="65">
        <f>VLOOKUP($A16,'Return Data'!$B$7:$R$2700,13,0)</f>
        <v>13.2521</v>
      </c>
      <c r="K16" s="66">
        <f t="shared" si="3"/>
        <v>17</v>
      </c>
      <c r="L16" s="65">
        <f>VLOOKUP($A16,'Return Data'!$B$7:$R$2700,17,0)</f>
        <v>10.655799999999999</v>
      </c>
      <c r="M16" s="66">
        <f t="shared" si="4"/>
        <v>7</v>
      </c>
      <c r="N16" s="65">
        <f>VLOOKUP($A16,'Return Data'!$B$7:$R$2700,14,0)</f>
        <v>8.0101999999999993</v>
      </c>
      <c r="O16" s="66">
        <f t="shared" si="5"/>
        <v>7</v>
      </c>
      <c r="P16" s="65">
        <f>VLOOKUP($A16,'Return Data'!$B$7:$R$2700,15,0)</f>
        <v>6.6173999999999999</v>
      </c>
      <c r="Q16" s="66">
        <f t="shared" si="6"/>
        <v>12</v>
      </c>
      <c r="R16" s="65">
        <f>VLOOKUP($A16,'Return Data'!$B$7:$R$2700,16,0)</f>
        <v>7.0190999999999999</v>
      </c>
      <c r="S16" s="67">
        <f t="shared" si="7"/>
        <v>20</v>
      </c>
    </row>
    <row r="17" spans="1:19" x14ac:dyDescent="0.3">
      <c r="A17" s="63" t="s">
        <v>1733</v>
      </c>
      <c r="B17" s="64">
        <f>VLOOKUP($A17,'Return Data'!$B$7:$R$2700,3,0)</f>
        <v>44260</v>
      </c>
      <c r="C17" s="65">
        <f>VLOOKUP($A17,'Return Data'!$B$7:$R$2700,4,0)</f>
        <v>23.27</v>
      </c>
      <c r="D17" s="65">
        <f>VLOOKUP($A17,'Return Data'!$B$7:$R$2700,10,0)</f>
        <v>4.3498000000000001</v>
      </c>
      <c r="E17" s="66">
        <f t="shared" si="0"/>
        <v>19</v>
      </c>
      <c r="F17" s="65">
        <f>VLOOKUP($A17,'Return Data'!$B$7:$R$2700,11,0)</f>
        <v>9.8160000000000007</v>
      </c>
      <c r="G17" s="66">
        <f t="shared" si="1"/>
        <v>21</v>
      </c>
      <c r="H17" s="65">
        <f>VLOOKUP($A17,'Return Data'!$B$7:$R$2700,12,0)</f>
        <v>15.369400000000001</v>
      </c>
      <c r="I17" s="66">
        <f t="shared" si="2"/>
        <v>20</v>
      </c>
      <c r="J17" s="65">
        <f>VLOOKUP($A17,'Return Data'!$B$7:$R$2700,13,0)</f>
        <v>14.2927</v>
      </c>
      <c r="K17" s="66">
        <f t="shared" si="3"/>
        <v>12</v>
      </c>
      <c r="L17" s="65">
        <f>VLOOKUP($A17,'Return Data'!$B$7:$R$2700,17,0)</f>
        <v>9.1986000000000008</v>
      </c>
      <c r="M17" s="66">
        <f t="shared" si="4"/>
        <v>14</v>
      </c>
      <c r="N17" s="65">
        <f>VLOOKUP($A17,'Return Data'!$B$7:$R$2700,14,0)</f>
        <v>6.7316000000000003</v>
      </c>
      <c r="O17" s="66">
        <f t="shared" si="5"/>
        <v>13</v>
      </c>
      <c r="P17" s="65">
        <f>VLOOKUP($A17,'Return Data'!$B$7:$R$2700,15,0)</f>
        <v>6.4233000000000002</v>
      </c>
      <c r="Q17" s="66">
        <f t="shared" si="6"/>
        <v>13</v>
      </c>
      <c r="R17" s="65">
        <f>VLOOKUP($A17,'Return Data'!$B$7:$R$2700,16,0)</f>
        <v>6.8510999999999997</v>
      </c>
      <c r="S17" s="67">
        <f t="shared" si="7"/>
        <v>21</v>
      </c>
    </row>
    <row r="18" spans="1:19" x14ac:dyDescent="0.3">
      <c r="A18" s="63" t="s">
        <v>1734</v>
      </c>
      <c r="B18" s="64">
        <f>VLOOKUP($A18,'Return Data'!$B$7:$R$2700,3,0)</f>
        <v>44260</v>
      </c>
      <c r="C18" s="65">
        <f>VLOOKUP($A18,'Return Data'!$B$7:$R$2700,4,0)</f>
        <v>11.6868</v>
      </c>
      <c r="D18" s="65">
        <f>VLOOKUP($A18,'Return Data'!$B$7:$R$2700,10,0)</f>
        <v>3.3662999999999998</v>
      </c>
      <c r="E18" s="66">
        <f t="shared" si="0"/>
        <v>22</v>
      </c>
      <c r="F18" s="65">
        <f>VLOOKUP($A18,'Return Data'!$B$7:$R$2700,11,0)</f>
        <v>7.7720000000000002</v>
      </c>
      <c r="G18" s="66">
        <f t="shared" si="1"/>
        <v>22</v>
      </c>
      <c r="H18" s="65">
        <f>VLOOKUP($A18,'Return Data'!$B$7:$R$2700,12,0)</f>
        <v>12.5939</v>
      </c>
      <c r="I18" s="66">
        <f t="shared" si="2"/>
        <v>22</v>
      </c>
      <c r="J18" s="65">
        <f>VLOOKUP($A18,'Return Data'!$B$7:$R$2700,13,0)</f>
        <v>9.7341999999999995</v>
      </c>
      <c r="K18" s="66">
        <f t="shared" si="3"/>
        <v>22</v>
      </c>
      <c r="L18" s="65"/>
      <c r="M18" s="66"/>
      <c r="N18" s="65"/>
      <c r="O18" s="66"/>
      <c r="P18" s="65"/>
      <c r="Q18" s="66"/>
      <c r="R18" s="65">
        <f>VLOOKUP($A18,'Return Data'!$B$7:$R$2700,16,0)</f>
        <v>8.1171000000000006</v>
      </c>
      <c r="S18" s="67">
        <f t="shared" si="7"/>
        <v>10</v>
      </c>
    </row>
    <row r="19" spans="1:19" x14ac:dyDescent="0.3">
      <c r="A19" s="63" t="s">
        <v>1735</v>
      </c>
      <c r="B19" s="64">
        <f>VLOOKUP($A19,'Return Data'!$B$7:$R$2700,3,0)</f>
        <v>44260</v>
      </c>
      <c r="C19" s="65">
        <f>VLOOKUP($A19,'Return Data'!$B$7:$R$2700,4,0)</f>
        <v>16.857199999999999</v>
      </c>
      <c r="D19" s="65">
        <f>VLOOKUP($A19,'Return Data'!$B$7:$R$2700,10,0)</f>
        <v>4.1597</v>
      </c>
      <c r="E19" s="66">
        <f t="shared" si="0"/>
        <v>20</v>
      </c>
      <c r="F19" s="65">
        <f>VLOOKUP($A19,'Return Data'!$B$7:$R$2700,11,0)</f>
        <v>10.468</v>
      </c>
      <c r="G19" s="66">
        <f t="shared" si="1"/>
        <v>17</v>
      </c>
      <c r="H19" s="65">
        <f>VLOOKUP($A19,'Return Data'!$B$7:$R$2700,12,0)</f>
        <v>15.855499999999999</v>
      </c>
      <c r="I19" s="66">
        <f t="shared" si="2"/>
        <v>17</v>
      </c>
      <c r="J19" s="65">
        <f>VLOOKUP($A19,'Return Data'!$B$7:$R$2700,13,0)</f>
        <v>14.0055</v>
      </c>
      <c r="K19" s="66">
        <f t="shared" si="3"/>
        <v>14</v>
      </c>
      <c r="L19" s="65">
        <f>VLOOKUP($A19,'Return Data'!$B$7:$R$2700,17,0)</f>
        <v>9.9068000000000005</v>
      </c>
      <c r="M19" s="66">
        <f t="shared" si="4"/>
        <v>10</v>
      </c>
      <c r="N19" s="65">
        <f>VLOOKUP($A19,'Return Data'!$B$7:$R$2700,14,0)</f>
        <v>8.3427000000000007</v>
      </c>
      <c r="O19" s="66">
        <f t="shared" si="5"/>
        <v>5</v>
      </c>
      <c r="P19" s="65">
        <f>VLOOKUP($A19,'Return Data'!$B$7:$R$2700,15,0)</f>
        <v>9.1477000000000004</v>
      </c>
      <c r="Q19" s="66">
        <f t="shared" si="6"/>
        <v>8</v>
      </c>
      <c r="R19" s="65">
        <f>VLOOKUP($A19,'Return Data'!$B$7:$R$2700,16,0)</f>
        <v>8.5052000000000003</v>
      </c>
      <c r="S19" s="67">
        <f t="shared" si="7"/>
        <v>6</v>
      </c>
    </row>
    <row r="20" spans="1:19" x14ac:dyDescent="0.3">
      <c r="A20" s="63" t="s">
        <v>1736</v>
      </c>
      <c r="B20" s="64">
        <f>VLOOKUP($A20,'Return Data'!$B$7:$R$2700,3,0)</f>
        <v>44260</v>
      </c>
      <c r="C20" s="65">
        <f>VLOOKUP($A20,'Return Data'!$B$7:$R$2700,4,0)</f>
        <v>20.61</v>
      </c>
      <c r="D20" s="65">
        <f>VLOOKUP($A20,'Return Data'!$B$7:$R$2700,10,0)</f>
        <v>6.1276999999999999</v>
      </c>
      <c r="E20" s="66">
        <f t="shared" si="0"/>
        <v>10</v>
      </c>
      <c r="F20" s="65">
        <f>VLOOKUP($A20,'Return Data'!$B$7:$R$2700,11,0)</f>
        <v>14.914999999999999</v>
      </c>
      <c r="G20" s="66">
        <f t="shared" si="1"/>
        <v>7</v>
      </c>
      <c r="H20" s="65">
        <f>VLOOKUP($A20,'Return Data'!$B$7:$R$2700,12,0)</f>
        <v>25.441299999999998</v>
      </c>
      <c r="I20" s="66">
        <f t="shared" si="2"/>
        <v>2</v>
      </c>
      <c r="J20" s="65">
        <f>VLOOKUP($A20,'Return Data'!$B$7:$R$2700,13,0)</f>
        <v>17.429200000000002</v>
      </c>
      <c r="K20" s="66">
        <f t="shared" si="3"/>
        <v>7</v>
      </c>
      <c r="L20" s="65">
        <f>VLOOKUP($A20,'Return Data'!$B$7:$R$2700,17,0)</f>
        <v>8.9840999999999998</v>
      </c>
      <c r="M20" s="66">
        <f t="shared" si="4"/>
        <v>15</v>
      </c>
      <c r="N20" s="65">
        <f>VLOOKUP($A20,'Return Data'!$B$7:$R$2700,14,0)</f>
        <v>6.1654</v>
      </c>
      <c r="O20" s="66">
        <f t="shared" si="5"/>
        <v>15</v>
      </c>
      <c r="P20" s="65">
        <f>VLOOKUP($A20,'Return Data'!$B$7:$R$2700,15,0)</f>
        <v>7.7538</v>
      </c>
      <c r="Q20" s="66">
        <f t="shared" si="6"/>
        <v>10</v>
      </c>
      <c r="R20" s="65">
        <f>VLOOKUP($A20,'Return Data'!$B$7:$R$2700,16,0)</f>
        <v>8.0092999999999996</v>
      </c>
      <c r="S20" s="67">
        <f t="shared" si="7"/>
        <v>14</v>
      </c>
    </row>
    <row r="21" spans="1:19" x14ac:dyDescent="0.3">
      <c r="A21" s="63" t="s">
        <v>1737</v>
      </c>
      <c r="B21" s="64">
        <f>VLOOKUP($A21,'Return Data'!$B$7:$R$2700,3,0)</f>
        <v>44260</v>
      </c>
      <c r="C21" s="65">
        <f>VLOOKUP($A21,'Return Data'!$B$7:$R$2700,4,0)</f>
        <v>13.954499999999999</v>
      </c>
      <c r="D21" s="65">
        <f>VLOOKUP($A21,'Return Data'!$B$7:$R$2700,10,0)</f>
        <v>7.6844000000000001</v>
      </c>
      <c r="E21" s="66">
        <f t="shared" si="0"/>
        <v>2</v>
      </c>
      <c r="F21" s="65">
        <f>VLOOKUP($A21,'Return Data'!$B$7:$R$2700,11,0)</f>
        <v>16.9316</v>
      </c>
      <c r="G21" s="66">
        <f t="shared" si="1"/>
        <v>1</v>
      </c>
      <c r="H21" s="65">
        <f>VLOOKUP($A21,'Return Data'!$B$7:$R$2700,12,0)</f>
        <v>25.581600000000002</v>
      </c>
      <c r="I21" s="66">
        <f t="shared" si="2"/>
        <v>1</v>
      </c>
      <c r="J21" s="65">
        <f>VLOOKUP($A21,'Return Data'!$B$7:$R$2700,13,0)</f>
        <v>19.9572</v>
      </c>
      <c r="K21" s="66">
        <f t="shared" si="3"/>
        <v>3</v>
      </c>
      <c r="L21" s="65">
        <f>VLOOKUP($A21,'Return Data'!$B$7:$R$2700,17,0)</f>
        <v>13.4435</v>
      </c>
      <c r="M21" s="66">
        <f t="shared" si="4"/>
        <v>1</v>
      </c>
      <c r="N21" s="65">
        <f>VLOOKUP($A21,'Return Data'!$B$7:$R$2700,14,0)</f>
        <v>8.5358999999999998</v>
      </c>
      <c r="O21" s="66">
        <f t="shared" si="5"/>
        <v>4</v>
      </c>
      <c r="P21" s="65"/>
      <c r="Q21" s="66"/>
      <c r="R21" s="65">
        <f>VLOOKUP($A21,'Return Data'!$B$7:$R$2700,16,0)</f>
        <v>8.4872999999999994</v>
      </c>
      <c r="S21" s="67">
        <f t="shared" si="7"/>
        <v>7</v>
      </c>
    </row>
    <row r="22" spans="1:19" x14ac:dyDescent="0.3">
      <c r="A22" s="63" t="s">
        <v>1738</v>
      </c>
      <c r="B22" s="64">
        <f>VLOOKUP($A22,'Return Data'!$B$7:$R$2700,3,0)</f>
        <v>44260</v>
      </c>
      <c r="C22" s="65">
        <f>VLOOKUP($A22,'Return Data'!$B$7:$R$2700,4,0)</f>
        <v>13.218</v>
      </c>
      <c r="D22" s="65">
        <f>VLOOKUP($A22,'Return Data'!$B$7:$R$2700,10,0)</f>
        <v>7.0542999999999996</v>
      </c>
      <c r="E22" s="66">
        <f t="shared" si="0"/>
        <v>3</v>
      </c>
      <c r="F22" s="65">
        <f>VLOOKUP($A22,'Return Data'!$B$7:$R$2700,11,0)</f>
        <v>15.5824</v>
      </c>
      <c r="G22" s="66">
        <f t="shared" si="1"/>
        <v>3</v>
      </c>
      <c r="H22" s="65">
        <f>VLOOKUP($A22,'Return Data'!$B$7:$R$2700,12,0)</f>
        <v>25.372299999999999</v>
      </c>
      <c r="I22" s="66">
        <f t="shared" si="2"/>
        <v>3</v>
      </c>
      <c r="J22" s="65">
        <f>VLOOKUP($A22,'Return Data'!$B$7:$R$2700,13,0)</f>
        <v>20.911100000000001</v>
      </c>
      <c r="K22" s="66">
        <f t="shared" si="3"/>
        <v>2</v>
      </c>
      <c r="L22" s="65"/>
      <c r="M22" s="66"/>
      <c r="N22" s="65"/>
      <c r="O22" s="66"/>
      <c r="P22" s="65"/>
      <c r="Q22" s="66"/>
      <c r="R22" s="65">
        <f>VLOOKUP($A22,'Return Data'!$B$7:$R$2700,16,0)</f>
        <v>13.414099999999999</v>
      </c>
      <c r="S22" s="67">
        <f t="shared" si="7"/>
        <v>1</v>
      </c>
    </row>
    <row r="23" spans="1:19" x14ac:dyDescent="0.3">
      <c r="A23" s="63" t="s">
        <v>1739</v>
      </c>
      <c r="B23" s="64">
        <f>VLOOKUP($A23,'Return Data'!$B$7:$R$2700,3,0)</f>
        <v>44260</v>
      </c>
      <c r="C23" s="65">
        <f>VLOOKUP($A23,'Return Data'!$B$7:$R$2700,4,0)</f>
        <v>11.519600000000001</v>
      </c>
      <c r="D23" s="65">
        <f>VLOOKUP($A23,'Return Data'!$B$7:$R$2700,10,0)</f>
        <v>6.2409999999999997</v>
      </c>
      <c r="E23" s="66">
        <f t="shared" si="0"/>
        <v>9</v>
      </c>
      <c r="F23" s="65">
        <f>VLOOKUP($A23,'Return Data'!$B$7:$R$2700,11,0)</f>
        <v>13.131399999999999</v>
      </c>
      <c r="G23" s="66">
        <f t="shared" si="1"/>
        <v>13</v>
      </c>
      <c r="H23" s="65">
        <f>VLOOKUP($A23,'Return Data'!$B$7:$R$2700,12,0)</f>
        <v>17.736799999999999</v>
      </c>
      <c r="I23" s="66">
        <f t="shared" si="2"/>
        <v>13</v>
      </c>
      <c r="J23" s="65">
        <f>VLOOKUP($A23,'Return Data'!$B$7:$R$2700,13,0)</f>
        <v>12.6281</v>
      </c>
      <c r="K23" s="66">
        <f t="shared" si="3"/>
        <v>18</v>
      </c>
      <c r="L23" s="65">
        <f>VLOOKUP($A23,'Return Data'!$B$7:$R$2700,17,0)</f>
        <v>-4.0193000000000003</v>
      </c>
      <c r="M23" s="66">
        <f t="shared" si="4"/>
        <v>19</v>
      </c>
      <c r="N23" s="65">
        <f>VLOOKUP($A23,'Return Data'!$B$7:$R$2700,14,0)</f>
        <v>-2.6604000000000001</v>
      </c>
      <c r="O23" s="66">
        <f t="shared" si="5"/>
        <v>16</v>
      </c>
      <c r="P23" s="65">
        <f>VLOOKUP($A23,'Return Data'!$B$7:$R$2700,15,0)</f>
        <v>3.0407999999999999</v>
      </c>
      <c r="Q23" s="66">
        <f t="shared" si="6"/>
        <v>14</v>
      </c>
      <c r="R23" s="65">
        <f>VLOOKUP($A23,'Return Data'!$B$7:$R$2700,16,0)</f>
        <v>2.4821</v>
      </c>
      <c r="S23" s="67">
        <f t="shared" si="7"/>
        <v>23</v>
      </c>
    </row>
    <row r="24" spans="1:19" x14ac:dyDescent="0.3">
      <c r="A24" s="63" t="s">
        <v>1740</v>
      </c>
      <c r="B24" s="64">
        <f>VLOOKUP($A24,'Return Data'!$B$7:$R$2700,3,0)</f>
        <v>44260</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44260</v>
      </c>
      <c r="C26" s="65">
        <f>VLOOKUP($A26,'Return Data'!$B$7:$R$2700,4,0)</f>
        <v>36.375399999999999</v>
      </c>
      <c r="D26" s="65">
        <f>VLOOKUP($A26,'Return Data'!$B$7:$R$2700,10,0)</f>
        <v>5.4123999999999999</v>
      </c>
      <c r="E26" s="66">
        <f t="shared" si="0"/>
        <v>14</v>
      </c>
      <c r="F26" s="65">
        <f>VLOOKUP($A26,'Return Data'!$B$7:$R$2700,11,0)</f>
        <v>11.7706</v>
      </c>
      <c r="G26" s="66">
        <f t="shared" si="1"/>
        <v>14</v>
      </c>
      <c r="H26" s="65">
        <f>VLOOKUP($A26,'Return Data'!$B$7:$R$2700,12,0)</f>
        <v>16.496700000000001</v>
      </c>
      <c r="I26" s="66">
        <f t="shared" si="2"/>
        <v>15</v>
      </c>
      <c r="J26" s="65">
        <f>VLOOKUP($A26,'Return Data'!$B$7:$R$2700,13,0)</f>
        <v>11.202999999999999</v>
      </c>
      <c r="K26" s="66">
        <f t="shared" si="3"/>
        <v>21</v>
      </c>
      <c r="L26" s="65">
        <f>VLOOKUP($A26,'Return Data'!$B$7:$R$2700,17,0)</f>
        <v>8.8381000000000007</v>
      </c>
      <c r="M26" s="66">
        <f t="shared" si="4"/>
        <v>16</v>
      </c>
      <c r="N26" s="65">
        <f>VLOOKUP($A26,'Return Data'!$B$7:$R$2700,14,0)</f>
        <v>7.0609999999999999</v>
      </c>
      <c r="O26" s="66">
        <f t="shared" si="5"/>
        <v>12</v>
      </c>
      <c r="P26" s="65">
        <f>VLOOKUP($A26,'Return Data'!$B$7:$R$2700,15,0)</f>
        <v>7.5747</v>
      </c>
      <c r="Q26" s="66">
        <f t="shared" si="6"/>
        <v>11</v>
      </c>
      <c r="R26" s="65">
        <f>VLOOKUP($A26,'Return Data'!$B$7:$R$2700,16,0)</f>
        <v>7.8484999999999996</v>
      </c>
      <c r="S26" s="67">
        <f t="shared" si="7"/>
        <v>15</v>
      </c>
    </row>
    <row r="27" spans="1:19" x14ac:dyDescent="0.3">
      <c r="A27" s="63" t="s">
        <v>1743</v>
      </c>
      <c r="B27" s="64">
        <f>VLOOKUP($A27,'Return Data'!$B$7:$R$2700,3,0)</f>
        <v>44260</v>
      </c>
      <c r="C27" s="65">
        <f>VLOOKUP($A27,'Return Data'!$B$7:$R$2700,4,0)</f>
        <v>44.347799999999999</v>
      </c>
      <c r="D27" s="65">
        <f>VLOOKUP($A27,'Return Data'!$B$7:$R$2700,10,0)</f>
        <v>6.6378000000000004</v>
      </c>
      <c r="E27" s="66">
        <f t="shared" si="0"/>
        <v>5</v>
      </c>
      <c r="F27" s="65">
        <f>VLOOKUP($A27,'Return Data'!$B$7:$R$2700,11,0)</f>
        <v>15.4238</v>
      </c>
      <c r="G27" s="66">
        <f t="shared" si="1"/>
        <v>4</v>
      </c>
      <c r="H27" s="65">
        <f>VLOOKUP($A27,'Return Data'!$B$7:$R$2700,12,0)</f>
        <v>23.3308</v>
      </c>
      <c r="I27" s="66">
        <f t="shared" si="2"/>
        <v>5</v>
      </c>
      <c r="J27" s="65">
        <f>VLOOKUP($A27,'Return Data'!$B$7:$R$2700,13,0)</f>
        <v>21.601400000000002</v>
      </c>
      <c r="K27" s="66">
        <f t="shared" si="3"/>
        <v>1</v>
      </c>
      <c r="L27" s="65">
        <f>VLOOKUP($A27,'Return Data'!$B$7:$R$2700,17,0)</f>
        <v>12.169700000000001</v>
      </c>
      <c r="M27" s="66">
        <f t="shared" si="4"/>
        <v>2</v>
      </c>
      <c r="N27" s="65">
        <f>VLOOKUP($A27,'Return Data'!$B$7:$R$2700,14,0)</f>
        <v>8.8446999999999996</v>
      </c>
      <c r="O27" s="66">
        <f t="shared" si="5"/>
        <v>3</v>
      </c>
      <c r="P27" s="65">
        <f>VLOOKUP($A27,'Return Data'!$B$7:$R$2700,15,0)</f>
        <v>9.4463000000000008</v>
      </c>
      <c r="Q27" s="66">
        <f t="shared" si="6"/>
        <v>5</v>
      </c>
      <c r="R27" s="65">
        <f>VLOOKUP($A27,'Return Data'!$B$7:$R$2700,16,0)</f>
        <v>8.2462999999999997</v>
      </c>
      <c r="S27" s="67">
        <f t="shared" si="7"/>
        <v>9</v>
      </c>
    </row>
    <row r="28" spans="1:19" x14ac:dyDescent="0.3">
      <c r="A28" s="63" t="s">
        <v>1744</v>
      </c>
      <c r="B28" s="64">
        <f>VLOOKUP($A28,'Return Data'!$B$7:$R$2700,3,0)</f>
        <v>44260</v>
      </c>
      <c r="C28" s="65">
        <f>VLOOKUP($A28,'Return Data'!$B$7:$R$2700,4,0)</f>
        <v>15.866099999999999</v>
      </c>
      <c r="D28" s="65">
        <f>VLOOKUP($A28,'Return Data'!$B$7:$R$2700,10,0)</f>
        <v>6.3013000000000003</v>
      </c>
      <c r="E28" s="66">
        <f t="shared" si="0"/>
        <v>7</v>
      </c>
      <c r="F28" s="65">
        <f>VLOOKUP($A28,'Return Data'!$B$7:$R$2700,11,0)</f>
        <v>15.397399999999999</v>
      </c>
      <c r="G28" s="66">
        <f t="shared" si="1"/>
        <v>5</v>
      </c>
      <c r="H28" s="65">
        <f>VLOOKUP($A28,'Return Data'!$B$7:$R$2700,12,0)</f>
        <v>23.538900000000002</v>
      </c>
      <c r="I28" s="66">
        <f t="shared" si="2"/>
        <v>4</v>
      </c>
      <c r="J28" s="65">
        <f>VLOOKUP($A28,'Return Data'!$B$7:$R$2700,13,0)</f>
        <v>18.370200000000001</v>
      </c>
      <c r="K28" s="66">
        <f t="shared" si="3"/>
        <v>5</v>
      </c>
      <c r="L28" s="65">
        <f>VLOOKUP($A28,'Return Data'!$B$7:$R$2700,17,0)</f>
        <v>12.078900000000001</v>
      </c>
      <c r="M28" s="66">
        <f t="shared" si="4"/>
        <v>3</v>
      </c>
      <c r="N28" s="65">
        <f>VLOOKUP($A28,'Return Data'!$B$7:$R$2700,14,0)</f>
        <v>8.27</v>
      </c>
      <c r="O28" s="66">
        <f t="shared" si="5"/>
        <v>6</v>
      </c>
      <c r="P28" s="65">
        <f>VLOOKUP($A28,'Return Data'!$B$7:$R$2700,15,0)</f>
        <v>9.1826000000000008</v>
      </c>
      <c r="Q28" s="66">
        <f t="shared" si="6"/>
        <v>7</v>
      </c>
      <c r="R28" s="65">
        <f>VLOOKUP($A28,'Return Data'!$B$7:$R$2700,16,0)</f>
        <v>8.3165999999999993</v>
      </c>
      <c r="S28" s="67">
        <f t="shared" si="7"/>
        <v>8</v>
      </c>
    </row>
    <row r="29" spans="1:19" x14ac:dyDescent="0.3">
      <c r="A29" s="63" t="s">
        <v>1745</v>
      </c>
      <c r="B29" s="64">
        <f>VLOOKUP($A29,'Return Data'!$B$7:$R$2700,3,0)</f>
        <v>44260</v>
      </c>
      <c r="C29" s="65">
        <f>VLOOKUP($A29,'Return Data'!$B$7:$R$2700,4,0)</f>
        <v>11.845599999999999</v>
      </c>
      <c r="D29" s="65">
        <f>VLOOKUP($A29,'Return Data'!$B$7:$R$2700,10,0)</f>
        <v>4.5369000000000002</v>
      </c>
      <c r="E29" s="66">
        <f t="shared" si="0"/>
        <v>18</v>
      </c>
      <c r="F29" s="65">
        <f>VLOOKUP($A29,'Return Data'!$B$7:$R$2700,11,0)</f>
        <v>10.120900000000001</v>
      </c>
      <c r="G29" s="66">
        <f t="shared" si="1"/>
        <v>18</v>
      </c>
      <c r="H29" s="65">
        <f>VLOOKUP($A29,'Return Data'!$B$7:$R$2700,12,0)</f>
        <v>15.322699999999999</v>
      </c>
      <c r="I29" s="66">
        <f t="shared" si="2"/>
        <v>21</v>
      </c>
      <c r="J29" s="65">
        <f>VLOOKUP($A29,'Return Data'!$B$7:$R$2700,13,0)</f>
        <v>11.968500000000001</v>
      </c>
      <c r="K29" s="66">
        <f t="shared" si="3"/>
        <v>20</v>
      </c>
      <c r="L29" s="65"/>
      <c r="M29" s="66"/>
      <c r="N29" s="65"/>
      <c r="O29" s="66"/>
      <c r="P29" s="65"/>
      <c r="Q29" s="66"/>
      <c r="R29" s="65">
        <f>VLOOKUP($A29,'Return Data'!$B$7:$R$2700,16,0)</f>
        <v>7.8404999999999996</v>
      </c>
      <c r="S29" s="67">
        <f t="shared" si="7"/>
        <v>16</v>
      </c>
    </row>
    <row r="30" spans="1:19" x14ac:dyDescent="0.3">
      <c r="A30" s="63" t="s">
        <v>1746</v>
      </c>
      <c r="B30" s="64">
        <f>VLOOKUP($A30,'Return Data'!$B$7:$R$2700,3,0)</f>
        <v>44260</v>
      </c>
      <c r="C30" s="65">
        <f>VLOOKUP($A30,'Return Data'!$B$7:$R$2700,4,0)</f>
        <v>50.5255015522036</v>
      </c>
      <c r="D30" s="65">
        <f>VLOOKUP($A30,'Return Data'!$B$7:$R$2700,10,0)</f>
        <v>5.2493999999999996</v>
      </c>
      <c r="E30" s="66">
        <f t="shared" si="0"/>
        <v>15</v>
      </c>
      <c r="F30" s="65">
        <f>VLOOKUP($A30,'Return Data'!$B$7:$R$2700,11,0)</f>
        <v>11.5618</v>
      </c>
      <c r="G30" s="66">
        <f t="shared" si="1"/>
        <v>15</v>
      </c>
      <c r="H30" s="65">
        <f>VLOOKUP($A30,'Return Data'!$B$7:$R$2700,12,0)</f>
        <v>17.1114</v>
      </c>
      <c r="I30" s="66">
        <f t="shared" si="2"/>
        <v>14</v>
      </c>
      <c r="J30" s="65">
        <f>VLOOKUP($A30,'Return Data'!$B$7:$R$2700,13,0)</f>
        <v>13.708600000000001</v>
      </c>
      <c r="K30" s="66">
        <f t="shared" si="3"/>
        <v>15</v>
      </c>
      <c r="L30" s="65">
        <f>VLOOKUP($A30,'Return Data'!$B$7:$R$2700,17,0)</f>
        <v>9.6750000000000007</v>
      </c>
      <c r="M30" s="66">
        <f t="shared" si="4"/>
        <v>11</v>
      </c>
      <c r="N30" s="65">
        <f>VLOOKUP($A30,'Return Data'!$B$7:$R$2700,14,0)</f>
        <v>7.3714000000000004</v>
      </c>
      <c r="O30" s="66">
        <f t="shared" si="5"/>
        <v>11</v>
      </c>
      <c r="P30" s="65">
        <f>VLOOKUP($A30,'Return Data'!$B$7:$R$2700,15,0)</f>
        <v>7.7880000000000003</v>
      </c>
      <c r="Q30" s="66">
        <f t="shared" si="6"/>
        <v>9</v>
      </c>
      <c r="R30" s="65">
        <f>VLOOKUP($A30,'Return Data'!$B$7:$R$2700,16,0)</f>
        <v>7.8270999999999997</v>
      </c>
      <c r="S30" s="67">
        <f t="shared" si="7"/>
        <v>17</v>
      </c>
    </row>
    <row r="31" spans="1:19" x14ac:dyDescent="0.3">
      <c r="A31" s="63" t="s">
        <v>1747</v>
      </c>
      <c r="B31" s="64">
        <f>VLOOKUP($A31,'Return Data'!$B$7:$R$2700,3,0)</f>
        <v>44260</v>
      </c>
      <c r="C31" s="65">
        <f>VLOOKUP($A31,'Return Data'!$B$7:$R$2700,4,0)</f>
        <v>12.44</v>
      </c>
      <c r="D31" s="65">
        <f>VLOOKUP($A31,'Return Data'!$B$7:$R$2700,10,0)</f>
        <v>3.8397000000000001</v>
      </c>
      <c r="E31" s="66">
        <f t="shared" si="0"/>
        <v>21</v>
      </c>
      <c r="F31" s="65">
        <f>VLOOKUP($A31,'Return Data'!$B$7:$R$2700,11,0)</f>
        <v>9.8940000000000001</v>
      </c>
      <c r="G31" s="66">
        <f t="shared" si="1"/>
        <v>20</v>
      </c>
      <c r="H31" s="65">
        <f>VLOOKUP($A31,'Return Data'!$B$7:$R$2700,12,0)</f>
        <v>15.8287</v>
      </c>
      <c r="I31" s="66">
        <f t="shared" si="2"/>
        <v>18</v>
      </c>
      <c r="J31" s="65">
        <f>VLOOKUP($A31,'Return Data'!$B$7:$R$2700,13,0)</f>
        <v>14.866099999999999</v>
      </c>
      <c r="K31" s="66">
        <f t="shared" si="3"/>
        <v>11</v>
      </c>
      <c r="L31" s="65">
        <f>VLOOKUP($A31,'Return Data'!$B$7:$R$2700,17,0)</f>
        <v>10.1516</v>
      </c>
      <c r="M31" s="66">
        <f t="shared" si="4"/>
        <v>8</v>
      </c>
      <c r="N31" s="65"/>
      <c r="O31" s="66"/>
      <c r="P31" s="65"/>
      <c r="Q31" s="66"/>
      <c r="R31" s="65">
        <f>VLOOKUP($A31,'Return Data'!$B$7:$R$2700,16,0)</f>
        <v>8.8574000000000002</v>
      </c>
      <c r="S31" s="67">
        <f t="shared" si="7"/>
        <v>4</v>
      </c>
    </row>
    <row r="32" spans="1:19" x14ac:dyDescent="0.3">
      <c r="A32" s="63" t="s">
        <v>1748</v>
      </c>
      <c r="B32" s="64">
        <f>VLOOKUP($A32,'Return Data'!$B$7:$R$2700,3,0)</f>
        <v>44260</v>
      </c>
      <c r="C32" s="65">
        <f>VLOOKUP($A32,'Return Data'!$B$7:$R$2700,4,0)</f>
        <v>11.9968</v>
      </c>
      <c r="D32" s="65">
        <f>VLOOKUP($A32,'Return Data'!$B$7:$R$2700,10,0)</f>
        <v>6.5757000000000003</v>
      </c>
      <c r="E32" s="66">
        <f t="shared" si="0"/>
        <v>6</v>
      </c>
      <c r="F32" s="65">
        <f>VLOOKUP($A32,'Return Data'!$B$7:$R$2700,11,0)</f>
        <v>14.328200000000001</v>
      </c>
      <c r="G32" s="66">
        <f t="shared" si="1"/>
        <v>9</v>
      </c>
      <c r="H32" s="65">
        <f>VLOOKUP($A32,'Return Data'!$B$7:$R$2700,12,0)</f>
        <v>20.019600000000001</v>
      </c>
      <c r="I32" s="66">
        <f t="shared" si="2"/>
        <v>10</v>
      </c>
      <c r="J32" s="65">
        <f>VLOOKUP($A32,'Return Data'!$B$7:$R$2700,13,0)</f>
        <v>18.1951</v>
      </c>
      <c r="K32" s="66">
        <f t="shared" si="3"/>
        <v>6</v>
      </c>
      <c r="L32" s="65">
        <f>VLOOKUP($A32,'Return Data'!$B$7:$R$2700,17,0)</f>
        <v>9.5495999999999999</v>
      </c>
      <c r="M32" s="66">
        <f t="shared" si="4"/>
        <v>12</v>
      </c>
      <c r="N32" s="65"/>
      <c r="O32" s="66"/>
      <c r="P32" s="65"/>
      <c r="Q32" s="66"/>
      <c r="R32" s="65">
        <f>VLOOKUP($A32,'Return Data'!$B$7:$R$2700,16,0)</f>
        <v>7.5069999999999997</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5.559265217391304</v>
      </c>
      <c r="E34" s="74"/>
      <c r="F34" s="75">
        <f>AVERAGE(F8:F32)</f>
        <v>12.62225652173913</v>
      </c>
      <c r="G34" s="74"/>
      <c r="H34" s="75">
        <f>AVERAGE(H8:H32)</f>
        <v>19.05696086956522</v>
      </c>
      <c r="I34" s="74"/>
      <c r="J34" s="75">
        <f>AVERAGE(J8:J32)</f>
        <v>15.071639130434784</v>
      </c>
      <c r="K34" s="74"/>
      <c r="L34" s="75">
        <f>AVERAGE(L8:L32)</f>
        <v>9.5333631578947369</v>
      </c>
      <c r="M34" s="74"/>
      <c r="N34" s="75">
        <f>AVERAGE(N8:N32)</f>
        <v>7.1390124999999998</v>
      </c>
      <c r="O34" s="74"/>
      <c r="P34" s="75">
        <f>AVERAGE(P8:P32)</f>
        <v>8.2777000000000012</v>
      </c>
      <c r="Q34" s="74"/>
      <c r="R34" s="75">
        <f>AVERAGE(R8:R32)</f>
        <v>8.06146956521739</v>
      </c>
      <c r="S34" s="76"/>
    </row>
    <row r="35" spans="1:19" x14ac:dyDescent="0.3">
      <c r="A35" s="73" t="s">
        <v>28</v>
      </c>
      <c r="B35" s="74"/>
      <c r="C35" s="74"/>
      <c r="D35" s="75">
        <f>MIN(D8:D32)</f>
        <v>1.7452000000000001</v>
      </c>
      <c r="E35" s="74"/>
      <c r="F35" s="75">
        <f>MIN(F8:F32)</f>
        <v>5.3296999999999999</v>
      </c>
      <c r="G35" s="74"/>
      <c r="H35" s="75">
        <f>MIN(H8:H32)</f>
        <v>10.836499999999999</v>
      </c>
      <c r="I35" s="74"/>
      <c r="J35" s="75">
        <f>MIN(J8:J32)</f>
        <v>9.4976000000000003</v>
      </c>
      <c r="K35" s="74"/>
      <c r="L35" s="75">
        <f>MIN(L8:L32)</f>
        <v>-4.0193000000000003</v>
      </c>
      <c r="M35" s="74"/>
      <c r="N35" s="75">
        <f>MIN(N8:N32)</f>
        <v>-2.6604000000000001</v>
      </c>
      <c r="O35" s="74"/>
      <c r="P35" s="75">
        <f>MIN(P8:P32)</f>
        <v>3.0407999999999999</v>
      </c>
      <c r="Q35" s="74"/>
      <c r="R35" s="75">
        <f>MIN(R8:R32)</f>
        <v>2.4821</v>
      </c>
      <c r="S35" s="76"/>
    </row>
    <row r="36" spans="1:19" ht="15" thickBot="1" x14ac:dyDescent="0.35">
      <c r="A36" s="77" t="s">
        <v>29</v>
      </c>
      <c r="B36" s="78"/>
      <c r="C36" s="78"/>
      <c r="D36" s="79">
        <f>MAX(D8:D32)</f>
        <v>8.7164000000000001</v>
      </c>
      <c r="E36" s="78"/>
      <c r="F36" s="79">
        <f>MAX(F8:F32)</f>
        <v>16.9316</v>
      </c>
      <c r="G36" s="78"/>
      <c r="H36" s="79">
        <f>MAX(H8:H32)</f>
        <v>25.581600000000002</v>
      </c>
      <c r="I36" s="78"/>
      <c r="J36" s="79">
        <f>MAX(J8:J32)</f>
        <v>21.601400000000002</v>
      </c>
      <c r="K36" s="78"/>
      <c r="L36" s="79">
        <f>MAX(L8:L32)</f>
        <v>13.4435</v>
      </c>
      <c r="M36" s="78"/>
      <c r="N36" s="79">
        <f>MAX(N8:N32)</f>
        <v>9.3707999999999991</v>
      </c>
      <c r="O36" s="78"/>
      <c r="P36" s="79">
        <f>MAX(P8:P32)</f>
        <v>10.9481</v>
      </c>
      <c r="Q36" s="78"/>
      <c r="R36" s="79">
        <f>MAX(R8:R32)</f>
        <v>13.414099999999999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1696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44260</v>
      </c>
      <c r="C8" s="65">
        <f>VLOOKUP($A8,'Return Data'!$B$7:$R$2700,4,0)</f>
        <v>21.690100000000001</v>
      </c>
      <c r="D8" s="65">
        <f>VLOOKUP($A8,'Return Data'!$B$7:$R$2700,10,0)</f>
        <v>1.0967</v>
      </c>
      <c r="E8" s="66">
        <f>RANK(D8,D$8:D$34,0)</f>
        <v>5</v>
      </c>
      <c r="F8" s="65">
        <f>VLOOKUP($A8,'Return Data'!$B$7:$R$2700,11,0)</f>
        <v>1.9698</v>
      </c>
      <c r="G8" s="66">
        <f>RANK(F8,F$8:F$34,0)</f>
        <v>13</v>
      </c>
      <c r="H8" s="65">
        <f>VLOOKUP($A8,'Return Data'!$B$7:$R$2700,12,0)</f>
        <v>2.6745000000000001</v>
      </c>
      <c r="I8" s="66">
        <f>RANK(H8,H$8:H$34,0)</f>
        <v>13</v>
      </c>
      <c r="J8" s="65">
        <f>VLOOKUP($A8,'Return Data'!$B$7:$R$2700,13,0)</f>
        <v>4.1311</v>
      </c>
      <c r="K8" s="66">
        <f>RANK(J8,J$8:J$34,0)</f>
        <v>10</v>
      </c>
      <c r="L8" s="65">
        <f>VLOOKUP($A8,'Return Data'!$B$7:$R$2700,17,0)</f>
        <v>5.5526999999999997</v>
      </c>
      <c r="M8" s="66">
        <f>RANK(L8,L$8:L$34,0)</f>
        <v>9</v>
      </c>
      <c r="N8" s="65">
        <f>VLOOKUP($A8,'Return Data'!$B$7:$R$2700,14,0)</f>
        <v>5.8586999999999998</v>
      </c>
      <c r="O8" s="66">
        <f>RANK(N8,N$8:N$34,0)</f>
        <v>8</v>
      </c>
      <c r="P8" s="65">
        <f>VLOOKUP($A8,'Return Data'!$B$7:$R$2700,15,0)</f>
        <v>6.1973000000000003</v>
      </c>
      <c r="Q8" s="66">
        <f>RANK(P8,P$8:P$34,0)</f>
        <v>6</v>
      </c>
      <c r="R8" s="65">
        <f>VLOOKUP($A8,'Return Data'!$B$7:$R$2700,16,0)</f>
        <v>7.2201000000000004</v>
      </c>
      <c r="S8" s="67">
        <f>RANK(R8,R$8:R$34,0)</f>
        <v>4</v>
      </c>
    </row>
    <row r="9" spans="1:20" x14ac:dyDescent="0.3">
      <c r="A9" s="63" t="s">
        <v>1750</v>
      </c>
      <c r="B9" s="64">
        <f>VLOOKUP($A9,'Return Data'!$B$7:$R$2700,3,0)</f>
        <v>44260</v>
      </c>
      <c r="C9" s="65">
        <f>VLOOKUP($A9,'Return Data'!$B$7:$R$2700,4,0)</f>
        <v>15.382199999999999</v>
      </c>
      <c r="D9" s="65">
        <f>VLOOKUP($A9,'Return Data'!$B$7:$R$2700,10,0)</f>
        <v>1.0338000000000001</v>
      </c>
      <c r="E9" s="66">
        <f t="shared" ref="E9:E34" si="0">RANK(D9,D$8:D$34,0)</f>
        <v>12</v>
      </c>
      <c r="F9" s="65">
        <f>VLOOKUP($A9,'Return Data'!$B$7:$R$2700,11,0)</f>
        <v>1.9594</v>
      </c>
      <c r="G9" s="66">
        <f t="shared" ref="G9:G34" si="1">RANK(F9,F$8:F$34,0)</f>
        <v>14</v>
      </c>
      <c r="H9" s="65">
        <f>VLOOKUP($A9,'Return Data'!$B$7:$R$2700,12,0)</f>
        <v>2.6602000000000001</v>
      </c>
      <c r="I9" s="66">
        <f t="shared" ref="I9:I34" si="2">RANK(H9,H$8:H$34,0)</f>
        <v>14</v>
      </c>
      <c r="J9" s="65">
        <f>VLOOKUP($A9,'Return Data'!$B$7:$R$2700,13,0)</f>
        <v>4.1195000000000004</v>
      </c>
      <c r="K9" s="66">
        <f t="shared" ref="K9:K34" si="3">RANK(J9,J$8:J$34,0)</f>
        <v>11</v>
      </c>
      <c r="L9" s="65">
        <f>VLOOKUP($A9,'Return Data'!$B$7:$R$2700,17,0)</f>
        <v>5.5147000000000004</v>
      </c>
      <c r="M9" s="66">
        <f t="shared" ref="M9:M34" si="4">RANK(L9,L$8:L$34,0)</f>
        <v>10</v>
      </c>
      <c r="N9" s="65">
        <f>VLOOKUP($A9,'Return Data'!$B$7:$R$2700,14,0)</f>
        <v>5.8586</v>
      </c>
      <c r="O9" s="66">
        <f t="shared" ref="O9:O34" si="5">RANK(N9,N$8:N$34,0)</f>
        <v>9</v>
      </c>
      <c r="P9" s="65">
        <f>VLOOKUP($A9,'Return Data'!$B$7:$R$2700,15,0)</f>
        <v>6.3339999999999996</v>
      </c>
      <c r="Q9" s="66">
        <f t="shared" ref="Q9:Q34" si="6">RANK(P9,P$8:P$34,0)</f>
        <v>3</v>
      </c>
      <c r="R9" s="65">
        <f>VLOOKUP($A9,'Return Data'!$B$7:$R$2700,16,0)</f>
        <v>6.7828999999999997</v>
      </c>
      <c r="S9" s="67">
        <f t="shared" ref="S9:S34" si="7">RANK(R9,R$8:R$34,0)</f>
        <v>11</v>
      </c>
    </row>
    <row r="10" spans="1:20" x14ac:dyDescent="0.3">
      <c r="A10" s="63" t="s">
        <v>1751</v>
      </c>
      <c r="B10" s="64">
        <f>VLOOKUP($A10,'Return Data'!$B$7:$R$2700,3,0)</f>
        <v>44260</v>
      </c>
      <c r="C10" s="65">
        <f>VLOOKUP($A10,'Return Data'!$B$7:$R$2700,4,0)</f>
        <v>12.944000000000001</v>
      </c>
      <c r="D10" s="65">
        <f>VLOOKUP($A10,'Return Data'!$B$7:$R$2700,10,0)</f>
        <v>1.125</v>
      </c>
      <c r="E10" s="66">
        <f t="shared" si="0"/>
        <v>2</v>
      </c>
      <c r="F10" s="65">
        <f>VLOOKUP($A10,'Return Data'!$B$7:$R$2700,11,0)</f>
        <v>2.1545000000000001</v>
      </c>
      <c r="G10" s="66">
        <f t="shared" si="1"/>
        <v>4</v>
      </c>
      <c r="H10" s="65">
        <f>VLOOKUP($A10,'Return Data'!$B$7:$R$2700,12,0)</f>
        <v>2.8607999999999998</v>
      </c>
      <c r="I10" s="66">
        <f t="shared" si="2"/>
        <v>7</v>
      </c>
      <c r="J10" s="65">
        <f>VLOOKUP($A10,'Return Data'!$B$7:$R$2700,13,0)</f>
        <v>4.5050999999999997</v>
      </c>
      <c r="K10" s="66">
        <f t="shared" si="3"/>
        <v>4</v>
      </c>
      <c r="L10" s="65">
        <f>VLOOKUP($A10,'Return Data'!$B$7:$R$2700,17,0)</f>
        <v>5.7813999999999997</v>
      </c>
      <c r="M10" s="66">
        <f t="shared" si="4"/>
        <v>3</v>
      </c>
      <c r="N10" s="65">
        <f>VLOOKUP($A10,'Return Data'!$B$7:$R$2700,14,0)</f>
        <v>6.0724999999999998</v>
      </c>
      <c r="O10" s="66">
        <f t="shared" si="5"/>
        <v>3</v>
      </c>
      <c r="P10" s="65"/>
      <c r="Q10" s="66"/>
      <c r="R10" s="65">
        <f>VLOOKUP($A10,'Return Data'!$B$7:$R$2700,16,0)</f>
        <v>6.3579999999999997</v>
      </c>
      <c r="S10" s="67">
        <f t="shared" si="7"/>
        <v>16</v>
      </c>
    </row>
    <row r="11" spans="1:20" x14ac:dyDescent="0.3">
      <c r="A11" s="63" t="s">
        <v>1752</v>
      </c>
      <c r="B11" s="64">
        <f>VLOOKUP($A11,'Return Data'!$B$7:$R$2700,3,0)</f>
        <v>44260</v>
      </c>
      <c r="C11" s="65">
        <f>VLOOKUP($A11,'Return Data'!$B$7:$R$2700,4,0)</f>
        <v>11.4245</v>
      </c>
      <c r="D11" s="65">
        <f>VLOOKUP($A11,'Return Data'!$B$7:$R$2700,10,0)</f>
        <v>0.76200000000000001</v>
      </c>
      <c r="E11" s="66">
        <f t="shared" si="0"/>
        <v>23</v>
      </c>
      <c r="F11" s="65">
        <f>VLOOKUP($A11,'Return Data'!$B$7:$R$2700,11,0)</f>
        <v>1.3853</v>
      </c>
      <c r="G11" s="66">
        <f t="shared" si="1"/>
        <v>23</v>
      </c>
      <c r="H11" s="65">
        <f>VLOOKUP($A11,'Return Data'!$B$7:$R$2700,12,0)</f>
        <v>2.2408999999999999</v>
      </c>
      <c r="I11" s="66">
        <f t="shared" si="2"/>
        <v>18</v>
      </c>
      <c r="J11" s="65">
        <f>VLOOKUP($A11,'Return Data'!$B$7:$R$2700,13,0)</f>
        <v>3.2481</v>
      </c>
      <c r="K11" s="66">
        <f t="shared" si="3"/>
        <v>19</v>
      </c>
      <c r="L11" s="65">
        <f>VLOOKUP($A11,'Return Data'!$B$7:$R$2700,17,0)</f>
        <v>4.5719000000000003</v>
      </c>
      <c r="M11" s="66">
        <f t="shared" si="4"/>
        <v>20</v>
      </c>
      <c r="N11" s="65"/>
      <c r="O11" s="66"/>
      <c r="P11" s="65"/>
      <c r="Q11" s="66"/>
      <c r="R11" s="65">
        <f>VLOOKUP($A11,'Return Data'!$B$7:$R$2700,16,0)</f>
        <v>5.0273000000000003</v>
      </c>
      <c r="S11" s="67">
        <f t="shared" si="7"/>
        <v>20</v>
      </c>
    </row>
    <row r="12" spans="1:20" x14ac:dyDescent="0.3">
      <c r="A12" s="63" t="s">
        <v>1753</v>
      </c>
      <c r="B12" s="64">
        <f>VLOOKUP($A12,'Return Data'!$B$7:$R$2700,3,0)</f>
        <v>44260</v>
      </c>
      <c r="C12" s="65">
        <f>VLOOKUP($A12,'Return Data'!$B$7:$R$2700,4,0)</f>
        <v>11.938000000000001</v>
      </c>
      <c r="D12" s="65">
        <f>VLOOKUP($A12,'Return Data'!$B$7:$R$2700,10,0)</f>
        <v>0.90439999999999998</v>
      </c>
      <c r="E12" s="66">
        <f t="shared" si="0"/>
        <v>18</v>
      </c>
      <c r="F12" s="65">
        <f>VLOOKUP($A12,'Return Data'!$B$7:$R$2700,11,0)</f>
        <v>1.7992999999999999</v>
      </c>
      <c r="G12" s="66">
        <f t="shared" si="1"/>
        <v>17</v>
      </c>
      <c r="H12" s="65">
        <f>VLOOKUP($A12,'Return Data'!$B$7:$R$2700,12,0)</f>
        <v>2.5689000000000002</v>
      </c>
      <c r="I12" s="66">
        <f t="shared" si="2"/>
        <v>16</v>
      </c>
      <c r="J12" s="65">
        <f>VLOOKUP($A12,'Return Data'!$B$7:$R$2700,13,0)</f>
        <v>3.7726000000000002</v>
      </c>
      <c r="K12" s="66">
        <f t="shared" si="3"/>
        <v>16</v>
      </c>
      <c r="L12" s="65">
        <f>VLOOKUP($A12,'Return Data'!$B$7:$R$2700,17,0)</f>
        <v>5.4516999999999998</v>
      </c>
      <c r="M12" s="66">
        <f t="shared" si="4"/>
        <v>12</v>
      </c>
      <c r="N12" s="65">
        <f>VLOOKUP($A12,'Return Data'!$B$7:$R$2700,14,0)</f>
        <v>5.7712000000000003</v>
      </c>
      <c r="O12" s="66">
        <f t="shared" si="5"/>
        <v>12</v>
      </c>
      <c r="P12" s="65"/>
      <c r="Q12" s="66"/>
      <c r="R12" s="65">
        <f>VLOOKUP($A12,'Return Data'!$B$7:$R$2700,16,0)</f>
        <v>5.8620000000000001</v>
      </c>
      <c r="S12" s="67">
        <f t="shared" si="7"/>
        <v>18</v>
      </c>
    </row>
    <row r="13" spans="1:20" x14ac:dyDescent="0.3">
      <c r="A13" s="63" t="s">
        <v>1754</v>
      </c>
      <c r="B13" s="64">
        <f>VLOOKUP($A13,'Return Data'!$B$7:$R$2700,3,0)</f>
        <v>44260</v>
      </c>
      <c r="C13" s="65">
        <f>VLOOKUP($A13,'Return Data'!$B$7:$R$2700,4,0)</f>
        <v>15.690200000000001</v>
      </c>
      <c r="D13" s="65">
        <f>VLOOKUP($A13,'Return Data'!$B$7:$R$2700,10,0)</f>
        <v>1.1045</v>
      </c>
      <c r="E13" s="66">
        <f t="shared" si="0"/>
        <v>4</v>
      </c>
      <c r="F13" s="65">
        <f>VLOOKUP($A13,'Return Data'!$B$7:$R$2700,11,0)</f>
        <v>2.0348000000000002</v>
      </c>
      <c r="G13" s="66">
        <f t="shared" si="1"/>
        <v>8</v>
      </c>
      <c r="H13" s="65">
        <f>VLOOKUP($A13,'Return Data'!$B$7:$R$2700,12,0)</f>
        <v>2.7713000000000001</v>
      </c>
      <c r="I13" s="66">
        <f t="shared" si="2"/>
        <v>11</v>
      </c>
      <c r="J13" s="65">
        <f>VLOOKUP($A13,'Return Data'!$B$7:$R$2700,13,0)</f>
        <v>4.5957999999999997</v>
      </c>
      <c r="K13" s="66">
        <f t="shared" si="3"/>
        <v>3</v>
      </c>
      <c r="L13" s="65">
        <f>VLOOKUP($A13,'Return Data'!$B$7:$R$2700,17,0)</f>
        <v>5.8350999999999997</v>
      </c>
      <c r="M13" s="66">
        <f t="shared" si="4"/>
        <v>2</v>
      </c>
      <c r="N13" s="65">
        <f>VLOOKUP($A13,'Return Data'!$B$7:$R$2700,14,0)</f>
        <v>6.1036000000000001</v>
      </c>
      <c r="O13" s="66">
        <f t="shared" si="5"/>
        <v>1</v>
      </c>
      <c r="P13" s="65">
        <f>VLOOKUP($A13,'Return Data'!$B$7:$R$2700,15,0)</f>
        <v>6.4225000000000003</v>
      </c>
      <c r="Q13" s="66">
        <f t="shared" si="6"/>
        <v>1</v>
      </c>
      <c r="R13" s="65">
        <f>VLOOKUP($A13,'Return Data'!$B$7:$R$2700,16,0)</f>
        <v>6.9617000000000004</v>
      </c>
      <c r="S13" s="67">
        <f t="shared" si="7"/>
        <v>7</v>
      </c>
    </row>
    <row r="14" spans="1:20" x14ac:dyDescent="0.3">
      <c r="A14" s="63" t="s">
        <v>1755</v>
      </c>
      <c r="B14" s="64">
        <f>VLOOKUP($A14,'Return Data'!$B$7:$R$2700,3,0)</f>
        <v>44260</v>
      </c>
      <c r="C14" s="65">
        <f>VLOOKUP($A14,'Return Data'!$B$7:$R$2700,4,0)</f>
        <v>10.8405</v>
      </c>
      <c r="D14" s="65">
        <f>VLOOKUP($A14,'Return Data'!$B$7:$R$2700,10,0)</f>
        <v>0.4718</v>
      </c>
      <c r="E14" s="66">
        <f t="shared" si="0"/>
        <v>27</v>
      </c>
      <c r="F14" s="65">
        <f>VLOOKUP($A14,'Return Data'!$B$7:$R$2700,11,0)</f>
        <v>0.51829999999999998</v>
      </c>
      <c r="G14" s="66">
        <f t="shared" si="1"/>
        <v>27</v>
      </c>
      <c r="H14" s="65">
        <f>VLOOKUP($A14,'Return Data'!$B$7:$R$2700,12,0)</f>
        <v>0.19220000000000001</v>
      </c>
      <c r="I14" s="66">
        <f t="shared" si="2"/>
        <v>25</v>
      </c>
      <c r="J14" s="65">
        <f>VLOOKUP($A14,'Return Data'!$B$7:$R$2700,13,0)</f>
        <v>0.4047</v>
      </c>
      <c r="K14" s="66">
        <f t="shared" si="3"/>
        <v>25</v>
      </c>
      <c r="L14" s="65">
        <f>VLOOKUP($A14,'Return Data'!$B$7:$R$2700,17,0)</f>
        <v>2.5022000000000002</v>
      </c>
      <c r="M14" s="66">
        <f t="shared" si="4"/>
        <v>23</v>
      </c>
      <c r="N14" s="65"/>
      <c r="O14" s="66"/>
      <c r="P14" s="65"/>
      <c r="Q14" s="66"/>
      <c r="R14" s="65">
        <f>VLOOKUP($A14,'Return Data'!$B$7:$R$2700,16,0)</f>
        <v>3.2536999999999998</v>
      </c>
      <c r="S14" s="67">
        <f t="shared" si="7"/>
        <v>25</v>
      </c>
    </row>
    <row r="15" spans="1:20" x14ac:dyDescent="0.3">
      <c r="A15" s="63" t="s">
        <v>1756</v>
      </c>
      <c r="B15" s="64">
        <f>VLOOKUP($A15,'Return Data'!$B$7:$R$2700,3,0)</f>
        <v>44260</v>
      </c>
      <c r="C15" s="65">
        <f>VLOOKUP($A15,'Return Data'!$B$7:$R$2700,4,0)</f>
        <v>15.379</v>
      </c>
      <c r="D15" s="65">
        <f>VLOOKUP($A15,'Return Data'!$B$7:$R$2700,10,0)</f>
        <v>1.0314000000000001</v>
      </c>
      <c r="E15" s="66">
        <f t="shared" si="0"/>
        <v>14</v>
      </c>
      <c r="F15" s="65">
        <f>VLOOKUP($A15,'Return Data'!$B$7:$R$2700,11,0)</f>
        <v>1.9963</v>
      </c>
      <c r="G15" s="66">
        <f t="shared" si="1"/>
        <v>11</v>
      </c>
      <c r="H15" s="65">
        <f>VLOOKUP($A15,'Return Data'!$B$7:$R$2700,12,0)</f>
        <v>2.6497999999999999</v>
      </c>
      <c r="I15" s="66">
        <f t="shared" si="2"/>
        <v>15</v>
      </c>
      <c r="J15" s="65">
        <f>VLOOKUP($A15,'Return Data'!$B$7:$R$2700,13,0)</f>
        <v>3.6320999999999999</v>
      </c>
      <c r="K15" s="66">
        <f t="shared" si="3"/>
        <v>17</v>
      </c>
      <c r="L15" s="65">
        <f>VLOOKUP($A15,'Return Data'!$B$7:$R$2700,17,0)</f>
        <v>5.1821999999999999</v>
      </c>
      <c r="M15" s="66">
        <f t="shared" si="4"/>
        <v>16</v>
      </c>
      <c r="N15" s="65">
        <f>VLOOKUP($A15,'Return Data'!$B$7:$R$2700,14,0)</f>
        <v>5.4866999999999999</v>
      </c>
      <c r="O15" s="66">
        <f t="shared" si="5"/>
        <v>14</v>
      </c>
      <c r="P15" s="65">
        <f>VLOOKUP($A15,'Return Data'!$B$7:$R$2700,15,0)</f>
        <v>5.8502000000000001</v>
      </c>
      <c r="Q15" s="66">
        <f t="shared" si="6"/>
        <v>14</v>
      </c>
      <c r="R15" s="65">
        <f>VLOOKUP($A15,'Return Data'!$B$7:$R$2700,16,0)</f>
        <v>6.4038000000000004</v>
      </c>
      <c r="S15" s="67">
        <f t="shared" si="7"/>
        <v>15</v>
      </c>
    </row>
    <row r="16" spans="1:20" x14ac:dyDescent="0.3">
      <c r="A16" s="63" t="s">
        <v>1757</v>
      </c>
      <c r="B16" s="64">
        <f>VLOOKUP($A16,'Return Data'!$B$7:$R$2700,3,0)</f>
        <v>44260</v>
      </c>
      <c r="C16" s="65">
        <f>VLOOKUP($A16,'Return Data'!$B$7:$R$2700,4,0)</f>
        <v>27.951799999999999</v>
      </c>
      <c r="D16" s="65">
        <f>VLOOKUP($A16,'Return Data'!$B$7:$R$2700,10,0)</f>
        <v>1.0071000000000001</v>
      </c>
      <c r="E16" s="66">
        <f t="shared" si="0"/>
        <v>15</v>
      </c>
      <c r="F16" s="65">
        <f>VLOOKUP($A16,'Return Data'!$B$7:$R$2700,11,0)</f>
        <v>1.9569000000000001</v>
      </c>
      <c r="G16" s="66">
        <f t="shared" si="1"/>
        <v>15</v>
      </c>
      <c r="H16" s="65">
        <f>VLOOKUP($A16,'Return Data'!$B$7:$R$2700,12,0)</f>
        <v>2.6896</v>
      </c>
      <c r="I16" s="66">
        <f t="shared" si="2"/>
        <v>12</v>
      </c>
      <c r="J16" s="65">
        <f>VLOOKUP($A16,'Return Data'!$B$7:$R$2700,13,0)</f>
        <v>4.1970999999999998</v>
      </c>
      <c r="K16" s="66">
        <f t="shared" si="3"/>
        <v>9</v>
      </c>
      <c r="L16" s="65">
        <f>VLOOKUP($A16,'Return Data'!$B$7:$R$2700,17,0)</f>
        <v>5.4692999999999996</v>
      </c>
      <c r="M16" s="66">
        <f t="shared" si="4"/>
        <v>11</v>
      </c>
      <c r="N16" s="65">
        <f>VLOOKUP($A16,'Return Data'!$B$7:$R$2700,14,0)</f>
        <v>5.8514999999999997</v>
      </c>
      <c r="O16" s="66">
        <f t="shared" si="5"/>
        <v>10</v>
      </c>
      <c r="P16" s="65">
        <f>VLOOKUP($A16,'Return Data'!$B$7:$R$2700,15,0)</f>
        <v>6.1889000000000003</v>
      </c>
      <c r="Q16" s="66">
        <f t="shared" si="6"/>
        <v>7</v>
      </c>
      <c r="R16" s="65">
        <f>VLOOKUP($A16,'Return Data'!$B$7:$R$2700,16,0)</f>
        <v>7.3315999999999999</v>
      </c>
      <c r="S16" s="67">
        <f t="shared" si="7"/>
        <v>2</v>
      </c>
    </row>
    <row r="17" spans="1:19" x14ac:dyDescent="0.3">
      <c r="A17" s="63" t="s">
        <v>1758</v>
      </c>
      <c r="B17" s="64">
        <f>VLOOKUP($A17,'Return Data'!$B$7:$R$2700,3,0)</f>
        <v>44260</v>
      </c>
      <c r="C17" s="65">
        <f>VLOOKUP($A17,'Return Data'!$B$7:$R$2700,4,0)</f>
        <v>26.668700000000001</v>
      </c>
      <c r="D17" s="65">
        <f>VLOOKUP($A17,'Return Data'!$B$7:$R$2700,10,0)</f>
        <v>1.0330999999999999</v>
      </c>
      <c r="E17" s="66">
        <f t="shared" si="0"/>
        <v>13</v>
      </c>
      <c r="F17" s="65">
        <f>VLOOKUP($A17,'Return Data'!$B$7:$R$2700,11,0)</f>
        <v>2.0131999999999999</v>
      </c>
      <c r="G17" s="66">
        <f t="shared" si="1"/>
        <v>10</v>
      </c>
      <c r="H17" s="65">
        <f>VLOOKUP($A17,'Return Data'!$B$7:$R$2700,12,0)</f>
        <v>2.8001</v>
      </c>
      <c r="I17" s="66">
        <f t="shared" si="2"/>
        <v>10</v>
      </c>
      <c r="J17" s="65">
        <f>VLOOKUP($A17,'Return Data'!$B$7:$R$2700,13,0)</f>
        <v>3.9710999999999999</v>
      </c>
      <c r="K17" s="66">
        <f t="shared" si="3"/>
        <v>14</v>
      </c>
      <c r="L17" s="65">
        <f>VLOOKUP($A17,'Return Data'!$B$7:$R$2700,17,0)</f>
        <v>5.4455999999999998</v>
      </c>
      <c r="M17" s="66">
        <f t="shared" si="4"/>
        <v>13</v>
      </c>
      <c r="N17" s="65">
        <f>VLOOKUP($A17,'Return Data'!$B$7:$R$2700,14,0)</f>
        <v>5.9067999999999996</v>
      </c>
      <c r="O17" s="66">
        <f t="shared" si="5"/>
        <v>6</v>
      </c>
      <c r="P17" s="65">
        <f>VLOOKUP($A17,'Return Data'!$B$7:$R$2700,15,0)</f>
        <v>6.1627000000000001</v>
      </c>
      <c r="Q17" s="66">
        <f t="shared" si="6"/>
        <v>8</v>
      </c>
      <c r="R17" s="65">
        <f>VLOOKUP($A17,'Return Data'!$B$7:$R$2700,16,0)</f>
        <v>7.2011000000000003</v>
      </c>
      <c r="S17" s="67">
        <f t="shared" si="7"/>
        <v>5</v>
      </c>
    </row>
    <row r="18" spans="1:19" x14ac:dyDescent="0.3">
      <c r="A18" s="63" t="s">
        <v>1759</v>
      </c>
      <c r="B18" s="64">
        <f>VLOOKUP($A18,'Return Data'!$B$7:$R$2700,3,0)</f>
        <v>44260</v>
      </c>
      <c r="C18" s="65">
        <f>VLOOKUP($A18,'Return Data'!$B$7:$R$2700,4,0)</f>
        <v>14.7347</v>
      </c>
      <c r="D18" s="65">
        <f>VLOOKUP($A18,'Return Data'!$B$7:$R$2700,10,0)</f>
        <v>0.68879999999999997</v>
      </c>
      <c r="E18" s="66">
        <f t="shared" si="0"/>
        <v>25</v>
      </c>
      <c r="F18" s="65">
        <f>VLOOKUP($A18,'Return Data'!$B$7:$R$2700,11,0)</f>
        <v>1.2686999999999999</v>
      </c>
      <c r="G18" s="66">
        <f t="shared" si="1"/>
        <v>25</v>
      </c>
      <c r="H18" s="65">
        <f>VLOOKUP($A18,'Return Data'!$B$7:$R$2700,12,0)</f>
        <v>1.7702</v>
      </c>
      <c r="I18" s="66">
        <f t="shared" si="2"/>
        <v>22</v>
      </c>
      <c r="J18" s="65">
        <f>VLOOKUP($A18,'Return Data'!$B$7:$R$2700,13,0)</f>
        <v>2.6722999999999999</v>
      </c>
      <c r="K18" s="66">
        <f t="shared" si="3"/>
        <v>22</v>
      </c>
      <c r="L18" s="65">
        <f>VLOOKUP($A18,'Return Data'!$B$7:$R$2700,17,0)</f>
        <v>4.7439999999999998</v>
      </c>
      <c r="M18" s="66">
        <f t="shared" si="4"/>
        <v>19</v>
      </c>
      <c r="N18" s="65">
        <f>VLOOKUP($A18,'Return Data'!$B$7:$R$2700,14,0)</f>
        <v>5.1379999999999999</v>
      </c>
      <c r="O18" s="66">
        <f t="shared" si="5"/>
        <v>16</v>
      </c>
      <c r="P18" s="65">
        <f>VLOOKUP($A18,'Return Data'!$B$7:$R$2700,15,0)</f>
        <v>5.9074999999999998</v>
      </c>
      <c r="Q18" s="66">
        <f t="shared" si="6"/>
        <v>12</v>
      </c>
      <c r="R18" s="65">
        <f>VLOOKUP($A18,'Return Data'!$B$7:$R$2700,16,0)</f>
        <v>6.4367999999999999</v>
      </c>
      <c r="S18" s="67">
        <f t="shared" si="7"/>
        <v>14</v>
      </c>
    </row>
    <row r="19" spans="1:19" x14ac:dyDescent="0.3">
      <c r="A19" s="63" t="s">
        <v>1760</v>
      </c>
      <c r="B19" s="64">
        <f>VLOOKUP($A19,'Return Data'!$B$7:$R$2700,3,0)</f>
        <v>44260</v>
      </c>
      <c r="C19" s="65">
        <f>VLOOKUP($A19,'Return Data'!$B$7:$R$2700,4,0)</f>
        <v>25.928100000000001</v>
      </c>
      <c r="D19" s="65">
        <f>VLOOKUP($A19,'Return Data'!$B$7:$R$2700,10,0)</f>
        <v>1.0578000000000001</v>
      </c>
      <c r="E19" s="66">
        <f t="shared" si="0"/>
        <v>9</v>
      </c>
      <c r="F19" s="65">
        <f>VLOOKUP($A19,'Return Data'!$B$7:$R$2700,11,0)</f>
        <v>1.9726999999999999</v>
      </c>
      <c r="G19" s="66">
        <f t="shared" si="1"/>
        <v>12</v>
      </c>
      <c r="H19" s="65">
        <f>VLOOKUP($A19,'Return Data'!$B$7:$R$2700,12,0)</f>
        <v>2.8822999999999999</v>
      </c>
      <c r="I19" s="66">
        <f t="shared" si="2"/>
        <v>6</v>
      </c>
      <c r="J19" s="65">
        <f>VLOOKUP($A19,'Return Data'!$B$7:$R$2700,13,0)</f>
        <v>4.3018999999999998</v>
      </c>
      <c r="K19" s="66">
        <f t="shared" si="3"/>
        <v>7</v>
      </c>
      <c r="L19" s="65">
        <f>VLOOKUP($A19,'Return Data'!$B$7:$R$2700,17,0)</f>
        <v>5.5602999999999998</v>
      </c>
      <c r="M19" s="66">
        <f t="shared" si="4"/>
        <v>7</v>
      </c>
      <c r="N19" s="65">
        <f>VLOOKUP($A19,'Return Data'!$B$7:$R$2700,14,0)</f>
        <v>5.7713000000000001</v>
      </c>
      <c r="O19" s="66">
        <f t="shared" si="5"/>
        <v>11</v>
      </c>
      <c r="P19" s="65">
        <f>VLOOKUP($A19,'Return Data'!$B$7:$R$2700,15,0)</f>
        <v>6.1265000000000001</v>
      </c>
      <c r="Q19" s="66">
        <f t="shared" si="6"/>
        <v>10</v>
      </c>
      <c r="R19" s="65">
        <f>VLOOKUP($A19,'Return Data'!$B$7:$R$2700,16,0)</f>
        <v>7.0589000000000004</v>
      </c>
      <c r="S19" s="67">
        <f t="shared" si="7"/>
        <v>6</v>
      </c>
    </row>
    <row r="20" spans="1:19" x14ac:dyDescent="0.3">
      <c r="A20" s="63" t="s">
        <v>1761</v>
      </c>
      <c r="B20" s="64">
        <f>VLOOKUP($A20,'Return Data'!$B$7:$R$2700,3,0)</f>
        <v>44260</v>
      </c>
      <c r="C20" s="65">
        <f>VLOOKUP($A20,'Return Data'!$B$7:$R$2700,4,0)</f>
        <v>10.605</v>
      </c>
      <c r="D20" s="65">
        <f>VLOOKUP($A20,'Return Data'!$B$7:$R$2700,10,0)</f>
        <v>0.77639999999999998</v>
      </c>
      <c r="E20" s="66">
        <f t="shared" si="0"/>
        <v>21</v>
      </c>
      <c r="F20" s="65">
        <f>VLOOKUP($A20,'Return Data'!$B$7:$R$2700,11,0)</f>
        <v>1.4686999999999999</v>
      </c>
      <c r="G20" s="66">
        <f t="shared" si="1"/>
        <v>22</v>
      </c>
      <c r="H20" s="65">
        <f>VLOOKUP($A20,'Return Data'!$B$7:$R$2700,12,0)</f>
        <v>2.2256999999999998</v>
      </c>
      <c r="I20" s="66">
        <f t="shared" si="2"/>
        <v>20</v>
      </c>
      <c r="J20" s="65">
        <f>VLOOKUP($A20,'Return Data'!$B$7:$R$2700,13,0)</f>
        <v>3.0272000000000001</v>
      </c>
      <c r="K20" s="66">
        <f t="shared" si="3"/>
        <v>21</v>
      </c>
      <c r="L20" s="65"/>
      <c r="M20" s="66"/>
      <c r="N20" s="65"/>
      <c r="O20" s="66"/>
      <c r="P20" s="65"/>
      <c r="Q20" s="66"/>
      <c r="R20" s="65">
        <f>VLOOKUP($A20,'Return Data'!$B$7:$R$2700,16,0)</f>
        <v>4.0274999999999999</v>
      </c>
      <c r="S20" s="67">
        <f t="shared" si="7"/>
        <v>23</v>
      </c>
    </row>
    <row r="21" spans="1:19" x14ac:dyDescent="0.3">
      <c r="A21" s="63" t="s">
        <v>1762</v>
      </c>
      <c r="B21" s="64">
        <f>VLOOKUP($A21,'Return Data'!$B$7:$R$2700,3,0)</f>
        <v>44260</v>
      </c>
      <c r="C21" s="65">
        <f>VLOOKUP($A21,'Return Data'!$B$7:$R$2700,4,0)</f>
        <v>26.9529</v>
      </c>
      <c r="D21" s="65">
        <f>VLOOKUP($A21,'Return Data'!$B$7:$R$2700,10,0)</f>
        <v>0.62380000000000002</v>
      </c>
      <c r="E21" s="66">
        <f t="shared" si="0"/>
        <v>26</v>
      </c>
      <c r="F21" s="65">
        <f>VLOOKUP($A21,'Return Data'!$B$7:$R$2700,11,0)</f>
        <v>1.2490000000000001</v>
      </c>
      <c r="G21" s="66">
        <f t="shared" si="1"/>
        <v>26</v>
      </c>
      <c r="H21" s="65">
        <f>VLOOKUP($A21,'Return Data'!$B$7:$R$2700,12,0)</f>
        <v>1.5591999999999999</v>
      </c>
      <c r="I21" s="66">
        <f t="shared" si="2"/>
        <v>23</v>
      </c>
      <c r="J21" s="65">
        <f>VLOOKUP($A21,'Return Data'!$B$7:$R$2700,13,0)</f>
        <v>2.3370000000000002</v>
      </c>
      <c r="K21" s="66">
        <f t="shared" si="3"/>
        <v>23</v>
      </c>
      <c r="L21" s="65">
        <f>VLOOKUP($A21,'Return Data'!$B$7:$R$2700,17,0)</f>
        <v>4.0083000000000002</v>
      </c>
      <c r="M21" s="66">
        <f t="shared" si="4"/>
        <v>21</v>
      </c>
      <c r="N21" s="65">
        <f>VLOOKUP($A21,'Return Data'!$B$7:$R$2700,14,0)</f>
        <v>4.5673000000000004</v>
      </c>
      <c r="O21" s="66">
        <f t="shared" si="5"/>
        <v>17</v>
      </c>
      <c r="P21" s="65">
        <f>VLOOKUP($A21,'Return Data'!$B$7:$R$2700,15,0)</f>
        <v>5.2750000000000004</v>
      </c>
      <c r="Q21" s="66">
        <f t="shared" si="6"/>
        <v>15</v>
      </c>
      <c r="R21" s="65">
        <f>VLOOKUP($A21,'Return Data'!$B$7:$R$2700,16,0)</f>
        <v>6.6130000000000004</v>
      </c>
      <c r="S21" s="67">
        <f t="shared" si="7"/>
        <v>12</v>
      </c>
    </row>
    <row r="22" spans="1:19" x14ac:dyDescent="0.3">
      <c r="A22" s="63" t="s">
        <v>1763</v>
      </c>
      <c r="B22" s="64">
        <f>VLOOKUP($A22,'Return Data'!$B$7:$R$2700,3,0)</f>
        <v>44260</v>
      </c>
      <c r="C22" s="65">
        <f>VLOOKUP($A22,'Return Data'!$B$7:$R$2700,4,0)</f>
        <v>30.169499999999999</v>
      </c>
      <c r="D22" s="65">
        <f>VLOOKUP($A22,'Return Data'!$B$7:$R$2700,10,0)</f>
        <v>1.129</v>
      </c>
      <c r="E22" s="66">
        <f t="shared" si="0"/>
        <v>1</v>
      </c>
      <c r="F22" s="65">
        <f>VLOOKUP($A22,'Return Data'!$B$7:$R$2700,11,0)</f>
        <v>2.0951</v>
      </c>
      <c r="G22" s="66">
        <f t="shared" si="1"/>
        <v>5</v>
      </c>
      <c r="H22" s="65">
        <f>VLOOKUP($A22,'Return Data'!$B$7:$R$2700,12,0)</f>
        <v>2.8576999999999999</v>
      </c>
      <c r="I22" s="66">
        <f t="shared" si="2"/>
        <v>8</v>
      </c>
      <c r="J22" s="65">
        <f>VLOOKUP($A22,'Return Data'!$B$7:$R$2700,13,0)</f>
        <v>4.3487</v>
      </c>
      <c r="K22" s="66">
        <f t="shared" si="3"/>
        <v>6</v>
      </c>
      <c r="L22" s="65">
        <f>VLOOKUP($A22,'Return Data'!$B$7:$R$2700,17,0)</f>
        <v>5.5887000000000002</v>
      </c>
      <c r="M22" s="66">
        <f t="shared" si="4"/>
        <v>6</v>
      </c>
      <c r="N22" s="65">
        <f>VLOOKUP($A22,'Return Data'!$B$7:$R$2700,14,0)</f>
        <v>5.9080000000000004</v>
      </c>
      <c r="O22" s="66">
        <f t="shared" si="5"/>
        <v>5</v>
      </c>
      <c r="P22" s="65">
        <f>VLOOKUP($A22,'Return Data'!$B$7:$R$2700,15,0)</f>
        <v>6.2244999999999999</v>
      </c>
      <c r="Q22" s="66">
        <f t="shared" si="6"/>
        <v>5</v>
      </c>
      <c r="R22" s="65">
        <f>VLOOKUP($A22,'Return Data'!$B$7:$R$2700,16,0)</f>
        <v>7.3152999999999997</v>
      </c>
      <c r="S22" s="67">
        <f t="shared" si="7"/>
        <v>3</v>
      </c>
    </row>
    <row r="23" spans="1:19" x14ac:dyDescent="0.3">
      <c r="A23" s="63" t="s">
        <v>1764</v>
      </c>
      <c r="B23" s="64">
        <f>VLOOKUP($A23,'Return Data'!$B$7:$R$2700,3,0)</f>
        <v>44260</v>
      </c>
      <c r="C23" s="65">
        <f>VLOOKUP($A23,'Return Data'!$B$7:$R$2700,4,0)</f>
        <v>15.518000000000001</v>
      </c>
      <c r="D23" s="65">
        <f>VLOOKUP($A23,'Return Data'!$B$7:$R$2700,10,0)</f>
        <v>1.0681</v>
      </c>
      <c r="E23" s="66">
        <f t="shared" si="0"/>
        <v>7</v>
      </c>
      <c r="F23" s="65">
        <f>VLOOKUP($A23,'Return Data'!$B$7:$R$2700,11,0)</f>
        <v>2.0384000000000002</v>
      </c>
      <c r="G23" s="66">
        <f t="shared" si="1"/>
        <v>6</v>
      </c>
      <c r="H23" s="65">
        <f>VLOOKUP($A23,'Return Data'!$B$7:$R$2700,12,0)</f>
        <v>3.0206</v>
      </c>
      <c r="I23" s="66">
        <f t="shared" si="2"/>
        <v>3</v>
      </c>
      <c r="J23" s="65">
        <f>VLOOKUP($A23,'Return Data'!$B$7:$R$2700,13,0)</f>
        <v>4.6391999999999998</v>
      </c>
      <c r="K23" s="66">
        <f t="shared" si="3"/>
        <v>2</v>
      </c>
      <c r="L23" s="65">
        <f>VLOOKUP($A23,'Return Data'!$B$7:$R$2700,17,0)</f>
        <v>5.7545999999999999</v>
      </c>
      <c r="M23" s="66">
        <f t="shared" si="4"/>
        <v>4</v>
      </c>
      <c r="N23" s="65">
        <f>VLOOKUP($A23,'Return Data'!$B$7:$R$2700,14,0)</f>
        <v>5.9435000000000002</v>
      </c>
      <c r="O23" s="66">
        <f t="shared" si="5"/>
        <v>4</v>
      </c>
      <c r="P23" s="65">
        <f>VLOOKUP($A23,'Return Data'!$B$7:$R$2700,15,0)</f>
        <v>6.2858999999999998</v>
      </c>
      <c r="Q23" s="66">
        <f t="shared" si="6"/>
        <v>4</v>
      </c>
      <c r="R23" s="65">
        <f>VLOOKUP($A23,'Return Data'!$B$7:$R$2700,16,0)</f>
        <v>6.7941000000000003</v>
      </c>
      <c r="S23" s="67">
        <f t="shared" si="7"/>
        <v>10</v>
      </c>
    </row>
    <row r="24" spans="1:19" x14ac:dyDescent="0.3">
      <c r="A24" s="63" t="s">
        <v>1765</v>
      </c>
      <c r="B24" s="64">
        <f>VLOOKUP($A24,'Return Data'!$B$7:$R$2700,3,0)</f>
        <v>44260</v>
      </c>
      <c r="C24" s="65">
        <f>VLOOKUP($A24,'Return Data'!$B$7:$R$2700,4,0)</f>
        <v>11.084199999999999</v>
      </c>
      <c r="D24" s="65">
        <f>VLOOKUP($A24,'Return Data'!$B$7:$R$2700,10,0)</f>
        <v>0.86360000000000003</v>
      </c>
      <c r="E24" s="66">
        <f t="shared" si="0"/>
        <v>20</v>
      </c>
      <c r="F24" s="65">
        <f>VLOOKUP($A24,'Return Data'!$B$7:$R$2700,11,0)</f>
        <v>1.5733999999999999</v>
      </c>
      <c r="G24" s="66">
        <f t="shared" si="1"/>
        <v>21</v>
      </c>
      <c r="H24" s="65">
        <f>VLOOKUP($A24,'Return Data'!$B$7:$R$2700,12,0)</f>
        <v>2.1453000000000002</v>
      </c>
      <c r="I24" s="66">
        <f t="shared" si="2"/>
        <v>21</v>
      </c>
      <c r="J24" s="65">
        <f>VLOOKUP($A24,'Return Data'!$B$7:$R$2700,13,0)</f>
        <v>3.4988000000000001</v>
      </c>
      <c r="K24" s="66">
        <f t="shared" si="3"/>
        <v>18</v>
      </c>
      <c r="L24" s="65">
        <f>VLOOKUP($A24,'Return Data'!$B$7:$R$2700,17,0)</f>
        <v>4.9371999999999998</v>
      </c>
      <c r="M24" s="66">
        <f t="shared" si="4"/>
        <v>18</v>
      </c>
      <c r="N24" s="65"/>
      <c r="O24" s="66"/>
      <c r="P24" s="65"/>
      <c r="Q24" s="66"/>
      <c r="R24" s="65">
        <f>VLOOKUP($A24,'Return Data'!$B$7:$R$2700,16,0)</f>
        <v>5.0004</v>
      </c>
      <c r="S24" s="67">
        <f t="shared" si="7"/>
        <v>21</v>
      </c>
    </row>
    <row r="25" spans="1:19" x14ac:dyDescent="0.3">
      <c r="A25" s="63" t="s">
        <v>1766</v>
      </c>
      <c r="B25" s="64">
        <f>VLOOKUP($A25,'Return Data'!$B$7:$R$2700,3,0)</f>
        <v>44260</v>
      </c>
      <c r="C25" s="65">
        <f>VLOOKUP($A25,'Return Data'!$B$7:$R$2700,4,0)</f>
        <v>10.1717</v>
      </c>
      <c r="D25" s="65">
        <f>VLOOKUP($A25,'Return Data'!$B$7:$R$2700,10,0)</f>
        <v>0.88870000000000005</v>
      </c>
      <c r="E25" s="66">
        <f t="shared" si="0"/>
        <v>19</v>
      </c>
      <c r="F25" s="65">
        <f>VLOOKUP($A25,'Return Data'!$B$7:$R$2700,11,0)</f>
        <v>1.59</v>
      </c>
      <c r="G25" s="66">
        <f t="shared" si="1"/>
        <v>20</v>
      </c>
      <c r="H25" s="65"/>
      <c r="I25" s="66"/>
      <c r="J25" s="65"/>
      <c r="K25" s="66"/>
      <c r="L25" s="65"/>
      <c r="M25" s="66"/>
      <c r="N25" s="65"/>
      <c r="O25" s="66"/>
      <c r="P25" s="65"/>
      <c r="Q25" s="66"/>
      <c r="R25" s="65">
        <f>VLOOKUP($A25,'Return Data'!$B$7:$R$2700,16,0)</f>
        <v>1.7170000000000001</v>
      </c>
      <c r="S25" s="67">
        <f t="shared" si="7"/>
        <v>27</v>
      </c>
    </row>
    <row r="26" spans="1:19" x14ac:dyDescent="0.3">
      <c r="A26" s="63" t="s">
        <v>1767</v>
      </c>
      <c r="B26" s="64">
        <f>VLOOKUP($A26,'Return Data'!$B$7:$R$2700,3,0)</f>
        <v>44260</v>
      </c>
      <c r="C26" s="65">
        <f>VLOOKUP($A26,'Return Data'!$B$7:$R$2700,4,0)</f>
        <v>10.268000000000001</v>
      </c>
      <c r="D26" s="65">
        <f>VLOOKUP($A26,'Return Data'!$B$7:$R$2700,10,0)</f>
        <v>0.99339999999999995</v>
      </c>
      <c r="E26" s="66">
        <f t="shared" si="0"/>
        <v>16</v>
      </c>
      <c r="F26" s="65">
        <f>VLOOKUP($A26,'Return Data'!$B$7:$R$2700,11,0)</f>
        <v>2.0270000000000001</v>
      </c>
      <c r="G26" s="66">
        <f t="shared" si="1"/>
        <v>9</v>
      </c>
      <c r="H26" s="65"/>
      <c r="I26" s="66"/>
      <c r="J26" s="65"/>
      <c r="K26" s="66"/>
      <c r="L26" s="65"/>
      <c r="M26" s="66"/>
      <c r="N26" s="65"/>
      <c r="O26" s="66"/>
      <c r="P26" s="65"/>
      <c r="Q26" s="66"/>
      <c r="R26" s="65">
        <f>VLOOKUP($A26,'Return Data'!$B$7:$R$2700,16,0)</f>
        <v>2.68</v>
      </c>
      <c r="S26" s="67">
        <f t="shared" si="7"/>
        <v>26</v>
      </c>
    </row>
    <row r="27" spans="1:19" x14ac:dyDescent="0.3">
      <c r="A27" s="63" t="s">
        <v>1768</v>
      </c>
      <c r="B27" s="64">
        <f>VLOOKUP($A27,'Return Data'!$B$7:$R$2700,3,0)</f>
        <v>44260</v>
      </c>
      <c r="C27" s="65">
        <f>VLOOKUP($A27,'Return Data'!$B$7:$R$2700,4,0)</f>
        <v>21.747399999999999</v>
      </c>
      <c r="D27" s="65">
        <f>VLOOKUP($A27,'Return Data'!$B$7:$R$2700,10,0)</f>
        <v>1.0525</v>
      </c>
      <c r="E27" s="66">
        <f t="shared" si="0"/>
        <v>10</v>
      </c>
      <c r="F27" s="65">
        <f>VLOOKUP($A27,'Return Data'!$B$7:$R$2700,11,0)</f>
        <v>2.0358000000000001</v>
      </c>
      <c r="G27" s="66">
        <f t="shared" si="1"/>
        <v>7</v>
      </c>
      <c r="H27" s="65">
        <f>VLOOKUP($A27,'Return Data'!$B$7:$R$2700,12,0)</f>
        <v>2.8893</v>
      </c>
      <c r="I27" s="66">
        <f t="shared" si="2"/>
        <v>5</v>
      </c>
      <c r="J27" s="65">
        <f>VLOOKUP($A27,'Return Data'!$B$7:$R$2700,13,0)</f>
        <v>4.4006999999999996</v>
      </c>
      <c r="K27" s="66">
        <f t="shared" si="3"/>
        <v>5</v>
      </c>
      <c r="L27" s="65">
        <f>VLOOKUP($A27,'Return Data'!$B$7:$R$2700,17,0)</f>
        <v>5.6896000000000004</v>
      </c>
      <c r="M27" s="66">
        <f t="shared" si="4"/>
        <v>5</v>
      </c>
      <c r="N27" s="65">
        <f>VLOOKUP($A27,'Return Data'!$B$7:$R$2700,14,0)</f>
        <v>6.0823</v>
      </c>
      <c r="O27" s="66">
        <f t="shared" si="5"/>
        <v>2</v>
      </c>
      <c r="P27" s="65">
        <f>VLOOKUP($A27,'Return Data'!$B$7:$R$2700,15,0)</f>
        <v>6.3803999999999998</v>
      </c>
      <c r="Q27" s="66">
        <f t="shared" si="6"/>
        <v>2</v>
      </c>
      <c r="R27" s="65">
        <f>VLOOKUP($A27,'Return Data'!$B$7:$R$2700,16,0)</f>
        <v>7.3922999999999996</v>
      </c>
      <c r="S27" s="67">
        <f t="shared" si="7"/>
        <v>1</v>
      </c>
    </row>
    <row r="28" spans="1:19" x14ac:dyDescent="0.3">
      <c r="A28" s="63" t="s">
        <v>1769</v>
      </c>
      <c r="B28" s="64">
        <f>VLOOKUP($A28,'Return Data'!$B$7:$R$2700,3,0)</f>
        <v>44260</v>
      </c>
      <c r="C28" s="65">
        <f>VLOOKUP($A28,'Return Data'!$B$7:$R$2700,4,0)</f>
        <v>15.099500000000001</v>
      </c>
      <c r="D28" s="65">
        <f>VLOOKUP($A28,'Return Data'!$B$7:$R$2700,10,0)</f>
        <v>1.1211</v>
      </c>
      <c r="E28" s="66">
        <f t="shared" si="0"/>
        <v>3</v>
      </c>
      <c r="F28" s="65">
        <f>VLOOKUP($A28,'Return Data'!$B$7:$R$2700,11,0)</f>
        <v>2.2094</v>
      </c>
      <c r="G28" s="66">
        <f t="shared" si="1"/>
        <v>1</v>
      </c>
      <c r="H28" s="65">
        <f>VLOOKUP($A28,'Return Data'!$B$7:$R$2700,12,0)</f>
        <v>2.9074</v>
      </c>
      <c r="I28" s="66">
        <f t="shared" si="2"/>
        <v>4</v>
      </c>
      <c r="J28" s="65">
        <f>VLOOKUP($A28,'Return Data'!$B$7:$R$2700,13,0)</f>
        <v>3.9159000000000002</v>
      </c>
      <c r="K28" s="66">
        <f t="shared" si="3"/>
        <v>15</v>
      </c>
      <c r="L28" s="65">
        <f>VLOOKUP($A28,'Return Data'!$B$7:$R$2700,17,0)</f>
        <v>5.2337999999999996</v>
      </c>
      <c r="M28" s="66">
        <f t="shared" si="4"/>
        <v>15</v>
      </c>
      <c r="N28" s="65">
        <f>VLOOKUP($A28,'Return Data'!$B$7:$R$2700,14,0)</f>
        <v>5.5204000000000004</v>
      </c>
      <c r="O28" s="66">
        <f t="shared" si="5"/>
        <v>13</v>
      </c>
      <c r="P28" s="65">
        <f>VLOOKUP($A28,'Return Data'!$B$7:$R$2700,15,0)</f>
        <v>5.9306000000000001</v>
      </c>
      <c r="Q28" s="66">
        <f t="shared" si="6"/>
        <v>11</v>
      </c>
      <c r="R28" s="65">
        <f>VLOOKUP($A28,'Return Data'!$B$7:$R$2700,16,0)</f>
        <v>6.5179999999999998</v>
      </c>
      <c r="S28" s="67">
        <f t="shared" si="7"/>
        <v>13</v>
      </c>
    </row>
    <row r="29" spans="1:19" x14ac:dyDescent="0.3">
      <c r="A29" s="63" t="s">
        <v>1770</v>
      </c>
      <c r="B29" s="64">
        <f>VLOOKUP($A29,'Return Data'!$B$7:$R$2700,3,0)</f>
        <v>44260</v>
      </c>
      <c r="C29" s="65">
        <f>VLOOKUP($A29,'Return Data'!$B$7:$R$2700,4,0)</f>
        <v>11.8749</v>
      </c>
      <c r="D29" s="65">
        <f>VLOOKUP($A29,'Return Data'!$B$7:$R$2700,10,0)</f>
        <v>0.70469999999999999</v>
      </c>
      <c r="E29" s="66">
        <f t="shared" si="0"/>
        <v>24</v>
      </c>
      <c r="F29" s="65">
        <f>VLOOKUP($A29,'Return Data'!$B$7:$R$2700,11,0)</f>
        <v>1.2689999999999999</v>
      </c>
      <c r="G29" s="66">
        <f t="shared" si="1"/>
        <v>24</v>
      </c>
      <c r="H29" s="65">
        <f>VLOOKUP($A29,'Return Data'!$B$7:$R$2700,12,0)</f>
        <v>1.403</v>
      </c>
      <c r="I29" s="66">
        <f t="shared" si="2"/>
        <v>24</v>
      </c>
      <c r="J29" s="65">
        <f>VLOOKUP($A29,'Return Data'!$B$7:$R$2700,13,0)</f>
        <v>2.0724</v>
      </c>
      <c r="K29" s="66">
        <f t="shared" si="3"/>
        <v>24</v>
      </c>
      <c r="L29" s="65">
        <f>VLOOKUP($A29,'Return Data'!$B$7:$R$2700,17,0)</f>
        <v>3.2768999999999999</v>
      </c>
      <c r="M29" s="66">
        <f t="shared" si="4"/>
        <v>22</v>
      </c>
      <c r="N29" s="65">
        <f>VLOOKUP($A29,'Return Data'!$B$7:$R$2700,14,0)</f>
        <v>1.9669000000000001</v>
      </c>
      <c r="O29" s="66">
        <f t="shared" si="5"/>
        <v>18</v>
      </c>
      <c r="P29" s="65"/>
      <c r="Q29" s="66"/>
      <c r="R29" s="65">
        <f>VLOOKUP($A29,'Return Data'!$B$7:$R$2700,16,0)</f>
        <v>3.5886</v>
      </c>
      <c r="S29" s="67">
        <f t="shared" si="7"/>
        <v>24</v>
      </c>
    </row>
    <row r="30" spans="1:19" x14ac:dyDescent="0.3">
      <c r="A30" s="63" t="s">
        <v>1771</v>
      </c>
      <c r="B30" s="64">
        <f>VLOOKUP($A30,'Return Data'!$B$7:$R$2700,3,0)</f>
        <v>44260</v>
      </c>
      <c r="C30" s="65">
        <f>VLOOKUP($A30,'Return Data'!$B$7:$R$2700,4,0)</f>
        <v>27.1844</v>
      </c>
      <c r="D30" s="65">
        <f>VLOOKUP($A30,'Return Data'!$B$7:$R$2700,10,0)</f>
        <v>0.92889999999999995</v>
      </c>
      <c r="E30" s="66">
        <f t="shared" si="0"/>
        <v>17</v>
      </c>
      <c r="F30" s="65">
        <f>VLOOKUP($A30,'Return Data'!$B$7:$R$2700,11,0)</f>
        <v>1.7364999999999999</v>
      </c>
      <c r="G30" s="66">
        <f t="shared" si="1"/>
        <v>18</v>
      </c>
      <c r="H30" s="65">
        <f>VLOOKUP($A30,'Return Data'!$B$7:$R$2700,12,0)</f>
        <v>2.2303999999999999</v>
      </c>
      <c r="I30" s="66">
        <f t="shared" si="2"/>
        <v>19</v>
      </c>
      <c r="J30" s="65">
        <f>VLOOKUP($A30,'Return Data'!$B$7:$R$2700,13,0)</f>
        <v>3.1819000000000002</v>
      </c>
      <c r="K30" s="66">
        <f t="shared" si="3"/>
        <v>20</v>
      </c>
      <c r="L30" s="65">
        <f>VLOOKUP($A30,'Return Data'!$B$7:$R$2700,17,0)</f>
        <v>4.9996999999999998</v>
      </c>
      <c r="M30" s="66">
        <f t="shared" si="4"/>
        <v>17</v>
      </c>
      <c r="N30" s="65">
        <f>VLOOKUP($A30,'Return Data'!$B$7:$R$2700,14,0)</f>
        <v>5.4809999999999999</v>
      </c>
      <c r="O30" s="66">
        <f t="shared" si="5"/>
        <v>15</v>
      </c>
      <c r="P30" s="65">
        <f>VLOOKUP($A30,'Return Data'!$B$7:$R$2700,15,0)</f>
        <v>5.8785999999999996</v>
      </c>
      <c r="Q30" s="66">
        <f t="shared" si="6"/>
        <v>13</v>
      </c>
      <c r="R30" s="65">
        <f>VLOOKUP($A30,'Return Data'!$B$7:$R$2700,16,0)</f>
        <v>6.9611999999999998</v>
      </c>
      <c r="S30" s="67">
        <f t="shared" si="7"/>
        <v>8</v>
      </c>
    </row>
    <row r="31" spans="1:19" x14ac:dyDescent="0.3">
      <c r="A31" s="63" t="s">
        <v>1772</v>
      </c>
      <c r="B31" s="64">
        <f>VLOOKUP($A31,'Return Data'!$B$7:$R$2700,3,0)</f>
        <v>44260</v>
      </c>
      <c r="C31" s="65">
        <f>VLOOKUP($A31,'Return Data'!$B$7:$R$2700,4,0)</f>
        <v>10.457700000000001</v>
      </c>
      <c r="D31" s="65">
        <f>VLOOKUP($A31,'Return Data'!$B$7:$R$2700,10,0)</f>
        <v>1.0640000000000001</v>
      </c>
      <c r="E31" s="66">
        <f t="shared" si="0"/>
        <v>8</v>
      </c>
      <c r="F31" s="65">
        <f>VLOOKUP($A31,'Return Data'!$B$7:$R$2700,11,0)</f>
        <v>2.1718999999999999</v>
      </c>
      <c r="G31" s="66">
        <f t="shared" si="1"/>
        <v>3</v>
      </c>
      <c r="H31" s="65">
        <f>VLOOKUP($A31,'Return Data'!$B$7:$R$2700,12,0)</f>
        <v>3.3624999999999998</v>
      </c>
      <c r="I31" s="66">
        <f t="shared" si="2"/>
        <v>1</v>
      </c>
      <c r="J31" s="65">
        <f>VLOOKUP($A31,'Return Data'!$B$7:$R$2700,13,0)</f>
        <v>4.0670999999999999</v>
      </c>
      <c r="K31" s="66">
        <f t="shared" si="3"/>
        <v>12</v>
      </c>
      <c r="L31" s="65"/>
      <c r="M31" s="66"/>
      <c r="N31" s="65"/>
      <c r="O31" s="66"/>
      <c r="P31" s="65"/>
      <c r="Q31" s="66"/>
      <c r="R31" s="65">
        <f>VLOOKUP($A31,'Return Data'!$B$7:$R$2700,16,0)</f>
        <v>4.2221000000000002</v>
      </c>
      <c r="S31" s="67">
        <f t="shared" si="7"/>
        <v>22</v>
      </c>
    </row>
    <row r="32" spans="1:19" x14ac:dyDescent="0.3">
      <c r="A32" s="63" t="s">
        <v>1773</v>
      </c>
      <c r="B32" s="64">
        <f>VLOOKUP($A32,'Return Data'!$B$7:$R$2700,3,0)</f>
        <v>44260</v>
      </c>
      <c r="C32" s="65">
        <f>VLOOKUP($A32,'Return Data'!$B$7:$R$2700,4,0)</f>
        <v>11.4251</v>
      </c>
      <c r="D32" s="65">
        <f>VLOOKUP($A32,'Return Data'!$B$7:$R$2700,10,0)</f>
        <v>1.0946</v>
      </c>
      <c r="E32" s="66">
        <f t="shared" si="0"/>
        <v>6</v>
      </c>
      <c r="F32" s="65">
        <f>VLOOKUP($A32,'Return Data'!$B$7:$R$2700,11,0)</f>
        <v>2.1785999999999999</v>
      </c>
      <c r="G32" s="66">
        <f t="shared" si="1"/>
        <v>2</v>
      </c>
      <c r="H32" s="65">
        <f>VLOOKUP($A32,'Return Data'!$B$7:$R$2700,12,0)</f>
        <v>3.1202000000000001</v>
      </c>
      <c r="I32" s="66">
        <f t="shared" si="2"/>
        <v>2</v>
      </c>
      <c r="J32" s="65">
        <f>VLOOKUP($A32,'Return Data'!$B$7:$R$2700,13,0)</f>
        <v>5.0217000000000001</v>
      </c>
      <c r="K32" s="66">
        <f t="shared" si="3"/>
        <v>1</v>
      </c>
      <c r="L32" s="65">
        <f>VLOOKUP($A32,'Return Data'!$B$7:$R$2700,17,0)</f>
        <v>6.1814999999999998</v>
      </c>
      <c r="M32" s="66">
        <f t="shared" si="4"/>
        <v>1</v>
      </c>
      <c r="N32" s="65"/>
      <c r="O32" s="66"/>
      <c r="P32" s="65"/>
      <c r="Q32" s="66"/>
      <c r="R32" s="65">
        <f>VLOOKUP($A32,'Return Data'!$B$7:$R$2700,16,0)</f>
        <v>6.2031000000000001</v>
      </c>
      <c r="S32" s="67">
        <f t="shared" si="7"/>
        <v>17</v>
      </c>
    </row>
    <row r="33" spans="1:19" x14ac:dyDescent="0.3">
      <c r="A33" s="63" t="s">
        <v>1774</v>
      </c>
      <c r="B33" s="64">
        <f>VLOOKUP($A33,'Return Data'!$B$7:$R$2700,3,0)</f>
        <v>44260</v>
      </c>
      <c r="C33" s="65">
        <f>VLOOKUP($A33,'Return Data'!$B$7:$R$2700,4,0)</f>
        <v>11.139099999999999</v>
      </c>
      <c r="D33" s="65">
        <f>VLOOKUP($A33,'Return Data'!$B$7:$R$2700,10,0)</f>
        <v>0.77170000000000005</v>
      </c>
      <c r="E33" s="66">
        <f t="shared" si="0"/>
        <v>22</v>
      </c>
      <c r="F33" s="65">
        <f>VLOOKUP($A33,'Return Data'!$B$7:$R$2700,11,0)</f>
        <v>1.6304000000000001</v>
      </c>
      <c r="G33" s="66">
        <f t="shared" si="1"/>
        <v>19</v>
      </c>
      <c r="H33" s="65">
        <f>VLOOKUP($A33,'Return Data'!$B$7:$R$2700,12,0)</f>
        <v>2.3570000000000002</v>
      </c>
      <c r="I33" s="66">
        <f t="shared" si="2"/>
        <v>17</v>
      </c>
      <c r="J33" s="65">
        <f>VLOOKUP($A33,'Return Data'!$B$7:$R$2700,13,0)</f>
        <v>4.0133000000000001</v>
      </c>
      <c r="K33" s="66">
        <f t="shared" si="3"/>
        <v>13</v>
      </c>
      <c r="L33" s="65">
        <f>VLOOKUP($A33,'Return Data'!$B$7:$R$2700,17,0)</f>
        <v>5.4120999999999997</v>
      </c>
      <c r="M33" s="66">
        <f t="shared" si="4"/>
        <v>14</v>
      </c>
      <c r="N33" s="65"/>
      <c r="O33" s="66"/>
      <c r="P33" s="65"/>
      <c r="Q33" s="66"/>
      <c r="R33" s="65">
        <f>VLOOKUP($A33,'Return Data'!$B$7:$R$2700,16,0)</f>
        <v>5.4348999999999998</v>
      </c>
      <c r="S33" s="67">
        <f t="shared" si="7"/>
        <v>19</v>
      </c>
    </row>
    <row r="34" spans="1:19" x14ac:dyDescent="0.3">
      <c r="A34" s="63" t="s">
        <v>1775</v>
      </c>
      <c r="B34" s="64">
        <f>VLOOKUP($A34,'Return Data'!$B$7:$R$2700,3,0)</f>
        <v>44260</v>
      </c>
      <c r="C34" s="65">
        <f>VLOOKUP($A34,'Return Data'!$B$7:$R$2700,4,0)</f>
        <v>28.353400000000001</v>
      </c>
      <c r="D34" s="65">
        <f>VLOOKUP($A34,'Return Data'!$B$7:$R$2700,10,0)</f>
        <v>1.0369999999999999</v>
      </c>
      <c r="E34" s="66">
        <f t="shared" si="0"/>
        <v>11</v>
      </c>
      <c r="F34" s="65">
        <f>VLOOKUP($A34,'Return Data'!$B$7:$R$2700,11,0)</f>
        <v>1.9564999999999999</v>
      </c>
      <c r="G34" s="66">
        <f t="shared" si="1"/>
        <v>16</v>
      </c>
      <c r="H34" s="65">
        <f>VLOOKUP($A34,'Return Data'!$B$7:$R$2700,12,0)</f>
        <v>2.8393000000000002</v>
      </c>
      <c r="I34" s="66">
        <f t="shared" si="2"/>
        <v>9</v>
      </c>
      <c r="J34" s="65">
        <f>VLOOKUP($A34,'Return Data'!$B$7:$R$2700,13,0)</f>
        <v>4.2760999999999996</v>
      </c>
      <c r="K34" s="66">
        <f t="shared" si="3"/>
        <v>8</v>
      </c>
      <c r="L34" s="65">
        <f>VLOOKUP($A34,'Return Data'!$B$7:$R$2700,17,0)</f>
        <v>5.556</v>
      </c>
      <c r="M34" s="66">
        <f t="shared" si="4"/>
        <v>8</v>
      </c>
      <c r="N34" s="65">
        <f>VLOOKUP($A34,'Return Data'!$B$7:$R$2700,14,0)</f>
        <v>5.8663999999999996</v>
      </c>
      <c r="O34" s="66">
        <f t="shared" si="5"/>
        <v>7</v>
      </c>
      <c r="P34" s="65">
        <f>VLOOKUP($A34,'Return Data'!$B$7:$R$2700,15,0)</f>
        <v>6.1586999999999996</v>
      </c>
      <c r="Q34" s="66">
        <f t="shared" si="6"/>
        <v>9</v>
      </c>
      <c r="R34" s="65">
        <f>VLOOKUP($A34,'Return Data'!$B$7:$R$2700,16,0)</f>
        <v>6.9447999999999999</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0.941996296296296</v>
      </c>
      <c r="E36" s="74"/>
      <c r="F36" s="75">
        <f>AVERAGE(F8:F34)</f>
        <v>1.7873666666666665</v>
      </c>
      <c r="G36" s="74"/>
      <c r="H36" s="75">
        <f>AVERAGE(H8:H34)</f>
        <v>2.467136</v>
      </c>
      <c r="I36" s="74"/>
      <c r="J36" s="75">
        <f>AVERAGE(J8:J34)</f>
        <v>3.6940559999999998</v>
      </c>
      <c r="K36" s="74"/>
      <c r="L36" s="75">
        <f>AVERAGE(L8:L34)</f>
        <v>5.1412826086956525</v>
      </c>
      <c r="M36" s="74"/>
      <c r="N36" s="75">
        <f>AVERAGE(N8:N34)</f>
        <v>5.5085944444444443</v>
      </c>
      <c r="O36" s="74"/>
      <c r="P36" s="75">
        <f>AVERAGE(P8:P34)</f>
        <v>6.0882199999999989</v>
      </c>
      <c r="Q36" s="74"/>
      <c r="R36" s="75">
        <f>AVERAGE(R8:R34)</f>
        <v>5.8263037037037044</v>
      </c>
      <c r="S36" s="76"/>
    </row>
    <row r="37" spans="1:19" x14ac:dyDescent="0.3">
      <c r="A37" s="73" t="s">
        <v>28</v>
      </c>
      <c r="B37" s="74"/>
      <c r="C37" s="74"/>
      <c r="D37" s="75">
        <f>MIN(D8:D34)</f>
        <v>0.4718</v>
      </c>
      <c r="E37" s="74"/>
      <c r="F37" s="75">
        <f>MIN(F8:F34)</f>
        <v>0.51829999999999998</v>
      </c>
      <c r="G37" s="74"/>
      <c r="H37" s="75">
        <f>MIN(H8:H34)</f>
        <v>0.19220000000000001</v>
      </c>
      <c r="I37" s="74"/>
      <c r="J37" s="75">
        <f>MIN(J8:J34)</f>
        <v>0.4047</v>
      </c>
      <c r="K37" s="74"/>
      <c r="L37" s="75">
        <f>MIN(L8:L34)</f>
        <v>2.5022000000000002</v>
      </c>
      <c r="M37" s="74"/>
      <c r="N37" s="75">
        <f>MIN(N8:N34)</f>
        <v>1.9669000000000001</v>
      </c>
      <c r="O37" s="74"/>
      <c r="P37" s="75">
        <f>MIN(P8:P34)</f>
        <v>5.2750000000000004</v>
      </c>
      <c r="Q37" s="74"/>
      <c r="R37" s="75">
        <f>MIN(R8:R34)</f>
        <v>1.7170000000000001</v>
      </c>
      <c r="S37" s="76"/>
    </row>
    <row r="38" spans="1:19" ht="15" thickBot="1" x14ac:dyDescent="0.35">
      <c r="A38" s="77" t="s">
        <v>29</v>
      </c>
      <c r="B38" s="78"/>
      <c r="C38" s="78"/>
      <c r="D38" s="79">
        <f>MAX(D8:D34)</f>
        <v>1.129</v>
      </c>
      <c r="E38" s="78"/>
      <c r="F38" s="79">
        <f>MAX(F8:F34)</f>
        <v>2.2094</v>
      </c>
      <c r="G38" s="78"/>
      <c r="H38" s="79">
        <f>MAX(H8:H34)</f>
        <v>3.3624999999999998</v>
      </c>
      <c r="I38" s="78"/>
      <c r="J38" s="79">
        <f>MAX(J8:J34)</f>
        <v>5.0217000000000001</v>
      </c>
      <c r="K38" s="78"/>
      <c r="L38" s="79">
        <f>MAX(L8:L34)</f>
        <v>6.1814999999999998</v>
      </c>
      <c r="M38" s="78"/>
      <c r="N38" s="79">
        <f>MAX(N8:N34)</f>
        <v>6.1036000000000001</v>
      </c>
      <c r="O38" s="78"/>
      <c r="P38" s="79">
        <f>MAX(P8:P34)</f>
        <v>6.4225000000000003</v>
      </c>
      <c r="Q38" s="78"/>
      <c r="R38" s="79">
        <f>MAX(R8:R34)</f>
        <v>7.3922999999999996</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1695</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44260</v>
      </c>
      <c r="C8" s="65">
        <f>VLOOKUP($A8,'Return Data'!$B$7:$R$2700,4,0)</f>
        <v>20.737200000000001</v>
      </c>
      <c r="D8" s="65">
        <f>VLOOKUP($A8,'Return Data'!$B$7:$R$2700,10,0)</f>
        <v>0.94289999999999996</v>
      </c>
      <c r="E8" s="66">
        <f>RANK(D8,D$8:D$34,0)</f>
        <v>4</v>
      </c>
      <c r="F8" s="65">
        <f>VLOOKUP($A8,'Return Data'!$B$7:$R$2700,11,0)</f>
        <v>1.6598999999999999</v>
      </c>
      <c r="G8" s="66">
        <f>RANK(F8,F$8:F$34,0)</f>
        <v>13</v>
      </c>
      <c r="H8" s="65">
        <f>VLOOKUP($A8,'Return Data'!$B$7:$R$2700,12,0)</f>
        <v>2.2101000000000002</v>
      </c>
      <c r="I8" s="66">
        <f>RANK(H8,H$8:H$34,0)</f>
        <v>14</v>
      </c>
      <c r="J8" s="65">
        <f>VLOOKUP($A8,'Return Data'!$B$7:$R$2700,13,0)</f>
        <v>3.5074000000000001</v>
      </c>
      <c r="K8" s="66">
        <f>RANK(J8,J$8:J$34,0)</f>
        <v>10</v>
      </c>
      <c r="L8" s="65">
        <f>VLOOKUP($A8,'Return Data'!$B$7:$R$2700,17,0)</f>
        <v>4.9287999999999998</v>
      </c>
      <c r="M8" s="66">
        <f>RANK(L8,L$8:L$34,0)</f>
        <v>8</v>
      </c>
      <c r="N8" s="65">
        <f>VLOOKUP($A8,'Return Data'!$B$7:$R$2700,14,0)</f>
        <v>5.2305999999999999</v>
      </c>
      <c r="O8" s="66">
        <f>RANK(N8,N$8:N$34,0)</f>
        <v>8</v>
      </c>
      <c r="P8" s="65">
        <f>VLOOKUP($A8,'Return Data'!$B$7:$R$2700,15,0)</f>
        <v>5.5522999999999998</v>
      </c>
      <c r="Q8" s="66">
        <f>RANK(P8,P$8:P$34,0)</f>
        <v>7</v>
      </c>
      <c r="R8" s="65">
        <f>VLOOKUP($A8,'Return Data'!$B$7:$R$2700,16,0)</f>
        <v>6.4767000000000001</v>
      </c>
      <c r="S8" s="67">
        <f>RANK(R8,R$8:R$34,0)</f>
        <v>10</v>
      </c>
    </row>
    <row r="9" spans="1:20" x14ac:dyDescent="0.3">
      <c r="A9" s="63" t="s">
        <v>1777</v>
      </c>
      <c r="B9" s="64">
        <f>VLOOKUP($A9,'Return Data'!$B$7:$R$2700,3,0)</f>
        <v>44260</v>
      </c>
      <c r="C9" s="65">
        <f>VLOOKUP($A9,'Return Data'!$B$7:$R$2700,4,0)</f>
        <v>14.6006</v>
      </c>
      <c r="D9" s="65">
        <f>VLOOKUP($A9,'Return Data'!$B$7:$R$2700,10,0)</f>
        <v>0.84470000000000001</v>
      </c>
      <c r="E9" s="66">
        <f t="shared" ref="E9:E34" si="0">RANK(D9,D$8:D$34,0)</f>
        <v>15</v>
      </c>
      <c r="F9" s="65">
        <f>VLOOKUP($A9,'Return Data'!$B$7:$R$2700,11,0)</f>
        <v>1.5771999999999999</v>
      </c>
      <c r="G9" s="66">
        <f t="shared" ref="G9:G34" si="1">RANK(F9,F$8:F$34,0)</f>
        <v>16</v>
      </c>
      <c r="H9" s="65">
        <f>VLOOKUP($A9,'Return Data'!$B$7:$R$2700,12,0)</f>
        <v>2.0828000000000002</v>
      </c>
      <c r="I9" s="66">
        <f t="shared" ref="I9:I34" si="2">RANK(H9,H$8:H$34,0)</f>
        <v>16</v>
      </c>
      <c r="J9" s="65">
        <f>VLOOKUP($A9,'Return Data'!$B$7:$R$2700,13,0)</f>
        <v>3.3494999999999999</v>
      </c>
      <c r="K9" s="66">
        <f t="shared" ref="K9:K34" si="3">RANK(J9,J$8:J$34,0)</f>
        <v>13</v>
      </c>
      <c r="L9" s="65">
        <f>VLOOKUP($A9,'Return Data'!$B$7:$R$2700,17,0)</f>
        <v>4.7495000000000003</v>
      </c>
      <c r="M9" s="66">
        <f t="shared" ref="M9:M34" si="4">RANK(L9,L$8:L$34,0)</f>
        <v>13</v>
      </c>
      <c r="N9" s="65">
        <f>VLOOKUP($A9,'Return Data'!$B$7:$R$2700,14,0)</f>
        <v>5.0717999999999996</v>
      </c>
      <c r="O9" s="66">
        <f t="shared" ref="O9:O34" si="5">RANK(N9,N$8:N$34,0)</f>
        <v>12</v>
      </c>
      <c r="P9" s="65">
        <f>VLOOKUP($A9,'Return Data'!$B$7:$R$2700,15,0)</f>
        <v>5.5129000000000001</v>
      </c>
      <c r="Q9" s="66">
        <f t="shared" ref="Q9:Q34" si="6">RANK(P9,P$8:P$34,0)</f>
        <v>8</v>
      </c>
      <c r="R9" s="65">
        <f>VLOOKUP($A9,'Return Data'!$B$7:$R$2700,16,0)</f>
        <v>5.9375999999999998</v>
      </c>
      <c r="S9" s="67">
        <f t="shared" ref="S9:S34" si="7">RANK(R9,R$8:R$34,0)</f>
        <v>13</v>
      </c>
    </row>
    <row r="10" spans="1:20" x14ac:dyDescent="0.3">
      <c r="A10" s="63" t="s">
        <v>1778</v>
      </c>
      <c r="B10" s="64">
        <f>VLOOKUP($A10,'Return Data'!$B$7:$R$2700,3,0)</f>
        <v>44260</v>
      </c>
      <c r="C10" s="65">
        <f>VLOOKUP($A10,'Return Data'!$B$7:$R$2700,4,0)</f>
        <v>12.629</v>
      </c>
      <c r="D10" s="65">
        <f>VLOOKUP($A10,'Return Data'!$B$7:$R$2700,10,0)</f>
        <v>0.96740000000000004</v>
      </c>
      <c r="E10" s="66">
        <f t="shared" si="0"/>
        <v>2</v>
      </c>
      <c r="F10" s="65">
        <f>VLOOKUP($A10,'Return Data'!$B$7:$R$2700,11,0)</f>
        <v>1.8386</v>
      </c>
      <c r="G10" s="66">
        <f t="shared" si="1"/>
        <v>2</v>
      </c>
      <c r="H10" s="65">
        <f>VLOOKUP($A10,'Return Data'!$B$7:$R$2700,12,0)</f>
        <v>2.4001000000000001</v>
      </c>
      <c r="I10" s="66">
        <f t="shared" si="2"/>
        <v>7</v>
      </c>
      <c r="J10" s="65">
        <f>VLOOKUP($A10,'Return Data'!$B$7:$R$2700,13,0)</f>
        <v>3.8740000000000001</v>
      </c>
      <c r="K10" s="66">
        <f t="shared" si="3"/>
        <v>3</v>
      </c>
      <c r="L10" s="65">
        <f>VLOOKUP($A10,'Return Data'!$B$7:$R$2700,17,0)</f>
        <v>5.1760000000000002</v>
      </c>
      <c r="M10" s="66">
        <f t="shared" si="4"/>
        <v>3</v>
      </c>
      <c r="N10" s="65">
        <f>VLOOKUP($A10,'Return Data'!$B$7:$R$2700,14,0)</f>
        <v>5.4492000000000003</v>
      </c>
      <c r="O10" s="66">
        <f t="shared" si="5"/>
        <v>1</v>
      </c>
      <c r="P10" s="65"/>
      <c r="Q10" s="66"/>
      <c r="R10" s="65">
        <f>VLOOKUP($A10,'Return Data'!$B$7:$R$2700,16,0)</f>
        <v>5.7339000000000002</v>
      </c>
      <c r="S10" s="67">
        <f t="shared" si="7"/>
        <v>16</v>
      </c>
    </row>
    <row r="11" spans="1:20" x14ac:dyDescent="0.3">
      <c r="A11" s="63" t="s">
        <v>1779</v>
      </c>
      <c r="B11" s="64">
        <f>VLOOKUP($A11,'Return Data'!$B$7:$R$2700,3,0)</f>
        <v>44260</v>
      </c>
      <c r="C11" s="65">
        <f>VLOOKUP($A11,'Return Data'!$B$7:$R$2700,4,0)</f>
        <v>11.2098</v>
      </c>
      <c r="D11" s="65">
        <f>VLOOKUP($A11,'Return Data'!$B$7:$R$2700,10,0)</f>
        <v>0.56520000000000004</v>
      </c>
      <c r="E11" s="66">
        <f t="shared" si="0"/>
        <v>24</v>
      </c>
      <c r="F11" s="65">
        <f>VLOOKUP($A11,'Return Data'!$B$7:$R$2700,11,0)</f>
        <v>0.99099999999999999</v>
      </c>
      <c r="G11" s="66">
        <f t="shared" si="1"/>
        <v>25</v>
      </c>
      <c r="H11" s="65">
        <f>VLOOKUP($A11,'Return Data'!$B$7:$R$2700,12,0)</f>
        <v>1.6476</v>
      </c>
      <c r="I11" s="66">
        <f t="shared" si="2"/>
        <v>21</v>
      </c>
      <c r="J11" s="65">
        <f>VLOOKUP($A11,'Return Data'!$B$7:$R$2700,13,0)</f>
        <v>2.4502999999999999</v>
      </c>
      <c r="K11" s="66">
        <f t="shared" si="3"/>
        <v>20</v>
      </c>
      <c r="L11" s="65">
        <f>VLOOKUP($A11,'Return Data'!$B$7:$R$2700,17,0)</f>
        <v>3.7875999999999999</v>
      </c>
      <c r="M11" s="66">
        <f t="shared" si="4"/>
        <v>20</v>
      </c>
      <c r="N11" s="65"/>
      <c r="O11" s="66"/>
      <c r="P11" s="65"/>
      <c r="Q11" s="66"/>
      <c r="R11" s="65">
        <f>VLOOKUP($A11,'Return Data'!$B$7:$R$2700,16,0)</f>
        <v>4.2960000000000003</v>
      </c>
      <c r="S11" s="67">
        <f t="shared" si="7"/>
        <v>21</v>
      </c>
    </row>
    <row r="12" spans="1:20" x14ac:dyDescent="0.3">
      <c r="A12" s="63" t="s">
        <v>1780</v>
      </c>
      <c r="B12" s="64">
        <f>VLOOKUP($A12,'Return Data'!$B$7:$R$2700,3,0)</f>
        <v>44260</v>
      </c>
      <c r="C12" s="65">
        <f>VLOOKUP($A12,'Return Data'!$B$7:$R$2700,4,0)</f>
        <v>11.715999999999999</v>
      </c>
      <c r="D12" s="65">
        <f>VLOOKUP($A12,'Return Data'!$B$7:$R$2700,10,0)</f>
        <v>0.76549999999999996</v>
      </c>
      <c r="E12" s="66">
        <f t="shared" si="0"/>
        <v>18</v>
      </c>
      <c r="F12" s="65">
        <f>VLOOKUP($A12,'Return Data'!$B$7:$R$2700,11,0)</f>
        <v>1.5075000000000001</v>
      </c>
      <c r="G12" s="66">
        <f t="shared" si="1"/>
        <v>18</v>
      </c>
      <c r="H12" s="65">
        <f>VLOOKUP($A12,'Return Data'!$B$7:$R$2700,12,0)</f>
        <v>2.1179999999999999</v>
      </c>
      <c r="I12" s="66">
        <f t="shared" si="2"/>
        <v>15</v>
      </c>
      <c r="J12" s="65">
        <f>VLOOKUP($A12,'Return Data'!$B$7:$R$2700,13,0)</f>
        <v>3.1701000000000001</v>
      </c>
      <c r="K12" s="66">
        <f t="shared" si="3"/>
        <v>16</v>
      </c>
      <c r="L12" s="65">
        <f>VLOOKUP($A12,'Return Data'!$B$7:$R$2700,17,0)</f>
        <v>4.8391999999999999</v>
      </c>
      <c r="M12" s="66">
        <f t="shared" si="4"/>
        <v>12</v>
      </c>
      <c r="N12" s="65">
        <f>VLOOKUP($A12,'Return Data'!$B$7:$R$2700,14,0)</f>
        <v>5.1364000000000001</v>
      </c>
      <c r="O12" s="66">
        <f t="shared" si="5"/>
        <v>10</v>
      </c>
      <c r="P12" s="65"/>
      <c r="Q12" s="66"/>
      <c r="R12" s="65">
        <f>VLOOKUP($A12,'Return Data'!$B$7:$R$2700,16,0)</f>
        <v>5.2248999999999999</v>
      </c>
      <c r="S12" s="67">
        <f t="shared" si="7"/>
        <v>18</v>
      </c>
    </row>
    <row r="13" spans="1:20" x14ac:dyDescent="0.3">
      <c r="A13" s="63" t="s">
        <v>1781</v>
      </c>
      <c r="B13" s="64">
        <f>VLOOKUP($A13,'Return Data'!$B$7:$R$2700,3,0)</f>
        <v>44260</v>
      </c>
      <c r="C13" s="65">
        <f>VLOOKUP($A13,'Return Data'!$B$7:$R$2700,4,0)</f>
        <v>15.072699999999999</v>
      </c>
      <c r="D13" s="65">
        <f>VLOOKUP($A13,'Return Data'!$B$7:$R$2700,10,0)</f>
        <v>0.92879999999999996</v>
      </c>
      <c r="E13" s="66">
        <f t="shared" si="0"/>
        <v>5</v>
      </c>
      <c r="F13" s="65">
        <f>VLOOKUP($A13,'Return Data'!$B$7:$R$2700,11,0)</f>
        <v>1.6797</v>
      </c>
      <c r="G13" s="66">
        <f t="shared" si="1"/>
        <v>11</v>
      </c>
      <c r="H13" s="65">
        <f>VLOOKUP($A13,'Return Data'!$B$7:$R$2700,12,0)</f>
        <v>2.2280000000000002</v>
      </c>
      <c r="I13" s="66">
        <f t="shared" si="2"/>
        <v>12</v>
      </c>
      <c r="J13" s="65">
        <f>VLOOKUP($A13,'Return Data'!$B$7:$R$2700,13,0)</f>
        <v>3.8458000000000001</v>
      </c>
      <c r="K13" s="66">
        <f t="shared" si="3"/>
        <v>4</v>
      </c>
      <c r="L13" s="65">
        <f>VLOOKUP($A13,'Return Data'!$B$7:$R$2700,17,0)</f>
        <v>5.0785</v>
      </c>
      <c r="M13" s="66">
        <f t="shared" si="4"/>
        <v>4</v>
      </c>
      <c r="N13" s="65">
        <f>VLOOKUP($A13,'Return Data'!$B$7:$R$2700,14,0)</f>
        <v>5.3686999999999996</v>
      </c>
      <c r="O13" s="66">
        <f t="shared" si="5"/>
        <v>2</v>
      </c>
      <c r="P13" s="65">
        <f>VLOOKUP($A13,'Return Data'!$B$7:$R$2700,15,0)</f>
        <v>5.7037000000000004</v>
      </c>
      <c r="Q13" s="66">
        <f t="shared" si="6"/>
        <v>1</v>
      </c>
      <c r="R13" s="65">
        <f>VLOOKUP($A13,'Return Data'!$B$7:$R$2700,16,0)</f>
        <v>6.3219000000000003</v>
      </c>
      <c r="S13" s="67">
        <f t="shared" si="7"/>
        <v>11</v>
      </c>
    </row>
    <row r="14" spans="1:20" x14ac:dyDescent="0.3">
      <c r="A14" s="63" t="s">
        <v>1782</v>
      </c>
      <c r="B14" s="64">
        <f>VLOOKUP($A14,'Return Data'!$B$7:$R$2700,3,0)</f>
        <v>44260</v>
      </c>
      <c r="C14" s="65">
        <f>VLOOKUP($A14,'Return Data'!$B$7:$R$2700,4,0)</f>
        <v>10.676600000000001</v>
      </c>
      <c r="D14" s="65">
        <f>VLOOKUP($A14,'Return Data'!$B$7:$R$2700,10,0)</f>
        <v>0.27710000000000001</v>
      </c>
      <c r="E14" s="66">
        <f t="shared" si="0"/>
        <v>27</v>
      </c>
      <c r="F14" s="65">
        <f>VLOOKUP($A14,'Return Data'!$B$7:$R$2700,11,0)</f>
        <v>0.15290000000000001</v>
      </c>
      <c r="G14" s="66">
        <f t="shared" si="1"/>
        <v>27</v>
      </c>
      <c r="H14" s="65">
        <f>VLOOKUP($A14,'Return Data'!$B$7:$R$2700,12,0)</f>
        <v>-0.31090000000000001</v>
      </c>
      <c r="I14" s="66">
        <f t="shared" si="2"/>
        <v>25</v>
      </c>
      <c r="J14" s="65">
        <f>VLOOKUP($A14,'Return Data'!$B$7:$R$2700,13,0)</f>
        <v>-0.22059999999999999</v>
      </c>
      <c r="K14" s="66">
        <f t="shared" si="3"/>
        <v>25</v>
      </c>
      <c r="L14" s="65">
        <f>VLOOKUP($A14,'Return Data'!$B$7:$R$2700,17,0)</f>
        <v>1.9263999999999999</v>
      </c>
      <c r="M14" s="66">
        <f t="shared" si="4"/>
        <v>23</v>
      </c>
      <c r="N14" s="65"/>
      <c r="O14" s="66"/>
      <c r="P14" s="65"/>
      <c r="Q14" s="66"/>
      <c r="R14" s="65">
        <f>VLOOKUP($A14,'Return Data'!$B$7:$R$2700,16,0)</f>
        <v>2.6315</v>
      </c>
      <c r="S14" s="67">
        <f t="shared" si="7"/>
        <v>25</v>
      </c>
    </row>
    <row r="15" spans="1:20" x14ac:dyDescent="0.3">
      <c r="A15" s="63" t="s">
        <v>1783</v>
      </c>
      <c r="B15" s="64">
        <f>VLOOKUP($A15,'Return Data'!$B$7:$R$2700,3,0)</f>
        <v>44260</v>
      </c>
      <c r="C15" s="65">
        <f>VLOOKUP($A15,'Return Data'!$B$7:$R$2700,4,0)</f>
        <v>23.905000000000001</v>
      </c>
      <c r="D15" s="65">
        <f>VLOOKUP($A15,'Return Data'!$B$7:$R$2700,10,0)</f>
        <v>0.89049999999999996</v>
      </c>
      <c r="E15" s="66">
        <f t="shared" si="0"/>
        <v>8</v>
      </c>
      <c r="F15" s="65">
        <f>VLOOKUP($A15,'Return Data'!$B$7:$R$2700,11,0)</f>
        <v>1.7146999999999999</v>
      </c>
      <c r="G15" s="66">
        <f t="shared" si="1"/>
        <v>6</v>
      </c>
      <c r="H15" s="65">
        <f>VLOOKUP($A15,'Return Data'!$B$7:$R$2700,12,0)</f>
        <v>2.2280000000000002</v>
      </c>
      <c r="I15" s="66">
        <f t="shared" si="2"/>
        <v>12</v>
      </c>
      <c r="J15" s="65">
        <f>VLOOKUP($A15,'Return Data'!$B$7:$R$2700,13,0)</f>
        <v>3.0609999999999999</v>
      </c>
      <c r="K15" s="66">
        <f t="shared" si="3"/>
        <v>17</v>
      </c>
      <c r="L15" s="65">
        <f>VLOOKUP($A15,'Return Data'!$B$7:$R$2700,17,0)</f>
        <v>4.6262999999999996</v>
      </c>
      <c r="M15" s="66">
        <f t="shared" si="4"/>
        <v>16</v>
      </c>
      <c r="N15" s="65">
        <f>VLOOKUP($A15,'Return Data'!$B$7:$R$2700,14,0)</f>
        <v>4.9396000000000004</v>
      </c>
      <c r="O15" s="66">
        <f t="shared" si="5"/>
        <v>14</v>
      </c>
      <c r="P15" s="65">
        <f>VLOOKUP($A15,'Return Data'!$B$7:$R$2700,15,0)</f>
        <v>5.3029999999999999</v>
      </c>
      <c r="Q15" s="66">
        <f t="shared" si="6"/>
        <v>13</v>
      </c>
      <c r="R15" s="65">
        <f>VLOOKUP($A15,'Return Data'!$B$7:$R$2700,16,0)</f>
        <v>6.7327000000000004</v>
      </c>
      <c r="S15" s="67">
        <f t="shared" si="7"/>
        <v>9</v>
      </c>
    </row>
    <row r="16" spans="1:20" x14ac:dyDescent="0.3">
      <c r="A16" s="63" t="s">
        <v>1784</v>
      </c>
      <c r="B16" s="64">
        <f>VLOOKUP($A16,'Return Data'!$B$7:$R$2700,3,0)</f>
        <v>44260</v>
      </c>
      <c r="C16" s="65">
        <f>VLOOKUP($A16,'Return Data'!$B$7:$R$2700,4,0)</f>
        <v>26.714300000000001</v>
      </c>
      <c r="D16" s="65">
        <f>VLOOKUP($A16,'Return Data'!$B$7:$R$2700,10,0)</f>
        <v>0.87339999999999995</v>
      </c>
      <c r="E16" s="66">
        <f t="shared" si="0"/>
        <v>13</v>
      </c>
      <c r="F16" s="65">
        <f>VLOOKUP($A16,'Return Data'!$B$7:$R$2700,11,0)</f>
        <v>1.6878</v>
      </c>
      <c r="G16" s="66">
        <f t="shared" si="1"/>
        <v>10</v>
      </c>
      <c r="H16" s="65">
        <f>VLOOKUP($A16,'Return Data'!$B$7:$R$2700,12,0)</f>
        <v>2.2858000000000001</v>
      </c>
      <c r="I16" s="66">
        <f t="shared" si="2"/>
        <v>10</v>
      </c>
      <c r="J16" s="65">
        <f>VLOOKUP($A16,'Return Data'!$B$7:$R$2700,13,0)</f>
        <v>3.6598999999999999</v>
      </c>
      <c r="K16" s="66">
        <f t="shared" si="3"/>
        <v>7</v>
      </c>
      <c r="L16" s="65">
        <f>VLOOKUP($A16,'Return Data'!$B$7:$R$2700,17,0)</f>
        <v>4.8939000000000004</v>
      </c>
      <c r="M16" s="66">
        <f t="shared" si="4"/>
        <v>9</v>
      </c>
      <c r="N16" s="65">
        <f>VLOOKUP($A16,'Return Data'!$B$7:$R$2700,14,0)</f>
        <v>5.2550999999999997</v>
      </c>
      <c r="O16" s="66">
        <f t="shared" si="5"/>
        <v>7</v>
      </c>
      <c r="P16" s="65">
        <f>VLOOKUP($A16,'Return Data'!$B$7:$R$2700,15,0)</f>
        <v>5.5673000000000004</v>
      </c>
      <c r="Q16" s="66">
        <f t="shared" si="6"/>
        <v>6</v>
      </c>
      <c r="R16" s="65">
        <f>VLOOKUP($A16,'Return Data'!$B$7:$R$2700,16,0)</f>
        <v>7.1706000000000003</v>
      </c>
      <c r="S16" s="67">
        <f t="shared" si="7"/>
        <v>2</v>
      </c>
    </row>
    <row r="17" spans="1:19" x14ac:dyDescent="0.3">
      <c r="A17" s="63" t="s">
        <v>1785</v>
      </c>
      <c r="B17" s="64">
        <f>VLOOKUP($A17,'Return Data'!$B$7:$R$2700,3,0)</f>
        <v>44260</v>
      </c>
      <c r="C17" s="65">
        <f>VLOOKUP($A17,'Return Data'!$B$7:$R$2700,4,0)</f>
        <v>25.3995</v>
      </c>
      <c r="D17" s="65">
        <f>VLOOKUP($A17,'Return Data'!$B$7:$R$2700,10,0)</f>
        <v>0.8649</v>
      </c>
      <c r="E17" s="66">
        <f t="shared" si="0"/>
        <v>14</v>
      </c>
      <c r="F17" s="65">
        <f>VLOOKUP($A17,'Return Data'!$B$7:$R$2700,11,0)</f>
        <v>1.6509</v>
      </c>
      <c r="G17" s="66">
        <f t="shared" si="1"/>
        <v>14</v>
      </c>
      <c r="H17" s="65">
        <f>VLOOKUP($A17,'Return Data'!$B$7:$R$2700,12,0)</f>
        <v>2.238</v>
      </c>
      <c r="I17" s="66">
        <f t="shared" si="2"/>
        <v>11</v>
      </c>
      <c r="J17" s="65">
        <f>VLOOKUP($A17,'Return Data'!$B$7:$R$2700,13,0)</f>
        <v>3.1945999999999999</v>
      </c>
      <c r="K17" s="66">
        <f t="shared" si="3"/>
        <v>15</v>
      </c>
      <c r="L17" s="65">
        <f>VLOOKUP($A17,'Return Data'!$B$7:$R$2700,17,0)</f>
        <v>4.6906999999999996</v>
      </c>
      <c r="M17" s="66">
        <f t="shared" si="4"/>
        <v>14</v>
      </c>
      <c r="N17" s="65">
        <f>VLOOKUP($A17,'Return Data'!$B$7:$R$2700,14,0)</f>
        <v>5.1483999999999996</v>
      </c>
      <c r="O17" s="66">
        <f t="shared" si="5"/>
        <v>9</v>
      </c>
      <c r="P17" s="65">
        <f>VLOOKUP($A17,'Return Data'!$B$7:$R$2700,15,0)</f>
        <v>5.4560000000000004</v>
      </c>
      <c r="Q17" s="66">
        <f t="shared" si="6"/>
        <v>10</v>
      </c>
      <c r="R17" s="65">
        <f>VLOOKUP($A17,'Return Data'!$B$7:$R$2700,16,0)</f>
        <v>6.7778999999999998</v>
      </c>
      <c r="S17" s="67">
        <f t="shared" si="7"/>
        <v>6</v>
      </c>
    </row>
    <row r="18" spans="1:19" x14ac:dyDescent="0.3">
      <c r="A18" s="63" t="s">
        <v>1786</v>
      </c>
      <c r="B18" s="64">
        <f>VLOOKUP($A18,'Return Data'!$B$7:$R$2700,3,0)</f>
        <v>44260</v>
      </c>
      <c r="C18" s="65">
        <f>VLOOKUP($A18,'Return Data'!$B$7:$R$2700,4,0)</f>
        <v>14.199199999999999</v>
      </c>
      <c r="D18" s="65">
        <f>VLOOKUP($A18,'Return Data'!$B$7:$R$2700,10,0)</f>
        <v>0.51390000000000002</v>
      </c>
      <c r="E18" s="66">
        <f t="shared" si="0"/>
        <v>26</v>
      </c>
      <c r="F18" s="65">
        <f>VLOOKUP($A18,'Return Data'!$B$7:$R$2700,11,0)</f>
        <v>0.91679999999999995</v>
      </c>
      <c r="G18" s="66">
        <f t="shared" si="1"/>
        <v>26</v>
      </c>
      <c r="H18" s="65">
        <f>VLOOKUP($A18,'Return Data'!$B$7:$R$2700,12,0)</f>
        <v>1.2392000000000001</v>
      </c>
      <c r="I18" s="66">
        <f t="shared" si="2"/>
        <v>23</v>
      </c>
      <c r="J18" s="65">
        <f>VLOOKUP($A18,'Return Data'!$B$7:$R$2700,13,0)</f>
        <v>1.9567000000000001</v>
      </c>
      <c r="K18" s="66">
        <f t="shared" si="3"/>
        <v>22</v>
      </c>
      <c r="L18" s="65">
        <f>VLOOKUP($A18,'Return Data'!$B$7:$R$2700,17,0)</f>
        <v>4.1102999999999996</v>
      </c>
      <c r="M18" s="66">
        <f t="shared" si="4"/>
        <v>19</v>
      </c>
      <c r="N18" s="65">
        <f>VLOOKUP($A18,'Return Data'!$B$7:$R$2700,14,0)</f>
        <v>4.5366999999999997</v>
      </c>
      <c r="O18" s="66">
        <f t="shared" si="5"/>
        <v>16</v>
      </c>
      <c r="P18" s="65">
        <f>VLOOKUP($A18,'Return Data'!$B$7:$R$2700,15,0)</f>
        <v>5.2991999999999999</v>
      </c>
      <c r="Q18" s="66">
        <f t="shared" si="6"/>
        <v>14</v>
      </c>
      <c r="R18" s="65">
        <f>VLOOKUP($A18,'Return Data'!$B$7:$R$2700,16,0)</f>
        <v>5.8045999999999998</v>
      </c>
      <c r="S18" s="67">
        <f t="shared" si="7"/>
        <v>15</v>
      </c>
    </row>
    <row r="19" spans="1:19" x14ac:dyDescent="0.3">
      <c r="A19" s="63" t="s">
        <v>1787</v>
      </c>
      <c r="B19" s="64">
        <f>VLOOKUP($A19,'Return Data'!$B$7:$R$2700,3,0)</f>
        <v>44260</v>
      </c>
      <c r="C19" s="65">
        <f>VLOOKUP($A19,'Return Data'!$B$7:$R$2700,4,0)</f>
        <v>24.674900000000001</v>
      </c>
      <c r="D19" s="65">
        <f>VLOOKUP($A19,'Return Data'!$B$7:$R$2700,10,0)</f>
        <v>0.88149999999999995</v>
      </c>
      <c r="E19" s="66">
        <f t="shared" si="0"/>
        <v>12</v>
      </c>
      <c r="F19" s="65">
        <f>VLOOKUP($A19,'Return Data'!$B$7:$R$2700,11,0)</f>
        <v>1.6147</v>
      </c>
      <c r="G19" s="66">
        <f t="shared" si="1"/>
        <v>15</v>
      </c>
      <c r="H19" s="65">
        <f>VLOOKUP($A19,'Return Data'!$B$7:$R$2700,12,0)</f>
        <v>2.3395999999999999</v>
      </c>
      <c r="I19" s="66">
        <f t="shared" si="2"/>
        <v>9</v>
      </c>
      <c r="J19" s="65">
        <f>VLOOKUP($A19,'Return Data'!$B$7:$R$2700,13,0)</f>
        <v>3.5676999999999999</v>
      </c>
      <c r="K19" s="66">
        <f t="shared" si="3"/>
        <v>9</v>
      </c>
      <c r="L19" s="65">
        <f>VLOOKUP($A19,'Return Data'!$B$7:$R$2700,17,0)</f>
        <v>4.8669000000000002</v>
      </c>
      <c r="M19" s="66">
        <f t="shared" si="4"/>
        <v>11</v>
      </c>
      <c r="N19" s="65">
        <f>VLOOKUP($A19,'Return Data'!$B$7:$R$2700,14,0)</f>
        <v>5.0972</v>
      </c>
      <c r="O19" s="66">
        <f t="shared" si="5"/>
        <v>11</v>
      </c>
      <c r="P19" s="65">
        <f>VLOOKUP($A19,'Return Data'!$B$7:$R$2700,15,0)</f>
        <v>5.4767999999999999</v>
      </c>
      <c r="Q19" s="66">
        <f t="shared" si="6"/>
        <v>9</v>
      </c>
      <c r="R19" s="65">
        <f>VLOOKUP($A19,'Return Data'!$B$7:$R$2700,16,0)</f>
        <v>6.7348999999999997</v>
      </c>
      <c r="S19" s="67">
        <f t="shared" si="7"/>
        <v>7</v>
      </c>
    </row>
    <row r="20" spans="1:19" x14ac:dyDescent="0.3">
      <c r="A20" s="63" t="s">
        <v>1788</v>
      </c>
      <c r="B20" s="64">
        <f>VLOOKUP($A20,'Return Data'!$B$7:$R$2700,3,0)</f>
        <v>44260</v>
      </c>
      <c r="C20" s="65">
        <f>VLOOKUP($A20,'Return Data'!$B$7:$R$2700,4,0)</f>
        <v>10.487399999999999</v>
      </c>
      <c r="D20" s="65">
        <f>VLOOKUP($A20,'Return Data'!$B$7:$R$2700,10,0)</f>
        <v>0.58789999999999998</v>
      </c>
      <c r="E20" s="66">
        <f t="shared" si="0"/>
        <v>23</v>
      </c>
      <c r="F20" s="65">
        <f>VLOOKUP($A20,'Return Data'!$B$7:$R$2700,11,0)</f>
        <v>1.0902000000000001</v>
      </c>
      <c r="G20" s="66">
        <f t="shared" si="1"/>
        <v>22</v>
      </c>
      <c r="H20" s="65">
        <f>VLOOKUP($A20,'Return Data'!$B$7:$R$2700,12,0)</f>
        <v>1.6546000000000001</v>
      </c>
      <c r="I20" s="66">
        <f t="shared" si="2"/>
        <v>20</v>
      </c>
      <c r="J20" s="65">
        <f>VLOOKUP($A20,'Return Data'!$B$7:$R$2700,13,0)</f>
        <v>2.2591999999999999</v>
      </c>
      <c r="K20" s="66">
        <f t="shared" si="3"/>
        <v>21</v>
      </c>
      <c r="L20" s="65"/>
      <c r="M20" s="66"/>
      <c r="N20" s="65"/>
      <c r="O20" s="66"/>
      <c r="P20" s="65"/>
      <c r="Q20" s="66"/>
      <c r="R20" s="65">
        <f>VLOOKUP($A20,'Return Data'!$B$7:$R$2700,16,0)</f>
        <v>3.2505999999999999</v>
      </c>
      <c r="S20" s="67">
        <f t="shared" si="7"/>
        <v>23</v>
      </c>
    </row>
    <row r="21" spans="1:19" x14ac:dyDescent="0.3">
      <c r="A21" s="63" t="s">
        <v>1789</v>
      </c>
      <c r="B21" s="64">
        <f>VLOOKUP($A21,'Return Data'!$B$7:$R$2700,3,0)</f>
        <v>44260</v>
      </c>
      <c r="C21" s="65">
        <f>VLOOKUP($A21,'Return Data'!$B$7:$R$2700,4,0)</f>
        <v>25.964200000000002</v>
      </c>
      <c r="D21" s="65">
        <f>VLOOKUP($A21,'Return Data'!$B$7:$R$2700,10,0)</f>
        <v>0.52339999999999998</v>
      </c>
      <c r="E21" s="66">
        <f t="shared" si="0"/>
        <v>25</v>
      </c>
      <c r="F21" s="65">
        <f>VLOOKUP($A21,'Return Data'!$B$7:$R$2700,11,0)</f>
        <v>1.0472999999999999</v>
      </c>
      <c r="G21" s="66">
        <f t="shared" si="1"/>
        <v>24</v>
      </c>
      <c r="H21" s="65">
        <f>VLOOKUP($A21,'Return Data'!$B$7:$R$2700,12,0)</f>
        <v>1.2557</v>
      </c>
      <c r="I21" s="66">
        <f t="shared" si="2"/>
        <v>22</v>
      </c>
      <c r="J21" s="65">
        <f>VLOOKUP($A21,'Return Data'!$B$7:$R$2700,13,0)</f>
        <v>1.9282999999999999</v>
      </c>
      <c r="K21" s="66">
        <f t="shared" si="3"/>
        <v>23</v>
      </c>
      <c r="L21" s="65">
        <f>VLOOKUP($A21,'Return Data'!$B$7:$R$2700,17,0)</f>
        <v>3.5935000000000001</v>
      </c>
      <c r="M21" s="66">
        <f t="shared" si="4"/>
        <v>21</v>
      </c>
      <c r="N21" s="65">
        <f>VLOOKUP($A21,'Return Data'!$B$7:$R$2700,14,0)</f>
        <v>4.1505000000000001</v>
      </c>
      <c r="O21" s="66">
        <f t="shared" si="5"/>
        <v>17</v>
      </c>
      <c r="P21" s="65">
        <f>VLOOKUP($A21,'Return Data'!$B$7:$R$2700,15,0)</f>
        <v>4.8391999999999999</v>
      </c>
      <c r="Q21" s="66">
        <f t="shared" si="6"/>
        <v>15</v>
      </c>
      <c r="R21" s="65">
        <f>VLOOKUP($A21,'Return Data'!$B$7:$R$2700,16,0)</f>
        <v>6.7339000000000002</v>
      </c>
      <c r="S21" s="67">
        <f t="shared" si="7"/>
        <v>8</v>
      </c>
    </row>
    <row r="22" spans="1:19" x14ac:dyDescent="0.3">
      <c r="A22" s="63" t="s">
        <v>1790</v>
      </c>
      <c r="B22" s="64">
        <f>VLOOKUP($A22,'Return Data'!$B$7:$R$2700,3,0)</f>
        <v>44260</v>
      </c>
      <c r="C22" s="65">
        <f>VLOOKUP($A22,'Return Data'!$B$7:$R$2700,4,0)</f>
        <v>28.958200000000001</v>
      </c>
      <c r="D22" s="65">
        <f>VLOOKUP($A22,'Return Data'!$B$7:$R$2700,10,0)</f>
        <v>0.98129999999999995</v>
      </c>
      <c r="E22" s="66">
        <f t="shared" si="0"/>
        <v>1</v>
      </c>
      <c r="F22" s="65">
        <f>VLOOKUP($A22,'Return Data'!$B$7:$R$2700,11,0)</f>
        <v>1.8024</v>
      </c>
      <c r="G22" s="66">
        <f t="shared" si="1"/>
        <v>4</v>
      </c>
      <c r="H22" s="65">
        <f>VLOOKUP($A22,'Return Data'!$B$7:$R$2700,12,0)</f>
        <v>2.4232</v>
      </c>
      <c r="I22" s="66">
        <f t="shared" si="2"/>
        <v>4</v>
      </c>
      <c r="J22" s="65">
        <f>VLOOKUP($A22,'Return Data'!$B$7:$R$2700,13,0)</f>
        <v>3.7660999999999998</v>
      </c>
      <c r="K22" s="66">
        <f t="shared" si="3"/>
        <v>5</v>
      </c>
      <c r="L22" s="65">
        <f>VLOOKUP($A22,'Return Data'!$B$7:$R$2700,17,0)</f>
        <v>5.0279999999999996</v>
      </c>
      <c r="M22" s="66">
        <f t="shared" si="4"/>
        <v>5</v>
      </c>
      <c r="N22" s="65">
        <f>VLOOKUP($A22,'Return Data'!$B$7:$R$2700,14,0)</f>
        <v>5.3634000000000004</v>
      </c>
      <c r="O22" s="66">
        <f t="shared" si="5"/>
        <v>4</v>
      </c>
      <c r="P22" s="65">
        <f>VLOOKUP($A22,'Return Data'!$B$7:$R$2700,15,0)</f>
        <v>5.6932</v>
      </c>
      <c r="Q22" s="66">
        <f t="shared" si="6"/>
        <v>3</v>
      </c>
      <c r="R22" s="65">
        <f>VLOOKUP($A22,'Return Data'!$B$7:$R$2700,16,0)</f>
        <v>7.1285999999999996</v>
      </c>
      <c r="S22" s="67">
        <f t="shared" si="7"/>
        <v>3</v>
      </c>
    </row>
    <row r="23" spans="1:19" x14ac:dyDescent="0.3">
      <c r="A23" s="63" t="s">
        <v>1791</v>
      </c>
      <c r="B23" s="64">
        <f>VLOOKUP($A23,'Return Data'!$B$7:$R$2700,3,0)</f>
        <v>44260</v>
      </c>
      <c r="C23" s="65">
        <f>VLOOKUP($A23,'Return Data'!$B$7:$R$2700,4,0)</f>
        <v>14.920999999999999</v>
      </c>
      <c r="D23" s="65">
        <f>VLOOKUP($A23,'Return Data'!$B$7:$R$2700,10,0)</f>
        <v>0.88570000000000004</v>
      </c>
      <c r="E23" s="66">
        <f t="shared" si="0"/>
        <v>9</v>
      </c>
      <c r="F23" s="65">
        <f>VLOOKUP($A23,'Return Data'!$B$7:$R$2700,11,0)</f>
        <v>1.7110000000000001</v>
      </c>
      <c r="G23" s="66">
        <f t="shared" si="1"/>
        <v>7</v>
      </c>
      <c r="H23" s="65">
        <f>VLOOKUP($A23,'Return Data'!$B$7:$R$2700,12,0)</f>
        <v>2.5710000000000002</v>
      </c>
      <c r="I23" s="66">
        <f t="shared" si="2"/>
        <v>2</v>
      </c>
      <c r="J23" s="65">
        <f>VLOOKUP($A23,'Return Data'!$B$7:$R$2700,13,0)</f>
        <v>4.0442999999999998</v>
      </c>
      <c r="K23" s="66">
        <f t="shared" si="3"/>
        <v>2</v>
      </c>
      <c r="L23" s="65">
        <f>VLOOKUP($A23,'Return Data'!$B$7:$R$2700,17,0)</f>
        <v>5.1863999999999999</v>
      </c>
      <c r="M23" s="66">
        <f t="shared" si="4"/>
        <v>2</v>
      </c>
      <c r="N23" s="65">
        <f>VLOOKUP($A23,'Return Data'!$B$7:$R$2700,14,0)</f>
        <v>5.3484999999999996</v>
      </c>
      <c r="O23" s="66">
        <f t="shared" si="5"/>
        <v>5</v>
      </c>
      <c r="P23" s="65">
        <f>VLOOKUP($A23,'Return Data'!$B$7:$R$2700,15,0)</f>
        <v>5.673</v>
      </c>
      <c r="Q23" s="66">
        <f t="shared" si="6"/>
        <v>4</v>
      </c>
      <c r="R23" s="65">
        <f>VLOOKUP($A23,'Return Data'!$B$7:$R$2700,16,0)</f>
        <v>6.1692</v>
      </c>
      <c r="S23" s="67">
        <f t="shared" si="7"/>
        <v>12</v>
      </c>
    </row>
    <row r="24" spans="1:19" x14ac:dyDescent="0.3">
      <c r="A24" s="63" t="s">
        <v>1792</v>
      </c>
      <c r="B24" s="64">
        <f>VLOOKUP($A24,'Return Data'!$B$7:$R$2700,3,0)</f>
        <v>44260</v>
      </c>
      <c r="C24" s="65">
        <f>VLOOKUP($A24,'Return Data'!$B$7:$R$2700,4,0)</f>
        <v>10.940300000000001</v>
      </c>
      <c r="D24" s="65">
        <f>VLOOKUP($A24,'Return Data'!$B$7:$R$2700,10,0)</f>
        <v>0.72460000000000002</v>
      </c>
      <c r="E24" s="66">
        <f t="shared" si="0"/>
        <v>19</v>
      </c>
      <c r="F24" s="65">
        <f>VLOOKUP($A24,'Return Data'!$B$7:$R$2700,11,0)</f>
        <v>1.2925</v>
      </c>
      <c r="G24" s="66">
        <f t="shared" si="1"/>
        <v>20</v>
      </c>
      <c r="H24" s="65">
        <f>VLOOKUP($A24,'Return Data'!$B$7:$R$2700,12,0)</f>
        <v>1.7162999999999999</v>
      </c>
      <c r="I24" s="66">
        <f t="shared" si="2"/>
        <v>19</v>
      </c>
      <c r="J24" s="65">
        <f>VLOOKUP($A24,'Return Data'!$B$7:$R$2700,13,0)</f>
        <v>2.8948999999999998</v>
      </c>
      <c r="K24" s="66">
        <f t="shared" si="3"/>
        <v>18</v>
      </c>
      <c r="L24" s="65">
        <f>VLOOKUP($A24,'Return Data'!$B$7:$R$2700,17,0)</f>
        <v>4.2919999999999998</v>
      </c>
      <c r="M24" s="66">
        <f t="shared" si="4"/>
        <v>18</v>
      </c>
      <c r="N24" s="65"/>
      <c r="O24" s="66"/>
      <c r="P24" s="65"/>
      <c r="Q24" s="66"/>
      <c r="R24" s="65">
        <f>VLOOKUP($A24,'Return Data'!$B$7:$R$2700,16,0)</f>
        <v>4.3520000000000003</v>
      </c>
      <c r="S24" s="67">
        <f t="shared" si="7"/>
        <v>20</v>
      </c>
    </row>
    <row r="25" spans="1:19" x14ac:dyDescent="0.3">
      <c r="A25" s="63" t="s">
        <v>1793</v>
      </c>
      <c r="B25" s="64">
        <f>VLOOKUP($A25,'Return Data'!$B$7:$R$2700,3,0)</f>
        <v>44260</v>
      </c>
      <c r="C25" s="65">
        <f>VLOOKUP($A25,'Return Data'!$B$7:$R$2700,4,0)</f>
        <v>10.1258</v>
      </c>
      <c r="D25" s="65">
        <f>VLOOKUP($A25,'Return Data'!$B$7:$R$2700,10,0)</f>
        <v>0.67510000000000003</v>
      </c>
      <c r="E25" s="66">
        <f t="shared" si="0"/>
        <v>20</v>
      </c>
      <c r="F25" s="65">
        <f>VLOOKUP($A25,'Return Data'!$B$7:$R$2700,11,0)</f>
        <v>1.1598999999999999</v>
      </c>
      <c r="G25" s="66">
        <f t="shared" si="1"/>
        <v>21</v>
      </c>
      <c r="H25" s="65"/>
      <c r="I25" s="66"/>
      <c r="J25" s="65"/>
      <c r="K25" s="66"/>
      <c r="L25" s="65"/>
      <c r="M25" s="66"/>
      <c r="N25" s="65"/>
      <c r="O25" s="66"/>
      <c r="P25" s="65"/>
      <c r="Q25" s="66"/>
      <c r="R25" s="65">
        <f>VLOOKUP($A25,'Return Data'!$B$7:$R$2700,16,0)</f>
        <v>1.258</v>
      </c>
      <c r="S25" s="67">
        <f t="shared" si="7"/>
        <v>27</v>
      </c>
    </row>
    <row r="26" spans="1:19" x14ac:dyDescent="0.3">
      <c r="A26" s="63" t="s">
        <v>1794</v>
      </c>
      <c r="B26" s="64">
        <f>VLOOKUP($A26,'Return Data'!$B$7:$R$2700,3,0)</f>
        <v>44260</v>
      </c>
      <c r="C26" s="65">
        <f>VLOOKUP($A26,'Return Data'!$B$7:$R$2700,4,0)</f>
        <v>10.218</v>
      </c>
      <c r="D26" s="65">
        <f>VLOOKUP($A26,'Return Data'!$B$7:$R$2700,10,0)</f>
        <v>0.81889999999999996</v>
      </c>
      <c r="E26" s="66">
        <f t="shared" si="0"/>
        <v>16</v>
      </c>
      <c r="F26" s="65">
        <f>VLOOKUP($A26,'Return Data'!$B$7:$R$2700,11,0)</f>
        <v>1.6919</v>
      </c>
      <c r="G26" s="66">
        <f t="shared" si="1"/>
        <v>9</v>
      </c>
      <c r="H26" s="65"/>
      <c r="I26" s="66"/>
      <c r="J26" s="65"/>
      <c r="K26" s="66"/>
      <c r="L26" s="65"/>
      <c r="M26" s="66"/>
      <c r="N26" s="65"/>
      <c r="O26" s="66"/>
      <c r="P26" s="65"/>
      <c r="Q26" s="66"/>
      <c r="R26" s="65">
        <f>VLOOKUP($A26,'Return Data'!$B$7:$R$2700,16,0)</f>
        <v>2.1800000000000002</v>
      </c>
      <c r="S26" s="67">
        <f t="shared" si="7"/>
        <v>26</v>
      </c>
    </row>
    <row r="27" spans="1:19" x14ac:dyDescent="0.3">
      <c r="A27" s="63" t="s">
        <v>1795</v>
      </c>
      <c r="B27" s="64">
        <f>VLOOKUP($A27,'Return Data'!$B$7:$R$2700,3,0)</f>
        <v>44260</v>
      </c>
      <c r="C27" s="65">
        <f>VLOOKUP($A27,'Return Data'!$B$7:$R$2700,4,0)</f>
        <v>20.7623</v>
      </c>
      <c r="D27" s="65">
        <f>VLOOKUP($A27,'Return Data'!$B$7:$R$2700,10,0)</f>
        <v>0.88390000000000002</v>
      </c>
      <c r="E27" s="66">
        <f t="shared" si="0"/>
        <v>11</v>
      </c>
      <c r="F27" s="65">
        <f>VLOOKUP($A27,'Return Data'!$B$7:$R$2700,11,0)</f>
        <v>1.6957</v>
      </c>
      <c r="G27" s="66">
        <f t="shared" si="1"/>
        <v>8</v>
      </c>
      <c r="H27" s="65">
        <f>VLOOKUP($A27,'Return Data'!$B$7:$R$2700,12,0)</f>
        <v>2.3681000000000001</v>
      </c>
      <c r="I27" s="66">
        <f t="shared" si="2"/>
        <v>8</v>
      </c>
      <c r="J27" s="65">
        <f>VLOOKUP($A27,'Return Data'!$B$7:$R$2700,13,0)</f>
        <v>3.6493000000000002</v>
      </c>
      <c r="K27" s="66">
        <f t="shared" si="3"/>
        <v>8</v>
      </c>
      <c r="L27" s="65">
        <f>VLOOKUP($A27,'Return Data'!$B$7:$R$2700,17,0)</f>
        <v>4.9668999999999999</v>
      </c>
      <c r="M27" s="66">
        <f t="shared" si="4"/>
        <v>7</v>
      </c>
      <c r="N27" s="65">
        <f>VLOOKUP($A27,'Return Data'!$B$7:$R$2700,14,0)</f>
        <v>5.3686999999999996</v>
      </c>
      <c r="O27" s="66">
        <f t="shared" si="5"/>
        <v>2</v>
      </c>
      <c r="P27" s="65">
        <f>VLOOKUP($A27,'Return Data'!$B$7:$R$2700,15,0)</f>
        <v>5.6936</v>
      </c>
      <c r="Q27" s="66">
        <f t="shared" si="6"/>
        <v>2</v>
      </c>
      <c r="R27" s="65">
        <f>VLOOKUP($A27,'Return Data'!$B$7:$R$2700,16,0)</f>
        <v>7.2790999999999997</v>
      </c>
      <c r="S27" s="67">
        <f t="shared" si="7"/>
        <v>1</v>
      </c>
    </row>
    <row r="28" spans="1:19" x14ac:dyDescent="0.3">
      <c r="A28" s="63" t="s">
        <v>1796</v>
      </c>
      <c r="B28" s="64">
        <f>VLOOKUP($A28,'Return Data'!$B$7:$R$2700,3,0)</f>
        <v>44260</v>
      </c>
      <c r="C28" s="65">
        <f>VLOOKUP($A28,'Return Data'!$B$7:$R$2700,4,0)</f>
        <v>14.555400000000001</v>
      </c>
      <c r="D28" s="65">
        <f>VLOOKUP($A28,'Return Data'!$B$7:$R$2700,10,0)</f>
        <v>0.96</v>
      </c>
      <c r="E28" s="66">
        <f t="shared" si="0"/>
        <v>3</v>
      </c>
      <c r="F28" s="65">
        <f>VLOOKUP($A28,'Return Data'!$B$7:$R$2700,11,0)</f>
        <v>1.885</v>
      </c>
      <c r="G28" s="66">
        <f t="shared" si="1"/>
        <v>1</v>
      </c>
      <c r="H28" s="65">
        <f>VLOOKUP($A28,'Return Data'!$B$7:$R$2700,12,0)</f>
        <v>2.4192</v>
      </c>
      <c r="I28" s="66">
        <f t="shared" si="2"/>
        <v>5</v>
      </c>
      <c r="J28" s="65">
        <f>VLOOKUP($A28,'Return Data'!$B$7:$R$2700,13,0)</f>
        <v>3.2715000000000001</v>
      </c>
      <c r="K28" s="66">
        <f t="shared" si="3"/>
        <v>14</v>
      </c>
      <c r="L28" s="65">
        <f>VLOOKUP($A28,'Return Data'!$B$7:$R$2700,17,0)</f>
        <v>4.6554000000000002</v>
      </c>
      <c r="M28" s="66">
        <f t="shared" si="4"/>
        <v>15</v>
      </c>
      <c r="N28" s="65">
        <f>VLOOKUP($A28,'Return Data'!$B$7:$R$2700,14,0)</f>
        <v>4.9217000000000004</v>
      </c>
      <c r="O28" s="66">
        <f t="shared" si="5"/>
        <v>15</v>
      </c>
      <c r="P28" s="65">
        <f>VLOOKUP($A28,'Return Data'!$B$7:$R$2700,15,0)</f>
        <v>5.3239999999999998</v>
      </c>
      <c r="Q28" s="66">
        <f t="shared" si="6"/>
        <v>12</v>
      </c>
      <c r="R28" s="65">
        <f>VLOOKUP($A28,'Return Data'!$B$7:$R$2700,16,0)</f>
        <v>5.9206000000000003</v>
      </c>
      <c r="S28" s="67">
        <f t="shared" si="7"/>
        <v>14</v>
      </c>
    </row>
    <row r="29" spans="1:19" x14ac:dyDescent="0.3">
      <c r="A29" s="63" t="s">
        <v>1797</v>
      </c>
      <c r="B29" s="64">
        <f>VLOOKUP($A29,'Return Data'!$B$7:$R$2700,3,0)</f>
        <v>44260</v>
      </c>
      <c r="C29" s="65">
        <f>VLOOKUP($A29,'Return Data'!$B$7:$R$2700,4,0)</f>
        <v>11.5571</v>
      </c>
      <c r="D29" s="65">
        <f>VLOOKUP($A29,'Return Data'!$B$7:$R$2700,10,0)</f>
        <v>0.60060000000000002</v>
      </c>
      <c r="E29" s="66">
        <f t="shared" si="0"/>
        <v>22</v>
      </c>
      <c r="F29" s="65">
        <f>VLOOKUP($A29,'Return Data'!$B$7:$R$2700,11,0)</f>
        <v>1.0563</v>
      </c>
      <c r="G29" s="66">
        <f t="shared" si="1"/>
        <v>23</v>
      </c>
      <c r="H29" s="65">
        <f>VLOOKUP($A29,'Return Data'!$B$7:$R$2700,12,0)</f>
        <v>1.0774999999999999</v>
      </c>
      <c r="I29" s="66">
        <f t="shared" si="2"/>
        <v>24</v>
      </c>
      <c r="J29" s="65">
        <f>VLOOKUP($A29,'Return Data'!$B$7:$R$2700,13,0)</f>
        <v>1.6187</v>
      </c>
      <c r="K29" s="66">
        <f t="shared" si="3"/>
        <v>24</v>
      </c>
      <c r="L29" s="65">
        <f>VLOOKUP($A29,'Return Data'!$B$7:$R$2700,17,0)</f>
        <v>2.8172999999999999</v>
      </c>
      <c r="M29" s="66">
        <f t="shared" si="4"/>
        <v>22</v>
      </c>
      <c r="N29" s="65">
        <f>VLOOKUP($A29,'Return Data'!$B$7:$R$2700,14,0)</f>
        <v>1.4843999999999999</v>
      </c>
      <c r="O29" s="66">
        <f t="shared" si="5"/>
        <v>18</v>
      </c>
      <c r="P29" s="65"/>
      <c r="Q29" s="66"/>
      <c r="R29" s="65">
        <f>VLOOKUP($A29,'Return Data'!$B$7:$R$2700,16,0)</f>
        <v>3.0137</v>
      </c>
      <c r="S29" s="67">
        <f t="shared" si="7"/>
        <v>24</v>
      </c>
    </row>
    <row r="30" spans="1:19" x14ac:dyDescent="0.3">
      <c r="A30" s="63" t="s">
        <v>1798</v>
      </c>
      <c r="B30" s="64">
        <f>VLOOKUP($A30,'Return Data'!$B$7:$R$2700,3,0)</f>
        <v>44260</v>
      </c>
      <c r="C30" s="65">
        <f>VLOOKUP($A30,'Return Data'!$B$7:$R$2700,4,0)</f>
        <v>26.119</v>
      </c>
      <c r="D30" s="65">
        <f>VLOOKUP($A30,'Return Data'!$B$7:$R$2700,10,0)</f>
        <v>0.81599999999999995</v>
      </c>
      <c r="E30" s="66">
        <f t="shared" si="0"/>
        <v>17</v>
      </c>
      <c r="F30" s="65">
        <f>VLOOKUP($A30,'Return Data'!$B$7:$R$2700,11,0)</f>
        <v>1.5095000000000001</v>
      </c>
      <c r="G30" s="66">
        <f t="shared" si="1"/>
        <v>17</v>
      </c>
      <c r="H30" s="65">
        <f>VLOOKUP($A30,'Return Data'!$B$7:$R$2700,12,0)</f>
        <v>1.8879999999999999</v>
      </c>
      <c r="I30" s="66">
        <f t="shared" si="2"/>
        <v>18</v>
      </c>
      <c r="J30" s="65">
        <f>VLOOKUP($A30,'Return Data'!$B$7:$R$2700,13,0)</f>
        <v>2.7202999999999999</v>
      </c>
      <c r="K30" s="66">
        <f t="shared" si="3"/>
        <v>19</v>
      </c>
      <c r="L30" s="65">
        <f>VLOOKUP($A30,'Return Data'!$B$7:$R$2700,17,0)</f>
        <v>4.5292000000000003</v>
      </c>
      <c r="M30" s="66">
        <f t="shared" si="4"/>
        <v>17</v>
      </c>
      <c r="N30" s="65">
        <f>VLOOKUP($A30,'Return Data'!$B$7:$R$2700,14,0)</f>
        <v>4.9413999999999998</v>
      </c>
      <c r="O30" s="66">
        <f t="shared" si="5"/>
        <v>13</v>
      </c>
      <c r="P30" s="65">
        <f>VLOOKUP($A30,'Return Data'!$B$7:$R$2700,15,0)</f>
        <v>5.3357999999999999</v>
      </c>
      <c r="Q30" s="66">
        <f t="shared" si="6"/>
        <v>11</v>
      </c>
      <c r="R30" s="65">
        <f>VLOOKUP($A30,'Return Data'!$B$7:$R$2700,16,0)</f>
        <v>6.9217000000000004</v>
      </c>
      <c r="S30" s="67">
        <f t="shared" si="7"/>
        <v>5</v>
      </c>
    </row>
    <row r="31" spans="1:19" x14ac:dyDescent="0.3">
      <c r="A31" s="63" t="s">
        <v>1799</v>
      </c>
      <c r="B31" s="64">
        <f>VLOOKUP($A31,'Return Data'!$B$7:$R$2700,3,0)</f>
        <v>44260</v>
      </c>
      <c r="C31" s="65">
        <f>VLOOKUP($A31,'Return Data'!$B$7:$R$2700,4,0)</f>
        <v>10.380699999999999</v>
      </c>
      <c r="D31" s="65">
        <f>VLOOKUP($A31,'Return Data'!$B$7:$R$2700,10,0)</f>
        <v>0.88539999999999996</v>
      </c>
      <c r="E31" s="66">
        <f t="shared" si="0"/>
        <v>10</v>
      </c>
      <c r="F31" s="65">
        <f>VLOOKUP($A31,'Return Data'!$B$7:$R$2700,11,0)</f>
        <v>1.8134999999999999</v>
      </c>
      <c r="G31" s="66">
        <f t="shared" si="1"/>
        <v>3</v>
      </c>
      <c r="H31" s="65">
        <f>VLOOKUP($A31,'Return Data'!$B$7:$R$2700,12,0)</f>
        <v>2.8260000000000001</v>
      </c>
      <c r="I31" s="66">
        <f t="shared" si="2"/>
        <v>1</v>
      </c>
      <c r="J31" s="65">
        <f>VLOOKUP($A31,'Return Data'!$B$7:$R$2700,13,0)</f>
        <v>3.3584000000000001</v>
      </c>
      <c r="K31" s="66">
        <f t="shared" si="3"/>
        <v>12</v>
      </c>
      <c r="L31" s="65"/>
      <c r="M31" s="66"/>
      <c r="N31" s="65"/>
      <c r="O31" s="66"/>
      <c r="P31" s="65"/>
      <c r="Q31" s="66"/>
      <c r="R31" s="65">
        <f>VLOOKUP($A31,'Return Data'!$B$7:$R$2700,16,0)</f>
        <v>3.5127999999999999</v>
      </c>
      <c r="S31" s="67">
        <f t="shared" si="7"/>
        <v>22</v>
      </c>
    </row>
    <row r="32" spans="1:19" x14ac:dyDescent="0.3">
      <c r="A32" s="63" t="s">
        <v>1800</v>
      </c>
      <c r="B32" s="64">
        <f>VLOOKUP($A32,'Return Data'!$B$7:$R$2700,3,0)</f>
        <v>44260</v>
      </c>
      <c r="C32" s="65">
        <f>VLOOKUP($A32,'Return Data'!$B$7:$R$2700,4,0)</f>
        <v>11.237</v>
      </c>
      <c r="D32" s="65">
        <f>VLOOKUP($A32,'Return Data'!$B$7:$R$2700,10,0)</f>
        <v>0.90610000000000002</v>
      </c>
      <c r="E32" s="66">
        <f t="shared" si="0"/>
        <v>6</v>
      </c>
      <c r="F32" s="65">
        <f>VLOOKUP($A32,'Return Data'!$B$7:$R$2700,11,0)</f>
        <v>1.7991999999999999</v>
      </c>
      <c r="G32" s="66">
        <f t="shared" si="1"/>
        <v>5</v>
      </c>
      <c r="H32" s="65">
        <f>VLOOKUP($A32,'Return Data'!$B$7:$R$2700,12,0)</f>
        <v>2.5470000000000002</v>
      </c>
      <c r="I32" s="66">
        <f t="shared" si="2"/>
        <v>3</v>
      </c>
      <c r="J32" s="65">
        <f>VLOOKUP($A32,'Return Data'!$B$7:$R$2700,13,0)</f>
        <v>4.2325999999999997</v>
      </c>
      <c r="K32" s="66">
        <f t="shared" si="3"/>
        <v>1</v>
      </c>
      <c r="L32" s="65">
        <f>VLOOKUP($A32,'Return Data'!$B$7:$R$2700,17,0)</f>
        <v>5.3766999999999996</v>
      </c>
      <c r="M32" s="66">
        <f t="shared" si="4"/>
        <v>1</v>
      </c>
      <c r="N32" s="65"/>
      <c r="O32" s="66"/>
      <c r="P32" s="65"/>
      <c r="Q32" s="66"/>
      <c r="R32" s="65">
        <f>VLOOKUP($A32,'Return Data'!$B$7:$R$2700,16,0)</f>
        <v>5.4097</v>
      </c>
      <c r="S32" s="67">
        <f t="shared" si="7"/>
        <v>17</v>
      </c>
    </row>
    <row r="33" spans="1:19" x14ac:dyDescent="0.3">
      <c r="A33" s="63" t="s">
        <v>1801</v>
      </c>
      <c r="B33" s="64">
        <f>VLOOKUP($A33,'Return Data'!$B$7:$R$2700,3,0)</f>
        <v>44260</v>
      </c>
      <c r="C33" s="65">
        <f>VLOOKUP($A33,'Return Data'!$B$7:$R$2700,4,0)</f>
        <v>11.023099999999999</v>
      </c>
      <c r="D33" s="65">
        <f>VLOOKUP($A33,'Return Data'!$B$7:$R$2700,10,0)</f>
        <v>0.65749999999999997</v>
      </c>
      <c r="E33" s="66">
        <f t="shared" si="0"/>
        <v>21</v>
      </c>
      <c r="F33" s="65">
        <f>VLOOKUP($A33,'Return Data'!$B$7:$R$2700,11,0)</f>
        <v>1.3655999999999999</v>
      </c>
      <c r="G33" s="66">
        <f t="shared" si="1"/>
        <v>19</v>
      </c>
      <c r="H33" s="65">
        <f>VLOOKUP($A33,'Return Data'!$B$7:$R$2700,12,0)</f>
        <v>1.9657</v>
      </c>
      <c r="I33" s="66">
        <f t="shared" si="2"/>
        <v>17</v>
      </c>
      <c r="J33" s="65">
        <f>VLOOKUP($A33,'Return Data'!$B$7:$R$2700,13,0)</f>
        <v>3.5043000000000002</v>
      </c>
      <c r="K33" s="66">
        <f t="shared" si="3"/>
        <v>11</v>
      </c>
      <c r="L33" s="65">
        <f>VLOOKUP($A33,'Return Data'!$B$7:$R$2700,17,0)</f>
        <v>4.8699000000000003</v>
      </c>
      <c r="M33" s="66">
        <f t="shared" si="4"/>
        <v>10</v>
      </c>
      <c r="N33" s="65"/>
      <c r="O33" s="66"/>
      <c r="P33" s="65"/>
      <c r="Q33" s="66"/>
      <c r="R33" s="65">
        <f>VLOOKUP($A33,'Return Data'!$B$7:$R$2700,16,0)</f>
        <v>4.8948</v>
      </c>
      <c r="S33" s="67">
        <f t="shared" si="7"/>
        <v>19</v>
      </c>
    </row>
    <row r="34" spans="1:19" x14ac:dyDescent="0.3">
      <c r="A34" s="63" t="s">
        <v>1802</v>
      </c>
      <c r="B34" s="64">
        <f>VLOOKUP($A34,'Return Data'!$B$7:$R$2700,3,0)</f>
        <v>44260</v>
      </c>
      <c r="C34" s="65">
        <f>VLOOKUP($A34,'Return Data'!$B$7:$R$2700,4,0)</f>
        <v>27.283999999999999</v>
      </c>
      <c r="D34" s="65">
        <f>VLOOKUP($A34,'Return Data'!$B$7:$R$2700,10,0)</f>
        <v>0.89600000000000002</v>
      </c>
      <c r="E34" s="66">
        <f t="shared" si="0"/>
        <v>7</v>
      </c>
      <c r="F34" s="65">
        <f>VLOOKUP($A34,'Return Data'!$B$7:$R$2700,11,0)</f>
        <v>1.6796</v>
      </c>
      <c r="G34" s="66">
        <f t="shared" si="1"/>
        <v>12</v>
      </c>
      <c r="H34" s="65">
        <f>VLOOKUP($A34,'Return Data'!$B$7:$R$2700,12,0)</f>
        <v>2.4104999999999999</v>
      </c>
      <c r="I34" s="66">
        <f t="shared" si="2"/>
        <v>6</v>
      </c>
      <c r="J34" s="65">
        <f>VLOOKUP($A34,'Return Data'!$B$7:$R$2700,13,0)</f>
        <v>3.6928999999999998</v>
      </c>
      <c r="K34" s="66">
        <f t="shared" si="3"/>
        <v>6</v>
      </c>
      <c r="L34" s="65">
        <f>VLOOKUP($A34,'Return Data'!$B$7:$R$2700,17,0)</f>
        <v>5.0053000000000001</v>
      </c>
      <c r="M34" s="66">
        <f t="shared" si="4"/>
        <v>6</v>
      </c>
      <c r="N34" s="65">
        <f>VLOOKUP($A34,'Return Data'!$B$7:$R$2700,14,0)</f>
        <v>5.3265000000000002</v>
      </c>
      <c r="O34" s="66">
        <f t="shared" si="5"/>
        <v>6</v>
      </c>
      <c r="P34" s="65">
        <f>VLOOKUP($A34,'Return Data'!$B$7:$R$2700,15,0)</f>
        <v>5.6231</v>
      </c>
      <c r="Q34" s="66">
        <f t="shared" si="6"/>
        <v>5</v>
      </c>
      <c r="R34" s="65">
        <f>VLOOKUP($A34,'Return Data'!$B$7:$R$2700,16,0)</f>
        <v>7.0698999999999996</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0.78215555555555549</v>
      </c>
      <c r="E36" s="74"/>
      <c r="F36" s="75">
        <f>AVERAGE(F8:F34)</f>
        <v>1.4663444444444442</v>
      </c>
      <c r="G36" s="74"/>
      <c r="H36" s="75">
        <f>AVERAGE(H8:H34)</f>
        <v>1.9931639999999999</v>
      </c>
      <c r="I36" s="74"/>
      <c r="J36" s="75">
        <f>AVERAGE(J8:J34)</f>
        <v>3.0542880000000001</v>
      </c>
      <c r="K36" s="74"/>
      <c r="L36" s="75">
        <f>AVERAGE(L8:L34)</f>
        <v>4.5215086956521739</v>
      </c>
      <c r="M36" s="74"/>
      <c r="N36" s="75">
        <f>AVERAGE(N8:N34)</f>
        <v>4.8965999999999994</v>
      </c>
      <c r="O36" s="74"/>
      <c r="P36" s="75">
        <f>AVERAGE(P8:P34)</f>
        <v>5.4702066666666669</v>
      </c>
      <c r="Q36" s="74"/>
      <c r="R36" s="75">
        <f>AVERAGE(R8:R34)</f>
        <v>5.3680666666666683</v>
      </c>
      <c r="S36" s="76"/>
    </row>
    <row r="37" spans="1:19" x14ac:dyDescent="0.3">
      <c r="A37" s="73" t="s">
        <v>28</v>
      </c>
      <c r="B37" s="74"/>
      <c r="C37" s="74"/>
      <c r="D37" s="75">
        <f>MIN(D8:D34)</f>
        <v>0.27710000000000001</v>
      </c>
      <c r="E37" s="74"/>
      <c r="F37" s="75">
        <f>MIN(F8:F34)</f>
        <v>0.15290000000000001</v>
      </c>
      <c r="G37" s="74"/>
      <c r="H37" s="75">
        <f>MIN(H8:H34)</f>
        <v>-0.31090000000000001</v>
      </c>
      <c r="I37" s="74"/>
      <c r="J37" s="75">
        <f>MIN(J8:J34)</f>
        <v>-0.22059999999999999</v>
      </c>
      <c r="K37" s="74"/>
      <c r="L37" s="75">
        <f>MIN(L8:L34)</f>
        <v>1.9263999999999999</v>
      </c>
      <c r="M37" s="74"/>
      <c r="N37" s="75">
        <f>MIN(N8:N34)</f>
        <v>1.4843999999999999</v>
      </c>
      <c r="O37" s="74"/>
      <c r="P37" s="75">
        <f>MIN(P8:P34)</f>
        <v>4.8391999999999999</v>
      </c>
      <c r="Q37" s="74"/>
      <c r="R37" s="75">
        <f>MIN(R8:R34)</f>
        <v>1.258</v>
      </c>
      <c r="S37" s="76"/>
    </row>
    <row r="38" spans="1:19" ht="15" thickBot="1" x14ac:dyDescent="0.35">
      <c r="A38" s="77" t="s">
        <v>29</v>
      </c>
      <c r="B38" s="78"/>
      <c r="C38" s="78"/>
      <c r="D38" s="79">
        <f>MAX(D8:D34)</f>
        <v>0.98129999999999995</v>
      </c>
      <c r="E38" s="78"/>
      <c r="F38" s="79">
        <f>MAX(F8:F34)</f>
        <v>1.885</v>
      </c>
      <c r="G38" s="78"/>
      <c r="H38" s="79">
        <f>MAX(H8:H34)</f>
        <v>2.8260000000000001</v>
      </c>
      <c r="I38" s="78"/>
      <c r="J38" s="79">
        <f>MAX(J8:J34)</f>
        <v>4.2325999999999997</v>
      </c>
      <c r="K38" s="78"/>
      <c r="L38" s="79">
        <f>MAX(L8:L34)</f>
        <v>5.3766999999999996</v>
      </c>
      <c r="M38" s="78"/>
      <c r="N38" s="79">
        <f>MAX(N8:N34)</f>
        <v>5.4492000000000003</v>
      </c>
      <c r="O38" s="78"/>
      <c r="P38" s="79">
        <f>MAX(P8:P34)</f>
        <v>5.7037000000000004</v>
      </c>
      <c r="Q38" s="78"/>
      <c r="R38" s="79">
        <f>MAX(R8:R34)</f>
        <v>7.2790999999999997</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1604</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44260</v>
      </c>
      <c r="C8" s="65">
        <f>VLOOKUP($A8,'Return Data'!$B$7:$R$2700,4,0)</f>
        <v>72.2</v>
      </c>
      <c r="D8" s="65">
        <f>VLOOKUP($A8,'Return Data'!$B$7:$R$2700,10,0)</f>
        <v>13.844200000000001</v>
      </c>
      <c r="E8" s="66">
        <f>RANK(D8,D$8:D$10,0)</f>
        <v>3</v>
      </c>
      <c r="F8" s="65">
        <f>VLOOKUP($A8,'Return Data'!$B$7:$R$2700,11,0)</f>
        <v>32.040999999999997</v>
      </c>
      <c r="G8" s="66">
        <f>RANK(F8,F$8:F$10,0)</f>
        <v>3</v>
      </c>
      <c r="H8" s="65">
        <f>VLOOKUP($A8,'Return Data'!$B$7:$R$2700,12,0)</f>
        <v>48.498600000000003</v>
      </c>
      <c r="I8" s="66">
        <f>RANK(H8,H$8:H$10,0)</f>
        <v>3</v>
      </c>
      <c r="J8" s="65">
        <f>VLOOKUP($A8,'Return Data'!$B$7:$R$2700,13,0)</f>
        <v>35.944299999999998</v>
      </c>
      <c r="K8" s="66">
        <f>RANK(J8,J$8:J$10,0)</f>
        <v>3</v>
      </c>
      <c r="L8" s="65">
        <f>VLOOKUP($A8,'Return Data'!$B$7:$R$2700,17,0)</f>
        <v>19.968699999999998</v>
      </c>
      <c r="M8" s="66">
        <f>RANK(L8,L$8:L$10,0)</f>
        <v>3</v>
      </c>
      <c r="N8" s="65">
        <f>VLOOKUP($A8,'Return Data'!$B$7:$R$2700,14,0)</f>
        <v>13.5557</v>
      </c>
      <c r="O8" s="66">
        <f>RANK(N8,N$8:N$10,0)</f>
        <v>2</v>
      </c>
      <c r="P8" s="65">
        <f>VLOOKUP($A8,'Return Data'!$B$7:$R$2700,15,0)</f>
        <v>19.563600000000001</v>
      </c>
      <c r="Q8" s="66">
        <f>RANK(P8,P$8:P$10,0)</f>
        <v>1</v>
      </c>
      <c r="R8" s="65">
        <f>VLOOKUP($A8,'Return Data'!$B$7:$R$2700,16,0)</f>
        <v>18.938600000000001</v>
      </c>
      <c r="S8" s="67">
        <f>RANK(R8,R$8:R$10,0)</f>
        <v>1</v>
      </c>
    </row>
    <row r="9" spans="1:20" x14ac:dyDescent="0.3">
      <c r="A9" s="63" t="s">
        <v>614</v>
      </c>
      <c r="B9" s="64">
        <f>VLOOKUP($A9,'Return Data'!$B$7:$R$2700,3,0)</f>
        <v>44260</v>
      </c>
      <c r="C9" s="65">
        <f>VLOOKUP($A9,'Return Data'!$B$7:$R$2700,4,0)</f>
        <v>79.171000000000006</v>
      </c>
      <c r="D9" s="65">
        <f>VLOOKUP($A9,'Return Data'!$B$7:$R$2700,10,0)</f>
        <v>17.149799999999999</v>
      </c>
      <c r="E9" s="66">
        <f>RANK(D9,D$8:D$10,0)</f>
        <v>2</v>
      </c>
      <c r="F9" s="65">
        <f>VLOOKUP($A9,'Return Data'!$B$7:$R$2700,11,0)</f>
        <v>38.607100000000003</v>
      </c>
      <c r="G9" s="66">
        <f>RANK(F9,F$8:F$10,0)</f>
        <v>2</v>
      </c>
      <c r="H9" s="65">
        <f>VLOOKUP($A9,'Return Data'!$B$7:$R$2700,12,0)</f>
        <v>55.652299999999997</v>
      </c>
      <c r="I9" s="66">
        <f>RANK(H9,H$8:H$10,0)</f>
        <v>2</v>
      </c>
      <c r="J9" s="65">
        <f>VLOOKUP($A9,'Return Data'!$B$7:$R$2700,13,0)</f>
        <v>36.464100000000002</v>
      </c>
      <c r="K9" s="66">
        <f>RANK(J9,J$8:J$10,0)</f>
        <v>2</v>
      </c>
      <c r="L9" s="65">
        <f>VLOOKUP($A9,'Return Data'!$B$7:$R$2700,17,0)</f>
        <v>20.722200000000001</v>
      </c>
      <c r="M9" s="66">
        <f>RANK(L9,L$8:L$10,0)</f>
        <v>2</v>
      </c>
      <c r="N9" s="65">
        <f>VLOOKUP($A9,'Return Data'!$B$7:$R$2700,14,0)</f>
        <v>16.023499999999999</v>
      </c>
      <c r="O9" s="66">
        <f>RANK(N9,N$8:N$10,0)</f>
        <v>1</v>
      </c>
      <c r="P9" s="65">
        <f>VLOOKUP($A9,'Return Data'!$B$7:$R$2700,15,0)</f>
        <v>19.2134</v>
      </c>
      <c r="Q9" s="66">
        <f>RANK(P9,P$8:P$10,0)</f>
        <v>2</v>
      </c>
      <c r="R9" s="65">
        <f>VLOOKUP($A9,'Return Data'!$B$7:$R$2700,16,0)</f>
        <v>16.049700000000001</v>
      </c>
      <c r="S9" s="67">
        <f>RANK(R9,R$8:R$10,0)</f>
        <v>2</v>
      </c>
    </row>
    <row r="10" spans="1:20" x14ac:dyDescent="0.3">
      <c r="A10" s="63" t="s">
        <v>615</v>
      </c>
      <c r="B10" s="64">
        <f>VLOOKUP($A10,'Return Data'!$B$7:$R$2700,3,0)</f>
        <v>44260</v>
      </c>
      <c r="C10" s="65">
        <f>VLOOKUP($A10,'Return Data'!$B$7:$R$2700,4,0)</f>
        <v>47.795749208749001</v>
      </c>
      <c r="D10" s="65">
        <f>VLOOKUP($A10,'Return Data'!$B$7:$R$2700,10,0)</f>
        <v>21.795100000000001</v>
      </c>
      <c r="E10" s="66">
        <f>RANK(D10,D$8:D$10,0)</f>
        <v>1</v>
      </c>
      <c r="F10" s="65">
        <f>VLOOKUP($A10,'Return Data'!$B$7:$R$2700,11,0)</f>
        <v>49.2684</v>
      </c>
      <c r="G10" s="66">
        <f>RANK(F10,F$8:F$10,0)</f>
        <v>1</v>
      </c>
      <c r="H10" s="65">
        <f>VLOOKUP($A10,'Return Data'!$B$7:$R$2700,12,0)</f>
        <v>75.882000000000005</v>
      </c>
      <c r="I10" s="66">
        <f>RANK(H10,H$8:H$10,0)</f>
        <v>1</v>
      </c>
      <c r="J10" s="65">
        <f>VLOOKUP($A10,'Return Data'!$B$7:$R$2700,13,0)</f>
        <v>59.921900000000001</v>
      </c>
      <c r="K10" s="66">
        <f>RANK(J10,J$8:J$10,0)</f>
        <v>1</v>
      </c>
      <c r="L10" s="65">
        <f>VLOOKUP($A10,'Return Data'!$B$7:$R$2700,17,0)</f>
        <v>22.003</v>
      </c>
      <c r="M10" s="66">
        <f>RANK(L10,L$8:L$10,0)</f>
        <v>1</v>
      </c>
      <c r="N10" s="65">
        <f>VLOOKUP($A10,'Return Data'!$B$7:$R$2700,14,0)</f>
        <v>10.546900000000001</v>
      </c>
      <c r="O10" s="66">
        <f>RANK(N10,N$8:N$10,0)</f>
        <v>3</v>
      </c>
      <c r="P10" s="65">
        <f>VLOOKUP($A10,'Return Data'!$B$7:$R$2700,15,0)</f>
        <v>14.9321</v>
      </c>
      <c r="Q10" s="66">
        <f>RANK(P10,P$8:P$10,0)</f>
        <v>3</v>
      </c>
      <c r="R10" s="65">
        <f>VLOOKUP($A10,'Return Data'!$B$7:$R$2700,16,0)</f>
        <v>13.247299999999999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17.596366666666668</v>
      </c>
      <c r="E12" s="74"/>
      <c r="F12" s="75">
        <f>AVERAGE(F8:F10)</f>
        <v>39.972166666666666</v>
      </c>
      <c r="G12" s="74"/>
      <c r="H12" s="75">
        <f>AVERAGE(H8:H10)</f>
        <v>60.010966666666668</v>
      </c>
      <c r="I12" s="74"/>
      <c r="J12" s="75">
        <f>AVERAGE(J8:J10)</f>
        <v>44.110099999999996</v>
      </c>
      <c r="K12" s="74"/>
      <c r="L12" s="75">
        <f>AVERAGE(L8:L10)</f>
        <v>20.897966666666665</v>
      </c>
      <c r="M12" s="74"/>
      <c r="N12" s="75">
        <f>AVERAGE(N8:N10)</f>
        <v>13.375366666666666</v>
      </c>
      <c r="O12" s="74"/>
      <c r="P12" s="75">
        <f>AVERAGE(P8:P10)</f>
        <v>17.903033333333333</v>
      </c>
      <c r="Q12" s="74"/>
      <c r="R12" s="75">
        <f>AVERAGE(R8:R10)</f>
        <v>16.078533333333336</v>
      </c>
      <c r="S12" s="76"/>
    </row>
    <row r="13" spans="1:20" x14ac:dyDescent="0.3">
      <c r="A13" s="73" t="s">
        <v>28</v>
      </c>
      <c r="B13" s="74"/>
      <c r="C13" s="74"/>
      <c r="D13" s="75">
        <f>MIN(D8:D10)</f>
        <v>13.844200000000001</v>
      </c>
      <c r="E13" s="74"/>
      <c r="F13" s="75">
        <f>MIN(F8:F10)</f>
        <v>32.040999999999997</v>
      </c>
      <c r="G13" s="74"/>
      <c r="H13" s="75">
        <f>MIN(H8:H10)</f>
        <v>48.498600000000003</v>
      </c>
      <c r="I13" s="74"/>
      <c r="J13" s="75">
        <f>MIN(J8:J10)</f>
        <v>35.944299999999998</v>
      </c>
      <c r="K13" s="74"/>
      <c r="L13" s="75">
        <f>MIN(L8:L10)</f>
        <v>19.968699999999998</v>
      </c>
      <c r="M13" s="74"/>
      <c r="N13" s="75">
        <f>MIN(N8:N10)</f>
        <v>10.546900000000001</v>
      </c>
      <c r="O13" s="74"/>
      <c r="P13" s="75">
        <f>MIN(P8:P10)</f>
        <v>14.9321</v>
      </c>
      <c r="Q13" s="74"/>
      <c r="R13" s="75">
        <f>MIN(R8:R10)</f>
        <v>13.247299999999999</v>
      </c>
      <c r="S13" s="76"/>
    </row>
    <row r="14" spans="1:20" ht="15" thickBot="1" x14ac:dyDescent="0.35">
      <c r="A14" s="77" t="s">
        <v>29</v>
      </c>
      <c r="B14" s="78"/>
      <c r="C14" s="78"/>
      <c r="D14" s="79">
        <f>MAX(D8:D10)</f>
        <v>21.795100000000001</v>
      </c>
      <c r="E14" s="78"/>
      <c r="F14" s="79">
        <f>MAX(F8:F10)</f>
        <v>49.2684</v>
      </c>
      <c r="G14" s="78"/>
      <c r="H14" s="79">
        <f>MAX(H8:H10)</f>
        <v>75.882000000000005</v>
      </c>
      <c r="I14" s="78"/>
      <c r="J14" s="79">
        <f>MAX(J8:J10)</f>
        <v>59.921900000000001</v>
      </c>
      <c r="K14" s="78"/>
      <c r="L14" s="79">
        <f>MAX(L8:L10)</f>
        <v>22.003</v>
      </c>
      <c r="M14" s="78"/>
      <c r="N14" s="79">
        <f>MAX(N8:N10)</f>
        <v>16.023499999999999</v>
      </c>
      <c r="O14" s="78"/>
      <c r="P14" s="79">
        <f>MAX(P8:P10)</f>
        <v>19.563600000000001</v>
      </c>
      <c r="Q14" s="78"/>
      <c r="R14" s="79">
        <f>MAX(R8:R10)</f>
        <v>18.938600000000001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1605</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44260</v>
      </c>
      <c r="C8" s="65">
        <f>VLOOKUP($A8,'Return Data'!$B$7:$R$2700,4,0)</f>
        <v>64.89</v>
      </c>
      <c r="D8" s="65">
        <f>VLOOKUP($A8,'Return Data'!$B$7:$R$2700,10,0)</f>
        <v>13.483700000000001</v>
      </c>
      <c r="E8" s="66">
        <f>RANK(D8,D$8:D$10,0)</f>
        <v>3</v>
      </c>
      <c r="F8" s="65">
        <f>VLOOKUP($A8,'Return Data'!$B$7:$R$2700,11,0)</f>
        <v>31.196899999999999</v>
      </c>
      <c r="G8" s="66">
        <f>RANK(F8,F$8:F$10,0)</f>
        <v>3</v>
      </c>
      <c r="H8" s="65">
        <f>VLOOKUP($A8,'Return Data'!$B$7:$R$2700,12,0)</f>
        <v>47.0762</v>
      </c>
      <c r="I8" s="66">
        <f>RANK(H8,H$8:H$10,0)</f>
        <v>3</v>
      </c>
      <c r="J8" s="65">
        <f>VLOOKUP($A8,'Return Data'!$B$7:$R$2700,13,0)</f>
        <v>34.264400000000002</v>
      </c>
      <c r="K8" s="66">
        <f>RANK(J8,J$8:J$10,0)</f>
        <v>3</v>
      </c>
      <c r="L8" s="65">
        <f>VLOOKUP($A8,'Return Data'!$B$7:$R$2700,17,0)</f>
        <v>18.601400000000002</v>
      </c>
      <c r="M8" s="66">
        <f>RANK(L8,L$8:L$10,0)</f>
        <v>3</v>
      </c>
      <c r="N8" s="65">
        <f>VLOOKUP($A8,'Return Data'!$B$7:$R$2700,14,0)</f>
        <v>12.2296</v>
      </c>
      <c r="O8" s="66">
        <f>RANK(N8,N$8:N$10,0)</f>
        <v>2</v>
      </c>
      <c r="P8" s="65">
        <f>VLOOKUP($A8,'Return Data'!$B$7:$R$2700,15,0)</f>
        <v>17.907299999999999</v>
      </c>
      <c r="Q8" s="66">
        <f>RANK(P8,P$8:P$10,0)</f>
        <v>1</v>
      </c>
      <c r="R8" s="65">
        <f>VLOOKUP($A8,'Return Data'!$B$7:$R$2700,16,0)</f>
        <v>14.390499999999999</v>
      </c>
      <c r="S8" s="67">
        <f>RANK(R8,R$8:R$10,0)</f>
        <v>2</v>
      </c>
    </row>
    <row r="9" spans="1:20" x14ac:dyDescent="0.3">
      <c r="A9" s="63" t="s">
        <v>613</v>
      </c>
      <c r="B9" s="64">
        <f>VLOOKUP($A9,'Return Data'!$B$7:$R$2700,3,0)</f>
        <v>44260</v>
      </c>
      <c r="C9" s="65">
        <f>VLOOKUP($A9,'Return Data'!$B$7:$R$2700,4,0)</f>
        <v>71.218000000000004</v>
      </c>
      <c r="D9" s="65">
        <f>VLOOKUP($A9,'Return Data'!$B$7:$R$2700,10,0)</f>
        <v>16.764199999999999</v>
      </c>
      <c r="E9" s="66">
        <f>RANK(D9,D$8:D$10,0)</f>
        <v>2</v>
      </c>
      <c r="F9" s="65">
        <f>VLOOKUP($A9,'Return Data'!$B$7:$R$2700,11,0)</f>
        <v>37.6965</v>
      </c>
      <c r="G9" s="66">
        <f>RANK(F9,F$8:F$10,0)</f>
        <v>2</v>
      </c>
      <c r="H9" s="65">
        <f>VLOOKUP($A9,'Return Data'!$B$7:$R$2700,12,0)</f>
        <v>54.104799999999997</v>
      </c>
      <c r="I9" s="66">
        <f>RANK(H9,H$8:H$10,0)</f>
        <v>2</v>
      </c>
      <c r="J9" s="65">
        <f>VLOOKUP($A9,'Return Data'!$B$7:$R$2700,13,0)</f>
        <v>34.6556</v>
      </c>
      <c r="K9" s="66">
        <f>RANK(J9,J$8:J$10,0)</f>
        <v>2</v>
      </c>
      <c r="L9" s="65">
        <f>VLOOKUP($A9,'Return Data'!$B$7:$R$2700,17,0)</f>
        <v>19.064699999999998</v>
      </c>
      <c r="M9" s="66">
        <f>RANK(L9,L$8:L$10,0)</f>
        <v>2</v>
      </c>
      <c r="N9" s="65">
        <f>VLOOKUP($A9,'Return Data'!$B$7:$R$2700,14,0)</f>
        <v>14.486800000000001</v>
      </c>
      <c r="O9" s="66">
        <f>RANK(N9,N$8:N$10,0)</f>
        <v>1</v>
      </c>
      <c r="P9" s="65">
        <f>VLOOKUP($A9,'Return Data'!$B$7:$R$2700,15,0)</f>
        <v>17.490400000000001</v>
      </c>
      <c r="Q9" s="66">
        <f>RANK(P9,P$8:P$10,0)</f>
        <v>2</v>
      </c>
      <c r="R9" s="65">
        <f>VLOOKUP($A9,'Return Data'!$B$7:$R$2700,16,0)</f>
        <v>13.3955</v>
      </c>
      <c r="S9" s="67">
        <f>RANK(R9,R$8:R$10,0)</f>
        <v>3</v>
      </c>
    </row>
    <row r="10" spans="1:20" x14ac:dyDescent="0.3">
      <c r="A10" s="63" t="s">
        <v>616</v>
      </c>
      <c r="B10" s="64">
        <f>VLOOKUP($A10,'Return Data'!$B$7:$R$2700,3,0)</f>
        <v>44260</v>
      </c>
      <c r="C10" s="65">
        <f>VLOOKUP($A10,'Return Data'!$B$7:$R$2700,4,0)</f>
        <v>395.47990601918798</v>
      </c>
      <c r="D10" s="65">
        <f>VLOOKUP($A10,'Return Data'!$B$7:$R$2700,10,0)</f>
        <v>21.596299999999999</v>
      </c>
      <c r="E10" s="66">
        <f>RANK(D10,D$8:D$10,0)</f>
        <v>1</v>
      </c>
      <c r="F10" s="65">
        <f>VLOOKUP($A10,'Return Data'!$B$7:$R$2700,11,0)</f>
        <v>48.798999999999999</v>
      </c>
      <c r="G10" s="66">
        <f>RANK(F10,F$8:F$10,0)</f>
        <v>1</v>
      </c>
      <c r="H10" s="65">
        <f>VLOOKUP($A10,'Return Data'!$B$7:$R$2700,12,0)</f>
        <v>75.075599999999994</v>
      </c>
      <c r="I10" s="66">
        <f>RANK(H10,H$8:H$10,0)</f>
        <v>1</v>
      </c>
      <c r="J10" s="65">
        <f>VLOOKUP($A10,'Return Data'!$B$7:$R$2700,13,0)</f>
        <v>58.976799999999997</v>
      </c>
      <c r="K10" s="66">
        <f>RANK(J10,J$8:J$10,0)</f>
        <v>1</v>
      </c>
      <c r="L10" s="65">
        <f>VLOOKUP($A10,'Return Data'!$B$7:$R$2700,17,0)</f>
        <v>21.298400000000001</v>
      </c>
      <c r="M10" s="66">
        <f>RANK(L10,L$8:L$10,0)</f>
        <v>1</v>
      </c>
      <c r="N10" s="65">
        <f>VLOOKUP($A10,'Return Data'!$B$7:$R$2700,14,0)</f>
        <v>9.8239000000000001</v>
      </c>
      <c r="O10" s="66">
        <f>RANK(N10,N$8:N$10,0)</f>
        <v>3</v>
      </c>
      <c r="P10" s="65">
        <f>VLOOKUP($A10,'Return Data'!$B$7:$R$2700,15,0)</f>
        <v>14.1823</v>
      </c>
      <c r="Q10" s="66">
        <f>RANK(P10,P$8:P$10,0)</f>
        <v>3</v>
      </c>
      <c r="R10" s="65">
        <f>VLOOKUP($A10,'Return Data'!$B$7:$R$2700,16,0)</f>
        <v>18.484300000000001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17.281400000000001</v>
      </c>
      <c r="E12" s="74"/>
      <c r="F12" s="75">
        <f>AVERAGE(F8:F10)</f>
        <v>39.230799999999995</v>
      </c>
      <c r="G12" s="74"/>
      <c r="H12" s="75">
        <f>AVERAGE(H8:H10)</f>
        <v>58.752199999999995</v>
      </c>
      <c r="I12" s="74"/>
      <c r="J12" s="75">
        <f>AVERAGE(J8:J10)</f>
        <v>42.632266666666666</v>
      </c>
      <c r="K12" s="74"/>
      <c r="L12" s="75">
        <f>AVERAGE(L8:L10)</f>
        <v>19.654833333333332</v>
      </c>
      <c r="M12" s="74"/>
      <c r="N12" s="75">
        <f>AVERAGE(N8:N10)</f>
        <v>12.180100000000001</v>
      </c>
      <c r="O12" s="74"/>
      <c r="P12" s="75">
        <f>AVERAGE(P8:P10)</f>
        <v>16.526666666666667</v>
      </c>
      <c r="Q12" s="74"/>
      <c r="R12" s="75">
        <f>AVERAGE(R8:R10)</f>
        <v>15.423433333333335</v>
      </c>
      <c r="S12" s="76"/>
    </row>
    <row r="13" spans="1:20" x14ac:dyDescent="0.3">
      <c r="A13" s="73" t="s">
        <v>28</v>
      </c>
      <c r="B13" s="74"/>
      <c r="C13" s="74"/>
      <c r="D13" s="75">
        <f>MIN(D8:D10)</f>
        <v>13.483700000000001</v>
      </c>
      <c r="E13" s="74"/>
      <c r="F13" s="75">
        <f>MIN(F8:F10)</f>
        <v>31.196899999999999</v>
      </c>
      <c r="G13" s="74"/>
      <c r="H13" s="75">
        <f>MIN(H8:H10)</f>
        <v>47.0762</v>
      </c>
      <c r="I13" s="74"/>
      <c r="J13" s="75">
        <f>MIN(J8:J10)</f>
        <v>34.264400000000002</v>
      </c>
      <c r="K13" s="74"/>
      <c r="L13" s="75">
        <f>MIN(L8:L10)</f>
        <v>18.601400000000002</v>
      </c>
      <c r="M13" s="74"/>
      <c r="N13" s="75">
        <f>MIN(N8:N10)</f>
        <v>9.8239000000000001</v>
      </c>
      <c r="O13" s="74"/>
      <c r="P13" s="75">
        <f>MIN(P8:P10)</f>
        <v>14.1823</v>
      </c>
      <c r="Q13" s="74"/>
      <c r="R13" s="75">
        <f>MIN(R8:R10)</f>
        <v>13.3955</v>
      </c>
      <c r="S13" s="76"/>
    </row>
    <row r="14" spans="1:20" ht="15" thickBot="1" x14ac:dyDescent="0.35">
      <c r="A14" s="77" t="s">
        <v>29</v>
      </c>
      <c r="B14" s="78"/>
      <c r="C14" s="78"/>
      <c r="D14" s="79">
        <f>MAX(D8:D10)</f>
        <v>21.596299999999999</v>
      </c>
      <c r="E14" s="78"/>
      <c r="F14" s="79">
        <f>MAX(F8:F10)</f>
        <v>48.798999999999999</v>
      </c>
      <c r="G14" s="78"/>
      <c r="H14" s="79">
        <f>MAX(H8:H10)</f>
        <v>75.075599999999994</v>
      </c>
      <c r="I14" s="78"/>
      <c r="J14" s="79">
        <f>MAX(J8:J10)</f>
        <v>58.976799999999997</v>
      </c>
      <c r="K14" s="78"/>
      <c r="L14" s="79">
        <f>MAX(L8:L10)</f>
        <v>21.298400000000001</v>
      </c>
      <c r="M14" s="78"/>
      <c r="N14" s="79">
        <f>MAX(N8:N10)</f>
        <v>14.486800000000001</v>
      </c>
      <c r="O14" s="78"/>
      <c r="P14" s="79">
        <f>MAX(P8:P10)</f>
        <v>17.907299999999999</v>
      </c>
      <c r="Q14" s="78"/>
      <c r="R14" s="79">
        <f>MAX(R8:R10)</f>
        <v>18.484300000000001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6" t="s">
        <v>347</v>
      </c>
    </row>
    <row r="3" spans="1:19" ht="15" thickBot="1" x14ac:dyDescent="0.35">
      <c r="A3" s="157"/>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row>
    <row r="6" spans="1:19" s="12" customFormat="1"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44260</v>
      </c>
      <c r="C8" s="65">
        <f>VLOOKUP($A8,'Return Data'!$B$7:$R$2700,4,0)</f>
        <v>65.079599999999999</v>
      </c>
      <c r="D8" s="65">
        <f>VLOOKUP($A8,'Return Data'!$B$7:$R$2700,10,0)</f>
        <v>15.732900000000001</v>
      </c>
      <c r="E8" s="66">
        <f>RANK(D8,D$8:D$23,0)</f>
        <v>7</v>
      </c>
      <c r="F8" s="65">
        <f>VLOOKUP($A8,'Return Data'!$B$7:$R$2700,11,0)</f>
        <v>34.425600000000003</v>
      </c>
      <c r="G8" s="66">
        <f>RANK(F8,F$8:F$23,0)</f>
        <v>9</v>
      </c>
      <c r="H8" s="65">
        <f>VLOOKUP($A8,'Return Data'!$B$7:$R$2700,12,0)</f>
        <v>58.1402</v>
      </c>
      <c r="I8" s="66">
        <f>RANK(H8,H$8:H$23,0)</f>
        <v>3</v>
      </c>
      <c r="J8" s="65">
        <f>VLOOKUP($A8,'Return Data'!$B$7:$R$2700,13,0)</f>
        <v>42.298999999999999</v>
      </c>
      <c r="K8" s="66">
        <f>RANK(J8,J$8:J$23,0)</f>
        <v>4</v>
      </c>
      <c r="L8" s="65">
        <f>VLOOKUP($A8,'Return Data'!$B$7:$R$2700,17,0)</f>
        <v>10.7591</v>
      </c>
      <c r="M8" s="66">
        <f>RANK(L8,L$8:L$23,0)</f>
        <v>15</v>
      </c>
      <c r="N8" s="65">
        <f>VLOOKUP($A8,'Return Data'!$B$7:$R$2700,14,0)</f>
        <v>-0.49630000000000002</v>
      </c>
      <c r="O8" s="66">
        <f>RANK(N8,N$8:N$23,0)</f>
        <v>12</v>
      </c>
      <c r="P8" s="65">
        <f>VLOOKUP($A8,'Return Data'!$B$7:$R$2700,15,0)</f>
        <v>11.661099999999999</v>
      </c>
      <c r="Q8" s="66">
        <f>RANK(P8,P$8:P$23,0)</f>
        <v>11</v>
      </c>
      <c r="R8" s="65">
        <f>VLOOKUP($A8,'Return Data'!$B$7:$R$2700,16,0)</f>
        <v>16.674499999999998</v>
      </c>
      <c r="S8" s="67">
        <f>RANK(R8,R$8:R$23,0)</f>
        <v>5</v>
      </c>
    </row>
    <row r="9" spans="1:19" s="68" customFormat="1" x14ac:dyDescent="0.3">
      <c r="A9" s="63" t="s">
        <v>12</v>
      </c>
      <c r="B9" s="64">
        <f>VLOOKUP($A9,'Return Data'!$B$7:$R$2700,3,0)</f>
        <v>44260</v>
      </c>
      <c r="C9" s="65">
        <f>VLOOKUP($A9,'Return Data'!$B$7:$R$2700,4,0)</f>
        <v>382.83800000000002</v>
      </c>
      <c r="D9" s="65">
        <f>VLOOKUP($A9,'Return Data'!$B$7:$R$2700,10,0)</f>
        <v>15.387</v>
      </c>
      <c r="E9" s="66">
        <f t="shared" ref="E9:E23" si="0">RANK(D9,D$8:D$23,0)</f>
        <v>8</v>
      </c>
      <c r="F9" s="65">
        <f>VLOOKUP($A9,'Return Data'!$B$7:$R$2700,11,0)</f>
        <v>34.814900000000002</v>
      </c>
      <c r="G9" s="66">
        <f t="shared" ref="G9:I9" si="1">RANK(F9,F$8:F$23,0)</f>
        <v>6</v>
      </c>
      <c r="H9" s="65">
        <f>VLOOKUP($A9,'Return Data'!$B$7:$R$2700,12,0)</f>
        <v>53.979599999999998</v>
      </c>
      <c r="I9" s="66">
        <f t="shared" si="1"/>
        <v>6</v>
      </c>
      <c r="J9" s="65">
        <f>VLOOKUP($A9,'Return Data'!$B$7:$R$2700,13,0)</f>
        <v>36.148299999999999</v>
      </c>
      <c r="K9" s="66">
        <f t="shared" ref="K9" si="2">RANK(J9,J$8:J$23,0)</f>
        <v>8</v>
      </c>
      <c r="L9" s="65">
        <f>VLOOKUP($A9,'Return Data'!$B$7:$R$2700,17,0)</f>
        <v>12.942399999999999</v>
      </c>
      <c r="M9" s="66">
        <f t="shared" ref="M9" si="3">RANK(L9,L$8:L$23,0)</f>
        <v>13</v>
      </c>
      <c r="N9" s="65">
        <f>VLOOKUP($A9,'Return Data'!$B$7:$R$2700,14,0)</f>
        <v>8.0863999999999994</v>
      </c>
      <c r="O9" s="66">
        <f>RANK(N9,N$8:N$23,0)</f>
        <v>9</v>
      </c>
      <c r="P9" s="65">
        <f>VLOOKUP($A9,'Return Data'!$B$7:$R$2700,15,0)</f>
        <v>15.3325</v>
      </c>
      <c r="Q9" s="66">
        <f t="shared" ref="Q9:S23" si="4">RANK(P9,P$8:P$23,0)</f>
        <v>7</v>
      </c>
      <c r="R9" s="65">
        <f>VLOOKUP($A9,'Return Data'!$B$7:$R$2700,16,0)</f>
        <v>15.6195</v>
      </c>
      <c r="S9" s="67">
        <f t="shared" si="4"/>
        <v>6</v>
      </c>
    </row>
    <row r="10" spans="1:19" s="68" customFormat="1" x14ac:dyDescent="0.3">
      <c r="A10" s="63" t="s">
        <v>13</v>
      </c>
      <c r="B10" s="64">
        <f>VLOOKUP($A10,'Return Data'!$B$7:$R$2700,3,0)</f>
        <v>44260</v>
      </c>
      <c r="C10" s="65">
        <f>VLOOKUP($A10,'Return Data'!$B$7:$R$2700,4,0)</f>
        <v>209.34</v>
      </c>
      <c r="D10" s="65">
        <f>VLOOKUP($A10,'Return Data'!$B$7:$R$2700,10,0)</f>
        <v>15.078900000000001</v>
      </c>
      <c r="E10" s="66">
        <f t="shared" si="0"/>
        <v>9</v>
      </c>
      <c r="F10" s="65">
        <f>VLOOKUP($A10,'Return Data'!$B$7:$R$2700,11,0)</f>
        <v>32.401499999999999</v>
      </c>
      <c r="G10" s="66">
        <f t="shared" ref="G10:I10" si="5">RANK(F10,F$8:F$23,0)</f>
        <v>11</v>
      </c>
      <c r="H10" s="65">
        <f>VLOOKUP($A10,'Return Data'!$B$7:$R$2700,12,0)</f>
        <v>46.156500000000001</v>
      </c>
      <c r="I10" s="66">
        <f t="shared" si="5"/>
        <v>13</v>
      </c>
      <c r="J10" s="65">
        <f>VLOOKUP($A10,'Return Data'!$B$7:$R$2700,13,0)</f>
        <v>47.724200000000003</v>
      </c>
      <c r="K10" s="66">
        <f t="shared" ref="K10" si="6">RANK(J10,J$8:J$23,0)</f>
        <v>2</v>
      </c>
      <c r="L10" s="65">
        <f>VLOOKUP($A10,'Return Data'!$B$7:$R$2700,17,0)</f>
        <v>18.6828</v>
      </c>
      <c r="M10" s="66">
        <f t="shared" ref="M10" si="7">RANK(L10,L$8:L$23,0)</f>
        <v>4</v>
      </c>
      <c r="N10" s="65">
        <f>VLOOKUP($A10,'Return Data'!$B$7:$R$2700,14,0)</f>
        <v>11.6511</v>
      </c>
      <c r="O10" s="66">
        <f>RANK(N10,N$8:N$23,0)</f>
        <v>2</v>
      </c>
      <c r="P10" s="65">
        <f>VLOOKUP($A10,'Return Data'!$B$7:$R$2700,15,0)</f>
        <v>14.2461</v>
      </c>
      <c r="Q10" s="66">
        <f t="shared" si="4"/>
        <v>9</v>
      </c>
      <c r="R10" s="65">
        <f>VLOOKUP($A10,'Return Data'!$B$7:$R$2700,16,0)</f>
        <v>16.9834</v>
      </c>
      <c r="S10" s="67">
        <f t="shared" si="4"/>
        <v>2</v>
      </c>
    </row>
    <row r="11" spans="1:19" s="68" customFormat="1" x14ac:dyDescent="0.3">
      <c r="A11" s="63" t="s">
        <v>14</v>
      </c>
      <c r="B11" s="64">
        <f>VLOOKUP($A11,'Return Data'!$B$7:$R$2700,3,0)</f>
        <v>44260</v>
      </c>
      <c r="C11" s="65">
        <f>VLOOKUP($A11,'Return Data'!$B$7:$R$2700,4,0)</f>
        <v>13.73</v>
      </c>
      <c r="D11" s="65">
        <f>VLOOKUP($A11,'Return Data'!$B$7:$R$2700,10,0)</f>
        <v>16.950600000000001</v>
      </c>
      <c r="E11" s="66">
        <f t="shared" si="0"/>
        <v>4</v>
      </c>
      <c r="F11" s="65">
        <f>VLOOKUP($A11,'Return Data'!$B$7:$R$2700,11,0)</f>
        <v>34.739899999999999</v>
      </c>
      <c r="G11" s="66">
        <f t="shared" ref="G11:I11" si="8">RANK(F11,F$8:F$23,0)</f>
        <v>8</v>
      </c>
      <c r="H11" s="65">
        <f>VLOOKUP($A11,'Return Data'!$B$7:$R$2700,12,0)</f>
        <v>50.383400000000002</v>
      </c>
      <c r="I11" s="66">
        <f t="shared" si="8"/>
        <v>10</v>
      </c>
      <c r="J11" s="65">
        <f>VLOOKUP($A11,'Return Data'!$B$7:$R$2700,13,0)</f>
        <v>32.401200000000003</v>
      </c>
      <c r="K11" s="66">
        <f t="shared" ref="K11" si="9">RANK(J11,J$8:J$23,0)</f>
        <v>12</v>
      </c>
      <c r="L11" s="65">
        <f>VLOOKUP($A11,'Return Data'!$B$7:$R$2700,17,0)</f>
        <v>15.545400000000001</v>
      </c>
      <c r="M11" s="66">
        <f t="shared" ref="M11" si="10">RANK(L11,L$8:L$23,0)</f>
        <v>10</v>
      </c>
      <c r="N11" s="65"/>
      <c r="O11" s="66"/>
      <c r="P11" s="65"/>
      <c r="Q11" s="66"/>
      <c r="R11" s="65">
        <f>VLOOKUP($A11,'Return Data'!$B$7:$R$2700,16,0)</f>
        <v>13.278700000000001</v>
      </c>
      <c r="S11" s="67">
        <f t="shared" si="4"/>
        <v>11</v>
      </c>
    </row>
    <row r="12" spans="1:19" s="68" customFormat="1" x14ac:dyDescent="0.3">
      <c r="A12" s="63" t="s">
        <v>15</v>
      </c>
      <c r="B12" s="64">
        <f>VLOOKUP($A12,'Return Data'!$B$7:$R$2700,3,0)</f>
        <v>44260</v>
      </c>
      <c r="C12" s="65">
        <f>VLOOKUP($A12,'Return Data'!$B$7:$R$2700,4,0)</f>
        <v>70.64</v>
      </c>
      <c r="D12" s="65">
        <f>VLOOKUP($A12,'Return Data'!$B$7:$R$2700,10,0)</f>
        <v>23.152000000000001</v>
      </c>
      <c r="E12" s="66">
        <f t="shared" si="0"/>
        <v>2</v>
      </c>
      <c r="F12" s="65">
        <f>VLOOKUP($A12,'Return Data'!$B$7:$R$2700,11,0)</f>
        <v>48.966700000000003</v>
      </c>
      <c r="G12" s="66">
        <f t="shared" ref="G12:I12" si="11">RANK(F12,F$8:F$23,0)</f>
        <v>2</v>
      </c>
      <c r="H12" s="65">
        <f>VLOOKUP($A12,'Return Data'!$B$7:$R$2700,12,0)</f>
        <v>82.155799999999999</v>
      </c>
      <c r="I12" s="66">
        <f t="shared" si="11"/>
        <v>1</v>
      </c>
      <c r="J12" s="65">
        <f>VLOOKUP($A12,'Return Data'!$B$7:$R$2700,13,0)</f>
        <v>44.517200000000003</v>
      </c>
      <c r="K12" s="66">
        <f t="shared" ref="K12" si="12">RANK(J12,J$8:J$23,0)</f>
        <v>3</v>
      </c>
      <c r="L12" s="65">
        <f>VLOOKUP($A12,'Return Data'!$B$7:$R$2700,17,0)</f>
        <v>15.9732</v>
      </c>
      <c r="M12" s="66">
        <f t="shared" ref="M12" si="13">RANK(L12,L$8:L$23,0)</f>
        <v>9</v>
      </c>
      <c r="N12" s="65">
        <f>VLOOKUP($A12,'Return Data'!$B$7:$R$2700,14,0)</f>
        <v>6.6630000000000003</v>
      </c>
      <c r="O12" s="66">
        <f t="shared" ref="O12:O18" si="14">RANK(N12,N$8:N$23,0)</f>
        <v>10</v>
      </c>
      <c r="P12" s="65">
        <f>VLOOKUP($A12,'Return Data'!$B$7:$R$2700,15,0)</f>
        <v>17.017900000000001</v>
      </c>
      <c r="Q12" s="66">
        <f t="shared" si="4"/>
        <v>3</v>
      </c>
      <c r="R12" s="65">
        <f>VLOOKUP($A12,'Return Data'!$B$7:$R$2700,16,0)</f>
        <v>15.4018</v>
      </c>
      <c r="S12" s="67">
        <f t="shared" si="4"/>
        <v>7</v>
      </c>
    </row>
    <row r="13" spans="1:19" s="68" customFormat="1" x14ac:dyDescent="0.3">
      <c r="A13" s="63" t="s">
        <v>16</v>
      </c>
      <c r="B13" s="64">
        <f>VLOOKUP($A13,'Return Data'!$B$7:$R$2700,3,0)</f>
        <v>44260</v>
      </c>
      <c r="C13" s="65">
        <f>VLOOKUP($A13,'Return Data'!$B$7:$R$2700,4,0)</f>
        <v>16.092400000000001</v>
      </c>
      <c r="D13" s="65">
        <f>VLOOKUP($A13,'Return Data'!$B$7:$R$2700,10,0)</f>
        <v>11.0962</v>
      </c>
      <c r="E13" s="66">
        <f t="shared" si="0"/>
        <v>16</v>
      </c>
      <c r="F13" s="65">
        <f>VLOOKUP($A13,'Return Data'!$B$7:$R$2700,11,0)</f>
        <v>28.931000000000001</v>
      </c>
      <c r="G13" s="66">
        <f t="shared" ref="G13:I13" si="15">RANK(F13,F$8:F$23,0)</f>
        <v>14</v>
      </c>
      <c r="H13" s="65">
        <f>VLOOKUP($A13,'Return Data'!$B$7:$R$2700,12,0)</f>
        <v>46.728099999999998</v>
      </c>
      <c r="I13" s="66">
        <f t="shared" si="15"/>
        <v>12</v>
      </c>
      <c r="J13" s="65">
        <f>VLOOKUP($A13,'Return Data'!$B$7:$R$2700,13,0)</f>
        <v>31.512499999999999</v>
      </c>
      <c r="K13" s="66">
        <f t="shared" ref="K13" si="16">RANK(J13,J$8:J$23,0)</f>
        <v>14</v>
      </c>
      <c r="L13" s="65">
        <f>VLOOKUP($A13,'Return Data'!$B$7:$R$2700,17,0)</f>
        <v>14.330399999999999</v>
      </c>
      <c r="M13" s="66">
        <f t="shared" ref="M13" si="17">RANK(L13,L$8:L$23,0)</f>
        <v>12</v>
      </c>
      <c r="N13" s="65">
        <f>VLOOKUP($A13,'Return Data'!$B$7:$R$2700,14,0)</f>
        <v>3.9264000000000001</v>
      </c>
      <c r="O13" s="66">
        <f t="shared" si="14"/>
        <v>11</v>
      </c>
      <c r="P13" s="65"/>
      <c r="Q13" s="66"/>
      <c r="R13" s="65">
        <f>VLOOKUP($A13,'Return Data'!$B$7:$R$2700,16,0)</f>
        <v>9.0424000000000007</v>
      </c>
      <c r="S13" s="67">
        <f t="shared" si="4"/>
        <v>15</v>
      </c>
    </row>
    <row r="14" spans="1:19" s="68" customFormat="1" x14ac:dyDescent="0.3">
      <c r="A14" s="63" t="s">
        <v>17</v>
      </c>
      <c r="B14" s="64">
        <f>VLOOKUP($A14,'Return Data'!$B$7:$R$2700,3,0)</f>
        <v>44260</v>
      </c>
      <c r="C14" s="65">
        <f>VLOOKUP($A14,'Return Data'!$B$7:$R$2700,4,0)</f>
        <v>45.9758</v>
      </c>
      <c r="D14" s="65">
        <f>VLOOKUP($A14,'Return Data'!$B$7:$R$2700,10,0)</f>
        <v>16.369700000000002</v>
      </c>
      <c r="E14" s="66">
        <f t="shared" si="0"/>
        <v>5</v>
      </c>
      <c r="F14" s="65">
        <f>VLOOKUP($A14,'Return Data'!$B$7:$R$2700,11,0)</f>
        <v>38.3446</v>
      </c>
      <c r="G14" s="66">
        <f t="shared" ref="G14:I14" si="18">RANK(F14,F$8:F$23,0)</f>
        <v>3</v>
      </c>
      <c r="H14" s="65">
        <f>VLOOKUP($A14,'Return Data'!$B$7:$R$2700,12,0)</f>
        <v>53.9495</v>
      </c>
      <c r="I14" s="66">
        <f t="shared" si="18"/>
        <v>7</v>
      </c>
      <c r="J14" s="65">
        <f>VLOOKUP($A14,'Return Data'!$B$7:$R$2700,13,0)</f>
        <v>31.697299999999998</v>
      </c>
      <c r="K14" s="66">
        <f t="shared" ref="K14" si="19">RANK(J14,J$8:J$23,0)</f>
        <v>13</v>
      </c>
      <c r="L14" s="65">
        <f>VLOOKUP($A14,'Return Data'!$B$7:$R$2700,17,0)</f>
        <v>18.915500000000002</v>
      </c>
      <c r="M14" s="66">
        <f t="shared" ref="M14" si="20">RANK(L14,L$8:L$23,0)</f>
        <v>2</v>
      </c>
      <c r="N14" s="65">
        <f>VLOOKUP($A14,'Return Data'!$B$7:$R$2700,14,0)</f>
        <v>10.875999999999999</v>
      </c>
      <c r="O14" s="66">
        <f t="shared" si="14"/>
        <v>4</v>
      </c>
      <c r="P14" s="65">
        <f>VLOOKUP($A14,'Return Data'!$B$7:$R$2700,15,0)</f>
        <v>19.0517</v>
      </c>
      <c r="Q14" s="66">
        <f t="shared" si="4"/>
        <v>1</v>
      </c>
      <c r="R14" s="65">
        <f>VLOOKUP($A14,'Return Data'!$B$7:$R$2700,16,0)</f>
        <v>15.168900000000001</v>
      </c>
      <c r="S14" s="67">
        <f t="shared" si="4"/>
        <v>8</v>
      </c>
    </row>
    <row r="15" spans="1:19" s="68" customFormat="1" x14ac:dyDescent="0.3">
      <c r="A15" s="63" t="s">
        <v>18</v>
      </c>
      <c r="B15" s="64">
        <f>VLOOKUP($A15,'Return Data'!$B$7:$R$2700,3,0)</f>
        <v>44260</v>
      </c>
      <c r="C15" s="65">
        <f>VLOOKUP($A15,'Return Data'!$B$7:$R$2700,4,0)</f>
        <v>49.289000000000001</v>
      </c>
      <c r="D15" s="65">
        <f>VLOOKUP($A15,'Return Data'!$B$7:$R$2700,10,0)</f>
        <v>15.7943</v>
      </c>
      <c r="E15" s="66">
        <f t="shared" si="0"/>
        <v>6</v>
      </c>
      <c r="F15" s="65">
        <f>VLOOKUP($A15,'Return Data'!$B$7:$R$2700,11,0)</f>
        <v>34.236600000000003</v>
      </c>
      <c r="G15" s="66">
        <f t="shared" ref="G15:I15" si="21">RANK(F15,F$8:F$23,0)</f>
        <v>10</v>
      </c>
      <c r="H15" s="65">
        <f>VLOOKUP($A15,'Return Data'!$B$7:$R$2700,12,0)</f>
        <v>55.402500000000003</v>
      </c>
      <c r="I15" s="66">
        <f t="shared" si="21"/>
        <v>5</v>
      </c>
      <c r="J15" s="65">
        <f>VLOOKUP($A15,'Return Data'!$B$7:$R$2700,13,0)</f>
        <v>35.064300000000003</v>
      </c>
      <c r="K15" s="66">
        <f t="shared" ref="K15" si="22">RANK(J15,J$8:J$23,0)</f>
        <v>9</v>
      </c>
      <c r="L15" s="65">
        <f>VLOOKUP($A15,'Return Data'!$B$7:$R$2700,17,0)</f>
        <v>17.185199999999998</v>
      </c>
      <c r="M15" s="66">
        <f t="shared" ref="M15" si="23">RANK(L15,L$8:L$23,0)</f>
        <v>5</v>
      </c>
      <c r="N15" s="65">
        <f>VLOOKUP($A15,'Return Data'!$B$7:$R$2700,14,0)</f>
        <v>8.3888999999999996</v>
      </c>
      <c r="O15" s="66">
        <f t="shared" si="14"/>
        <v>8</v>
      </c>
      <c r="P15" s="65">
        <f>VLOOKUP($A15,'Return Data'!$B$7:$R$2700,15,0)</f>
        <v>16.010899999999999</v>
      </c>
      <c r="Q15" s="66">
        <f t="shared" si="4"/>
        <v>5</v>
      </c>
      <c r="R15" s="65">
        <f>VLOOKUP($A15,'Return Data'!$B$7:$R$2700,16,0)</f>
        <v>18.523800000000001</v>
      </c>
      <c r="S15" s="67">
        <f t="shared" si="4"/>
        <v>1</v>
      </c>
    </row>
    <row r="16" spans="1:19" s="68" customFormat="1" x14ac:dyDescent="0.3">
      <c r="A16" s="63" t="s">
        <v>19</v>
      </c>
      <c r="B16" s="64">
        <f>VLOOKUP($A16,'Return Data'!$B$7:$R$2700,3,0)</f>
        <v>44260</v>
      </c>
      <c r="C16" s="65">
        <f>VLOOKUP($A16,'Return Data'!$B$7:$R$2700,4,0)</f>
        <v>104.1448</v>
      </c>
      <c r="D16" s="65">
        <f>VLOOKUP($A16,'Return Data'!$B$7:$R$2700,10,0)</f>
        <v>17.801300000000001</v>
      </c>
      <c r="E16" s="66">
        <f t="shared" si="0"/>
        <v>3</v>
      </c>
      <c r="F16" s="65">
        <f>VLOOKUP($A16,'Return Data'!$B$7:$R$2700,11,0)</f>
        <v>37.035699999999999</v>
      </c>
      <c r="G16" s="66">
        <f t="shared" ref="G16:I16" si="24">RANK(F16,F$8:F$23,0)</f>
        <v>5</v>
      </c>
      <c r="H16" s="65">
        <f>VLOOKUP($A16,'Return Data'!$B$7:$R$2700,12,0)</f>
        <v>57.490200000000002</v>
      </c>
      <c r="I16" s="66">
        <f t="shared" si="24"/>
        <v>4</v>
      </c>
      <c r="J16" s="65">
        <f>VLOOKUP($A16,'Return Data'!$B$7:$R$2700,13,0)</f>
        <v>38.200200000000002</v>
      </c>
      <c r="K16" s="66">
        <f t="shared" ref="K16" si="25">RANK(J16,J$8:J$23,0)</f>
        <v>6</v>
      </c>
      <c r="L16" s="65">
        <f>VLOOKUP($A16,'Return Data'!$B$7:$R$2700,17,0)</f>
        <v>18.692599999999999</v>
      </c>
      <c r="M16" s="66">
        <f t="shared" ref="M16" si="26">RANK(L16,L$8:L$23,0)</f>
        <v>3</v>
      </c>
      <c r="N16" s="65">
        <f>VLOOKUP($A16,'Return Data'!$B$7:$R$2700,14,0)</f>
        <v>11.202500000000001</v>
      </c>
      <c r="O16" s="66">
        <f t="shared" si="14"/>
        <v>3</v>
      </c>
      <c r="P16" s="65">
        <f>VLOOKUP($A16,'Return Data'!$B$7:$R$2700,15,0)</f>
        <v>16.804500000000001</v>
      </c>
      <c r="Q16" s="66">
        <f t="shared" si="4"/>
        <v>4</v>
      </c>
      <c r="R16" s="65">
        <f>VLOOKUP($A16,'Return Data'!$B$7:$R$2700,16,0)</f>
        <v>14.534800000000001</v>
      </c>
      <c r="S16" s="67">
        <f t="shared" si="4"/>
        <v>9</v>
      </c>
    </row>
    <row r="17" spans="1:19" s="68" customFormat="1" x14ac:dyDescent="0.3">
      <c r="A17" s="63" t="s">
        <v>20</v>
      </c>
      <c r="B17" s="64">
        <f>VLOOKUP($A17,'Return Data'!$B$7:$R$2700,3,0)</f>
        <v>44260</v>
      </c>
      <c r="C17" s="65">
        <f>VLOOKUP($A17,'Return Data'!$B$7:$R$2700,4,0)</f>
        <v>67.44</v>
      </c>
      <c r="D17" s="65">
        <f>VLOOKUP($A17,'Return Data'!$B$7:$R$2700,10,0)</f>
        <v>14.693899999999999</v>
      </c>
      <c r="E17" s="66">
        <f t="shared" si="0"/>
        <v>11</v>
      </c>
      <c r="F17" s="65">
        <f>VLOOKUP($A17,'Return Data'!$B$7:$R$2700,11,0)</f>
        <v>37.885899999999999</v>
      </c>
      <c r="G17" s="66">
        <f t="shared" ref="G17:I17" si="27">RANK(F17,F$8:F$23,0)</f>
        <v>4</v>
      </c>
      <c r="H17" s="65">
        <f>VLOOKUP($A17,'Return Data'!$B$7:$R$2700,12,0)</f>
        <v>53.551900000000003</v>
      </c>
      <c r="I17" s="66">
        <f t="shared" si="27"/>
        <v>8</v>
      </c>
      <c r="J17" s="65">
        <f>VLOOKUP($A17,'Return Data'!$B$7:$R$2700,13,0)</f>
        <v>37.660699999999999</v>
      </c>
      <c r="K17" s="66">
        <f t="shared" ref="K17" si="28">RANK(J17,J$8:J$23,0)</f>
        <v>7</v>
      </c>
      <c r="L17" s="65">
        <f>VLOOKUP($A17,'Return Data'!$B$7:$R$2700,17,0)</f>
        <v>11.4178</v>
      </c>
      <c r="M17" s="66">
        <f t="shared" ref="M17" si="29">RANK(L17,L$8:L$23,0)</f>
        <v>14</v>
      </c>
      <c r="N17" s="65">
        <f>VLOOKUP($A17,'Return Data'!$B$7:$R$2700,14,0)</f>
        <v>8.8704999999999998</v>
      </c>
      <c r="O17" s="66">
        <f t="shared" si="14"/>
        <v>5</v>
      </c>
      <c r="P17" s="65">
        <f>VLOOKUP($A17,'Return Data'!$B$7:$R$2700,15,0)</f>
        <v>12.760400000000001</v>
      </c>
      <c r="Q17" s="66">
        <f t="shared" si="4"/>
        <v>10</v>
      </c>
      <c r="R17" s="65">
        <f>VLOOKUP($A17,'Return Data'!$B$7:$R$2700,16,0)</f>
        <v>13.5799</v>
      </c>
      <c r="S17" s="67">
        <f t="shared" si="4"/>
        <v>10</v>
      </c>
    </row>
    <row r="18" spans="1:19" s="68" customFormat="1" x14ac:dyDescent="0.3">
      <c r="A18" s="63" t="s">
        <v>21</v>
      </c>
      <c r="B18" s="64">
        <f>VLOOKUP($A18,'Return Data'!$B$7:$R$2700,3,0)</f>
        <v>44260</v>
      </c>
      <c r="C18" s="65">
        <f>VLOOKUP($A18,'Return Data'!$B$7:$R$2700,4,0)</f>
        <v>180.1275</v>
      </c>
      <c r="D18" s="65">
        <f>VLOOKUP($A18,'Return Data'!$B$7:$R$2700,10,0)</f>
        <v>12.323700000000001</v>
      </c>
      <c r="E18" s="66">
        <f t="shared" si="0"/>
        <v>14</v>
      </c>
      <c r="F18" s="65">
        <f>VLOOKUP($A18,'Return Data'!$B$7:$R$2700,11,0)</f>
        <v>29.700700000000001</v>
      </c>
      <c r="G18" s="66">
        <f t="shared" ref="G18:I18" si="30">RANK(F18,F$8:F$23,0)</f>
        <v>13</v>
      </c>
      <c r="H18" s="65">
        <f>VLOOKUP($A18,'Return Data'!$B$7:$R$2700,12,0)</f>
        <v>42.425899999999999</v>
      </c>
      <c r="I18" s="66">
        <f t="shared" si="30"/>
        <v>14</v>
      </c>
      <c r="J18" s="65">
        <f>VLOOKUP($A18,'Return Data'!$B$7:$R$2700,13,0)</f>
        <v>32.842199999999998</v>
      </c>
      <c r="K18" s="66">
        <f t="shared" ref="K18" si="31">RANK(J18,J$8:J$23,0)</f>
        <v>11</v>
      </c>
      <c r="L18" s="65">
        <f>VLOOKUP($A18,'Return Data'!$B$7:$R$2700,17,0)</f>
        <v>15.404400000000001</v>
      </c>
      <c r="M18" s="66">
        <f t="shared" ref="M18:M20" si="32">RANK(L18,L$8:L$23,0)</f>
        <v>11</v>
      </c>
      <c r="N18" s="65">
        <f>VLOOKUP($A18,'Return Data'!$B$7:$R$2700,14,0)</f>
        <v>8.3986000000000001</v>
      </c>
      <c r="O18" s="66">
        <f t="shared" si="14"/>
        <v>7</v>
      </c>
      <c r="P18" s="65">
        <f>VLOOKUP($A18,'Return Data'!$B$7:$R$2700,15,0)</f>
        <v>17.767499999999998</v>
      </c>
      <c r="Q18" s="66">
        <f t="shared" si="4"/>
        <v>2</v>
      </c>
      <c r="R18" s="65">
        <f>VLOOKUP($A18,'Return Data'!$B$7:$R$2700,16,0)</f>
        <v>16.7591</v>
      </c>
      <c r="S18" s="67">
        <f t="shared" si="4"/>
        <v>4</v>
      </c>
    </row>
    <row r="19" spans="1:19" s="68" customFormat="1" x14ac:dyDescent="0.3">
      <c r="A19" s="63" t="s">
        <v>22</v>
      </c>
      <c r="B19" s="64">
        <f>VLOOKUP($A19,'Return Data'!$B$7:$R$2700,3,0)</f>
        <v>44260</v>
      </c>
      <c r="C19" s="65">
        <f>VLOOKUP($A19,'Return Data'!$B$7:$R$2700,4,0)</f>
        <v>12.8446</v>
      </c>
      <c r="D19" s="65">
        <f>VLOOKUP($A19,'Return Data'!$B$7:$R$2700,10,0)</f>
        <v>13.327</v>
      </c>
      <c r="E19" s="66">
        <f t="shared" si="0"/>
        <v>13</v>
      </c>
      <c r="F19" s="65">
        <f>VLOOKUP($A19,'Return Data'!$B$7:$R$2700,11,0)</f>
        <v>27.646899999999999</v>
      </c>
      <c r="G19" s="66">
        <f t="shared" ref="G19:I19" si="33">RANK(F19,F$8:F$23,0)</f>
        <v>15</v>
      </c>
      <c r="H19" s="65">
        <f>VLOOKUP($A19,'Return Data'!$B$7:$R$2700,12,0)</f>
        <v>39.442399999999999</v>
      </c>
      <c r="I19" s="66">
        <f t="shared" si="33"/>
        <v>15</v>
      </c>
      <c r="J19" s="65">
        <f>VLOOKUP($A19,'Return Data'!$B$7:$R$2700,13,0)</f>
        <v>25.507899999999999</v>
      </c>
      <c r="K19" s="66">
        <f t="shared" ref="K19" si="34">RANK(J19,J$8:J$23,0)</f>
        <v>15</v>
      </c>
      <c r="L19" s="65">
        <f>VLOOKUP($A19,'Return Data'!$B$7:$R$2700,17,0)</f>
        <v>16.218800000000002</v>
      </c>
      <c r="M19" s="66">
        <f t="shared" si="32"/>
        <v>7</v>
      </c>
      <c r="N19" s="65"/>
      <c r="O19" s="66"/>
      <c r="P19" s="65"/>
      <c r="Q19" s="66"/>
      <c r="R19" s="65">
        <f>VLOOKUP($A19,'Return Data'!$B$7:$R$2700,16,0)</f>
        <v>9.9207999999999998</v>
      </c>
      <c r="S19" s="67">
        <f t="shared" si="4"/>
        <v>14</v>
      </c>
    </row>
    <row r="20" spans="1:19" s="68" customFormat="1" x14ac:dyDescent="0.3">
      <c r="A20" s="63" t="s">
        <v>23</v>
      </c>
      <c r="B20" s="64">
        <f>VLOOKUP($A20,'Return Data'!$B$7:$R$2700,3,0)</f>
        <v>44260</v>
      </c>
      <c r="C20" s="65">
        <f>VLOOKUP($A20,'Return Data'!$B$7:$R$2700,4,0)</f>
        <v>12.3827</v>
      </c>
      <c r="D20" s="65">
        <f>VLOOKUP($A20,'Return Data'!$B$7:$R$2700,10,0)</f>
        <v>11.751200000000001</v>
      </c>
      <c r="E20" s="66">
        <f t="shared" si="0"/>
        <v>15</v>
      </c>
      <c r="F20" s="65">
        <f>VLOOKUP($A20,'Return Data'!$B$7:$R$2700,11,0)</f>
        <v>25.651499999999999</v>
      </c>
      <c r="G20" s="66">
        <f t="shared" ref="G20:I20" si="35">RANK(F20,F$8:F$23,0)</f>
        <v>16</v>
      </c>
      <c r="H20" s="65">
        <f>VLOOKUP($A20,'Return Data'!$B$7:$R$2700,12,0)</f>
        <v>37.099600000000002</v>
      </c>
      <c r="I20" s="66">
        <f t="shared" si="35"/>
        <v>16</v>
      </c>
      <c r="J20" s="65">
        <f>VLOOKUP($A20,'Return Data'!$B$7:$R$2700,13,0)</f>
        <v>24.4755</v>
      </c>
      <c r="K20" s="66">
        <f t="shared" ref="K20" si="36">RANK(J20,J$8:J$23,0)</f>
        <v>16</v>
      </c>
      <c r="L20" s="65">
        <f>VLOOKUP($A20,'Return Data'!$B$7:$R$2700,17,0)</f>
        <v>15.980600000000001</v>
      </c>
      <c r="M20" s="66">
        <f t="shared" si="32"/>
        <v>8</v>
      </c>
      <c r="N20" s="65"/>
      <c r="O20" s="66"/>
      <c r="P20" s="65"/>
      <c r="Q20" s="66"/>
      <c r="R20" s="65">
        <f>VLOOKUP($A20,'Return Data'!$B$7:$R$2700,16,0)</f>
        <v>8.6049000000000007</v>
      </c>
      <c r="S20" s="67">
        <f t="shared" si="4"/>
        <v>16</v>
      </c>
    </row>
    <row r="21" spans="1:19" s="68" customFormat="1" x14ac:dyDescent="0.3">
      <c r="A21" s="63" t="s">
        <v>24</v>
      </c>
      <c r="B21" s="64">
        <f>VLOOKUP($A21,'Return Data'!$B$7:$R$2700,3,0)</f>
        <v>44260</v>
      </c>
      <c r="C21" s="65">
        <f>VLOOKUP($A21,'Return Data'!$B$7:$R$2700,4,0)</f>
        <v>348.80070000000001</v>
      </c>
      <c r="D21" s="65">
        <f>VLOOKUP($A21,'Return Data'!$B$7:$R$2700,10,0)</f>
        <v>24.332599999999999</v>
      </c>
      <c r="E21" s="66">
        <f t="shared" si="0"/>
        <v>1</v>
      </c>
      <c r="F21" s="65">
        <f>VLOOKUP($A21,'Return Data'!$B$7:$R$2700,11,0)</f>
        <v>50.954099999999997</v>
      </c>
      <c r="G21" s="66">
        <f t="shared" ref="G21:I21" si="37">RANK(F21,F$8:F$23,0)</f>
        <v>1</v>
      </c>
      <c r="H21" s="65">
        <f>VLOOKUP($A21,'Return Data'!$B$7:$R$2700,12,0)</f>
        <v>70.993600000000001</v>
      </c>
      <c r="I21" s="66">
        <f t="shared" si="37"/>
        <v>2</v>
      </c>
      <c r="J21" s="65">
        <f>VLOOKUP($A21,'Return Data'!$B$7:$R$2700,13,0)</f>
        <v>50.429499999999997</v>
      </c>
      <c r="K21" s="66">
        <f t="shared" ref="K21" si="38">RANK(J21,J$8:J$23,0)</f>
        <v>1</v>
      </c>
      <c r="L21" s="65">
        <f>VLOOKUP($A21,'Return Data'!$B$7:$R$2700,17,0)</f>
        <v>16.3598</v>
      </c>
      <c r="M21" s="66">
        <f t="shared" ref="M21" si="39">RANK(L21,L$8:L$23,0)</f>
        <v>6</v>
      </c>
      <c r="N21" s="65">
        <f>VLOOKUP($A21,'Return Data'!$B$7:$R$2700,14,0)</f>
        <v>8.4710999999999999</v>
      </c>
      <c r="O21" s="66">
        <f>RANK(N21,N$8:N$23,0)</f>
        <v>6</v>
      </c>
      <c r="P21" s="65">
        <f>VLOOKUP($A21,'Return Data'!$B$7:$R$2700,15,0)</f>
        <v>15.0107</v>
      </c>
      <c r="Q21" s="66">
        <f t="shared" si="4"/>
        <v>8</v>
      </c>
      <c r="R21" s="65">
        <f>VLOOKUP($A21,'Return Data'!$B$7:$R$2700,16,0)</f>
        <v>13.2669</v>
      </c>
      <c r="S21" s="67">
        <f t="shared" si="4"/>
        <v>12</v>
      </c>
    </row>
    <row r="22" spans="1:19" s="68" customFormat="1" x14ac:dyDescent="0.3">
      <c r="A22" s="63" t="s">
        <v>25</v>
      </c>
      <c r="B22" s="64">
        <f>VLOOKUP($A22,'Return Data'!$B$7:$R$2700,3,0)</f>
        <v>44260</v>
      </c>
      <c r="C22" s="65">
        <f>VLOOKUP($A22,'Return Data'!$B$7:$R$2700,4,0)</f>
        <v>14.2</v>
      </c>
      <c r="D22" s="65">
        <f>VLOOKUP($A22,'Return Data'!$B$7:$R$2700,10,0)</f>
        <v>14.979799999999999</v>
      </c>
      <c r="E22" s="66">
        <f t="shared" si="0"/>
        <v>10</v>
      </c>
      <c r="F22" s="65">
        <f>VLOOKUP($A22,'Return Data'!$B$7:$R$2700,11,0)</f>
        <v>31.8477</v>
      </c>
      <c r="G22" s="66">
        <f t="shared" ref="G22:I22" si="40">RANK(F22,F$8:F$23,0)</f>
        <v>12</v>
      </c>
      <c r="H22" s="65">
        <f>VLOOKUP($A22,'Return Data'!$B$7:$R$2700,12,0)</f>
        <v>48.535600000000002</v>
      </c>
      <c r="I22" s="66">
        <f t="shared" si="40"/>
        <v>11</v>
      </c>
      <c r="J22" s="65">
        <f>VLOOKUP($A22,'Return Data'!$B$7:$R$2700,13,0)</f>
        <v>41.8581</v>
      </c>
      <c r="K22" s="66">
        <f t="shared" ref="K22" si="41">RANK(J22,J$8:J$23,0)</f>
        <v>5</v>
      </c>
      <c r="L22" s="65"/>
      <c r="M22" s="66"/>
      <c r="N22" s="65"/>
      <c r="O22" s="66"/>
      <c r="P22" s="65"/>
      <c r="Q22" s="66"/>
      <c r="R22" s="65">
        <f>VLOOKUP($A22,'Return Data'!$B$7:$R$2700,16,0)</f>
        <v>16.8703</v>
      </c>
      <c r="S22" s="67">
        <f t="shared" si="4"/>
        <v>3</v>
      </c>
    </row>
    <row r="23" spans="1:19" s="68" customFormat="1" x14ac:dyDescent="0.3">
      <c r="A23" s="63" t="s">
        <v>26</v>
      </c>
      <c r="B23" s="64">
        <f>VLOOKUP($A23,'Return Data'!$B$7:$R$2700,3,0)</f>
        <v>44260</v>
      </c>
      <c r="C23" s="65">
        <f>VLOOKUP($A23,'Return Data'!$B$7:$R$2700,4,0)</f>
        <v>89.077500000000001</v>
      </c>
      <c r="D23" s="65">
        <f>VLOOKUP($A23,'Return Data'!$B$7:$R$2700,10,0)</f>
        <v>13.712400000000001</v>
      </c>
      <c r="E23" s="66">
        <f t="shared" si="0"/>
        <v>12</v>
      </c>
      <c r="F23" s="65">
        <f>VLOOKUP($A23,'Return Data'!$B$7:$R$2700,11,0)</f>
        <v>34.811100000000003</v>
      </c>
      <c r="G23" s="66">
        <f t="shared" ref="G23:I23" si="42">RANK(F23,F$8:F$23,0)</f>
        <v>7</v>
      </c>
      <c r="H23" s="65">
        <f>VLOOKUP($A23,'Return Data'!$B$7:$R$2700,12,0)</f>
        <v>50.514000000000003</v>
      </c>
      <c r="I23" s="66">
        <f t="shared" si="42"/>
        <v>9</v>
      </c>
      <c r="J23" s="65">
        <f>VLOOKUP($A23,'Return Data'!$B$7:$R$2700,13,0)</f>
        <v>35.029699999999998</v>
      </c>
      <c r="K23" s="66">
        <f t="shared" ref="K23" si="43">RANK(J23,J$8:J$23,0)</f>
        <v>10</v>
      </c>
      <c r="L23" s="65">
        <f>VLOOKUP($A23,'Return Data'!$B$7:$R$2700,17,0)</f>
        <v>20.401199999999999</v>
      </c>
      <c r="M23" s="66">
        <f t="shared" ref="M23" si="44">RANK(L23,L$8:L$23,0)</f>
        <v>1</v>
      </c>
      <c r="N23" s="65">
        <f>VLOOKUP($A23,'Return Data'!$B$7:$R$2700,14,0)</f>
        <v>13.613099999999999</v>
      </c>
      <c r="O23" s="66">
        <f>RANK(N23,N$8:N$23,0)</f>
        <v>1</v>
      </c>
      <c r="P23" s="65">
        <f>VLOOKUP($A23,'Return Data'!$B$7:$R$2700,15,0)</f>
        <v>15.6153</v>
      </c>
      <c r="Q23" s="66">
        <f t="shared" si="4"/>
        <v>6</v>
      </c>
      <c r="R23" s="65">
        <f>VLOOKUP($A23,'Return Data'!$B$7:$R$2700,16,0)</f>
        <v>13.1851</v>
      </c>
      <c r="S23" s="67">
        <f t="shared" si="4"/>
        <v>13</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15.780218750000003</v>
      </c>
      <c r="E25" s="74"/>
      <c r="F25" s="75">
        <f>AVERAGE(F8:F23)</f>
        <v>35.149650000000001</v>
      </c>
      <c r="G25" s="74"/>
      <c r="H25" s="75">
        <f>AVERAGE(H8:H23)</f>
        <v>52.9343</v>
      </c>
      <c r="I25" s="74"/>
      <c r="J25" s="75">
        <f>AVERAGE(J8:J23)</f>
        <v>36.710487500000006</v>
      </c>
      <c r="K25" s="74"/>
      <c r="L25" s="75">
        <f>AVERAGE(L8:L23)</f>
        <v>15.920613333333332</v>
      </c>
      <c r="M25" s="74"/>
      <c r="N25" s="75">
        <f>AVERAGE(N8:N23)</f>
        <v>8.3042749999999987</v>
      </c>
      <c r="O25" s="74"/>
      <c r="P25" s="75">
        <f>AVERAGE(P8:P23)</f>
        <v>15.570781818181816</v>
      </c>
      <c r="Q25" s="74"/>
      <c r="R25" s="75">
        <f>AVERAGE(R8:R23)</f>
        <v>14.213424999999999</v>
      </c>
      <c r="S25" s="76"/>
    </row>
    <row r="26" spans="1:19" s="68" customFormat="1" x14ac:dyDescent="0.3">
      <c r="A26" s="73" t="s">
        <v>28</v>
      </c>
      <c r="B26" s="74"/>
      <c r="C26" s="74"/>
      <c r="D26" s="75">
        <f>MIN(D8:D23)</f>
        <v>11.0962</v>
      </c>
      <c r="E26" s="74"/>
      <c r="F26" s="75">
        <f>MIN(F8:F23)</f>
        <v>25.651499999999999</v>
      </c>
      <c r="G26" s="74"/>
      <c r="H26" s="75">
        <f>MIN(H8:H23)</f>
        <v>37.099600000000002</v>
      </c>
      <c r="I26" s="74"/>
      <c r="J26" s="75">
        <f>MIN(J8:J23)</f>
        <v>24.4755</v>
      </c>
      <c r="K26" s="74"/>
      <c r="L26" s="75">
        <f>MIN(L8:L23)</f>
        <v>10.7591</v>
      </c>
      <c r="M26" s="74"/>
      <c r="N26" s="75">
        <f>MIN(N8:N23)</f>
        <v>-0.49630000000000002</v>
      </c>
      <c r="O26" s="74"/>
      <c r="P26" s="75">
        <f>MIN(P8:P23)</f>
        <v>11.661099999999999</v>
      </c>
      <c r="Q26" s="74"/>
      <c r="R26" s="75">
        <f>MIN(R8:R23)</f>
        <v>8.6049000000000007</v>
      </c>
      <c r="S26" s="76"/>
    </row>
    <row r="27" spans="1:19" s="68" customFormat="1" ht="15" thickBot="1" x14ac:dyDescent="0.35">
      <c r="A27" s="77" t="s">
        <v>29</v>
      </c>
      <c r="B27" s="78"/>
      <c r="C27" s="78"/>
      <c r="D27" s="79">
        <f>MAX(D8:D23)</f>
        <v>24.332599999999999</v>
      </c>
      <c r="E27" s="78"/>
      <c r="F27" s="79">
        <f>MAX(F8:F23)</f>
        <v>50.954099999999997</v>
      </c>
      <c r="G27" s="78"/>
      <c r="H27" s="79">
        <f>MAX(H8:H23)</f>
        <v>82.155799999999999</v>
      </c>
      <c r="I27" s="78"/>
      <c r="J27" s="79">
        <f>MAX(J8:J23)</f>
        <v>50.429499999999997</v>
      </c>
      <c r="K27" s="78"/>
      <c r="L27" s="79">
        <f>MAX(L8:L23)</f>
        <v>20.401199999999999</v>
      </c>
      <c r="M27" s="78"/>
      <c r="N27" s="79">
        <f>MAX(N8:N23)</f>
        <v>13.613099999999999</v>
      </c>
      <c r="O27" s="78"/>
      <c r="P27" s="79">
        <f>MAX(P8:P23)</f>
        <v>19.0517</v>
      </c>
      <c r="Q27" s="78"/>
      <c r="R27" s="79">
        <f>MAX(R8:R23)</f>
        <v>18.523800000000001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1607</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44260</v>
      </c>
      <c r="C8" s="65">
        <f>VLOOKUP($A8,'Return Data'!$B$7:$R$2700,4,0)</f>
        <v>208.59</v>
      </c>
      <c r="D8" s="65">
        <f>VLOOKUP($A8,'Return Data'!$B$7:$R$2700,10,0)</f>
        <v>8.5953999999999997</v>
      </c>
      <c r="E8" s="66">
        <f t="shared" ref="E8:E13" si="0">RANK(D8,D$8:D$13,0)</f>
        <v>6</v>
      </c>
      <c r="F8" s="65">
        <f>VLOOKUP($A8,'Return Data'!$B$7:$R$2700,11,0)</f>
        <v>21.5701</v>
      </c>
      <c r="G8" s="66">
        <f t="shared" ref="G8:G13" si="1">RANK(F8,F$8:F$13,0)</f>
        <v>6</v>
      </c>
      <c r="H8" s="65">
        <f>VLOOKUP($A8,'Return Data'!$B$7:$R$2700,12,0)</f>
        <v>39.730699999999999</v>
      </c>
      <c r="I8" s="66">
        <f t="shared" ref="I8:I13" si="2">RANK(H8,H$8:H$13,0)</f>
        <v>6</v>
      </c>
      <c r="J8" s="65">
        <f>VLOOKUP($A8,'Return Data'!$B$7:$R$2700,13,0)</f>
        <v>27.8203</v>
      </c>
      <c r="K8" s="66">
        <f t="shared" ref="K8:K13" si="3">RANK(J8,J$8:J$13,0)</f>
        <v>6</v>
      </c>
      <c r="L8" s="65">
        <f>VLOOKUP($A8,'Return Data'!$B$7:$R$2700,17,0)</f>
        <v>12.945399999999999</v>
      </c>
      <c r="M8" s="66">
        <f>RANK(L8,L$8:L$13,0)</f>
        <v>5</v>
      </c>
      <c r="N8" s="65">
        <f>VLOOKUP($A8,'Return Data'!$B$7:$R$2700,14,0)</f>
        <v>4.6001000000000003</v>
      </c>
      <c r="O8" s="66">
        <f>RANK(N8,N$8:N$13,0)</f>
        <v>5</v>
      </c>
      <c r="P8" s="65">
        <f>VLOOKUP($A8,'Return Data'!$B$7:$R$2700,15,0)</f>
        <v>10.6058</v>
      </c>
      <c r="Q8" s="66">
        <f>RANK(P8,P$8:P$13,0)</f>
        <v>5</v>
      </c>
      <c r="R8" s="65">
        <f>VLOOKUP($A8,'Return Data'!$B$7:$R$2700,16,0)</f>
        <v>10.0283</v>
      </c>
      <c r="S8" s="67">
        <f t="shared" ref="S8:S13" si="4">RANK(R8,R$8:R$13,0)</f>
        <v>6</v>
      </c>
    </row>
    <row r="9" spans="1:20" x14ac:dyDescent="0.3">
      <c r="A9" s="63" t="s">
        <v>777</v>
      </c>
      <c r="B9" s="64">
        <f>VLOOKUP($A9,'Return Data'!$B$7:$R$2700,3,0)</f>
        <v>44260</v>
      </c>
      <c r="C9" s="65">
        <f>VLOOKUP($A9,'Return Data'!$B$7:$R$2700,4,0)</f>
        <v>21.54</v>
      </c>
      <c r="D9" s="65">
        <f>VLOOKUP($A9,'Return Data'!$B$7:$R$2700,10,0)</f>
        <v>18.743099999999998</v>
      </c>
      <c r="E9" s="66">
        <f t="shared" si="0"/>
        <v>1</v>
      </c>
      <c r="F9" s="65">
        <f>VLOOKUP($A9,'Return Data'!$B$7:$R$2700,11,0)</f>
        <v>37.2849</v>
      </c>
      <c r="G9" s="66">
        <f t="shared" si="1"/>
        <v>2</v>
      </c>
      <c r="H9" s="65">
        <f>VLOOKUP($A9,'Return Data'!$B$7:$R$2700,12,0)</f>
        <v>56.8827</v>
      </c>
      <c r="I9" s="66">
        <f t="shared" si="2"/>
        <v>2</v>
      </c>
      <c r="J9" s="65">
        <f>VLOOKUP($A9,'Return Data'!$B$7:$R$2700,13,0)</f>
        <v>43.695799999999998</v>
      </c>
      <c r="K9" s="66">
        <f t="shared" si="3"/>
        <v>2</v>
      </c>
      <c r="L9" s="65">
        <f>VLOOKUP($A9,'Return Data'!$B$7:$R$2700,17,0)</f>
        <v>14.166600000000001</v>
      </c>
      <c r="M9" s="66">
        <f>RANK(L9,L$8:L$13,0)</f>
        <v>4</v>
      </c>
      <c r="N9" s="65">
        <f>VLOOKUP($A9,'Return Data'!$B$7:$R$2700,14,0)</f>
        <v>5.7716000000000003</v>
      </c>
      <c r="O9" s="66">
        <f>RANK(N9,N$8:N$13,0)</f>
        <v>4</v>
      </c>
      <c r="P9" s="65">
        <f>VLOOKUP($A9,'Return Data'!$B$7:$R$2700,15,0)</f>
        <v>14.162000000000001</v>
      </c>
      <c r="Q9" s="66">
        <f>RANK(P9,P$8:P$13,0)</f>
        <v>4</v>
      </c>
      <c r="R9" s="65">
        <f>VLOOKUP($A9,'Return Data'!$B$7:$R$2700,16,0)</f>
        <v>11.930300000000001</v>
      </c>
      <c r="S9" s="67">
        <f t="shared" si="4"/>
        <v>5</v>
      </c>
    </row>
    <row r="10" spans="1:20" x14ac:dyDescent="0.3">
      <c r="A10" s="63" t="s">
        <v>778</v>
      </c>
      <c r="B10" s="64">
        <f>VLOOKUP($A10,'Return Data'!$B$7:$R$2700,3,0)</f>
        <v>44260</v>
      </c>
      <c r="C10" s="65">
        <f>VLOOKUP($A10,'Return Data'!$B$7:$R$2700,4,0)</f>
        <v>14.54</v>
      </c>
      <c r="D10" s="65">
        <f>VLOOKUP($A10,'Return Data'!$B$7:$R$2700,10,0)</f>
        <v>9.2411999999999992</v>
      </c>
      <c r="E10" s="66">
        <f t="shared" si="0"/>
        <v>5</v>
      </c>
      <c r="F10" s="65">
        <f>VLOOKUP($A10,'Return Data'!$B$7:$R$2700,11,0)</f>
        <v>24.273499999999999</v>
      </c>
      <c r="G10" s="66">
        <f t="shared" si="1"/>
        <v>5</v>
      </c>
      <c r="H10" s="65">
        <f>VLOOKUP($A10,'Return Data'!$B$7:$R$2700,12,0)</f>
        <v>41.715400000000002</v>
      </c>
      <c r="I10" s="66">
        <f t="shared" si="2"/>
        <v>5</v>
      </c>
      <c r="J10" s="65">
        <f>VLOOKUP($A10,'Return Data'!$B$7:$R$2700,13,0)</f>
        <v>32.061799999999998</v>
      </c>
      <c r="K10" s="66">
        <f t="shared" si="3"/>
        <v>5</v>
      </c>
      <c r="L10" s="65"/>
      <c r="M10" s="66"/>
      <c r="N10" s="65"/>
      <c r="O10" s="66"/>
      <c r="P10" s="65"/>
      <c r="Q10" s="66"/>
      <c r="R10" s="65">
        <f>VLOOKUP($A10,'Return Data'!$B$7:$R$2700,16,0)</f>
        <v>18.497499999999999</v>
      </c>
      <c r="S10" s="67">
        <f t="shared" si="4"/>
        <v>1</v>
      </c>
    </row>
    <row r="11" spans="1:20" x14ac:dyDescent="0.3">
      <c r="A11" s="63" t="s">
        <v>781</v>
      </c>
      <c r="B11" s="64">
        <f>VLOOKUP($A11,'Return Data'!$B$7:$R$2700,3,0)</f>
        <v>44260</v>
      </c>
      <c r="C11" s="65">
        <f>VLOOKUP($A11,'Return Data'!$B$7:$R$2700,4,0)</f>
        <v>74.010000000000005</v>
      </c>
      <c r="D11" s="65">
        <f>VLOOKUP($A11,'Return Data'!$B$7:$R$2700,10,0)</f>
        <v>13.165100000000001</v>
      </c>
      <c r="E11" s="66">
        <f t="shared" si="0"/>
        <v>3</v>
      </c>
      <c r="F11" s="65">
        <f>VLOOKUP($A11,'Return Data'!$B$7:$R$2700,11,0)</f>
        <v>30.667400000000001</v>
      </c>
      <c r="G11" s="66">
        <f t="shared" si="1"/>
        <v>3</v>
      </c>
      <c r="H11" s="65">
        <f>VLOOKUP($A11,'Return Data'!$B$7:$R$2700,12,0)</f>
        <v>44.325299999999999</v>
      </c>
      <c r="I11" s="66">
        <f t="shared" si="2"/>
        <v>3</v>
      </c>
      <c r="J11" s="65">
        <f>VLOOKUP($A11,'Return Data'!$B$7:$R$2700,13,0)</f>
        <v>35.351100000000002</v>
      </c>
      <c r="K11" s="66">
        <f t="shared" si="3"/>
        <v>3</v>
      </c>
      <c r="L11" s="65">
        <f>VLOOKUP($A11,'Return Data'!$B$7:$R$2700,17,0)</f>
        <v>18.009699999999999</v>
      </c>
      <c r="M11" s="66">
        <f>RANK(L11,L$8:L$13,0)</f>
        <v>2</v>
      </c>
      <c r="N11" s="65">
        <f>VLOOKUP($A11,'Return Data'!$B$7:$R$2700,14,0)</f>
        <v>11.8957</v>
      </c>
      <c r="O11" s="66">
        <f>RANK(N11,N$8:N$13,0)</f>
        <v>1</v>
      </c>
      <c r="P11" s="65">
        <f>VLOOKUP($A11,'Return Data'!$B$7:$R$2700,15,0)</f>
        <v>18.413599999999999</v>
      </c>
      <c r="Q11" s="66">
        <f>RANK(P11,P$8:P$13,0)</f>
        <v>1</v>
      </c>
      <c r="R11" s="65">
        <f>VLOOKUP($A11,'Return Data'!$B$7:$R$2700,16,0)</f>
        <v>13.4023</v>
      </c>
      <c r="S11" s="67">
        <f t="shared" si="4"/>
        <v>3</v>
      </c>
    </row>
    <row r="12" spans="1:20" x14ac:dyDescent="0.3">
      <c r="A12" s="63" t="s">
        <v>783</v>
      </c>
      <c r="B12" s="64">
        <f>VLOOKUP($A12,'Return Data'!$B$7:$R$2700,3,0)</f>
        <v>44260</v>
      </c>
      <c r="C12" s="65">
        <f>VLOOKUP($A12,'Return Data'!$B$7:$R$2700,4,0)</f>
        <v>67.151399999999995</v>
      </c>
      <c r="D12" s="65">
        <f>VLOOKUP($A12,'Return Data'!$B$7:$R$2700,10,0)</f>
        <v>18.679600000000001</v>
      </c>
      <c r="E12" s="66">
        <f t="shared" si="0"/>
        <v>2</v>
      </c>
      <c r="F12" s="65">
        <f>VLOOKUP($A12,'Return Data'!$B$7:$R$2700,11,0)</f>
        <v>40.476199999999999</v>
      </c>
      <c r="G12" s="66">
        <f t="shared" si="1"/>
        <v>1</v>
      </c>
      <c r="H12" s="65">
        <f>VLOOKUP($A12,'Return Data'!$B$7:$R$2700,12,0)</f>
        <v>59.848500000000001</v>
      </c>
      <c r="I12" s="66">
        <f t="shared" si="2"/>
        <v>1</v>
      </c>
      <c r="J12" s="65">
        <f>VLOOKUP($A12,'Return Data'!$B$7:$R$2700,13,0)</f>
        <v>45.967700000000001</v>
      </c>
      <c r="K12" s="66">
        <f t="shared" si="3"/>
        <v>1</v>
      </c>
      <c r="L12" s="65">
        <f>VLOOKUP($A12,'Return Data'!$B$7:$R$2700,17,0)</f>
        <v>18.759499999999999</v>
      </c>
      <c r="M12" s="66">
        <f>RANK(L12,L$8:L$13,0)</f>
        <v>1</v>
      </c>
      <c r="N12" s="65">
        <f>VLOOKUP($A12,'Return Data'!$B$7:$R$2700,14,0)</f>
        <v>11.545299999999999</v>
      </c>
      <c r="O12" s="66">
        <f>RANK(N12,N$8:N$13,0)</f>
        <v>2</v>
      </c>
      <c r="P12" s="65">
        <f>VLOOKUP($A12,'Return Data'!$B$7:$R$2700,15,0)</f>
        <v>16.614100000000001</v>
      </c>
      <c r="Q12" s="66">
        <f>RANK(P12,P$8:P$13,0)</f>
        <v>2</v>
      </c>
      <c r="R12" s="65">
        <f>VLOOKUP($A12,'Return Data'!$B$7:$R$2700,16,0)</f>
        <v>13.7736</v>
      </c>
      <c r="S12" s="67">
        <f t="shared" si="4"/>
        <v>2</v>
      </c>
    </row>
    <row r="13" spans="1:20" x14ac:dyDescent="0.3">
      <c r="A13" s="63" t="s">
        <v>784</v>
      </c>
      <c r="B13" s="64">
        <f>VLOOKUP($A13,'Return Data'!$B$7:$R$2700,3,0)</f>
        <v>44260</v>
      </c>
      <c r="C13" s="65">
        <f>VLOOKUP($A13,'Return Data'!$B$7:$R$2700,4,0)</f>
        <v>87.972899999999996</v>
      </c>
      <c r="D13" s="65">
        <f>VLOOKUP($A13,'Return Data'!$B$7:$R$2700,10,0)</f>
        <v>12.402900000000001</v>
      </c>
      <c r="E13" s="66">
        <f t="shared" si="0"/>
        <v>4</v>
      </c>
      <c r="F13" s="65">
        <f>VLOOKUP($A13,'Return Data'!$B$7:$R$2700,11,0)</f>
        <v>27.032800000000002</v>
      </c>
      <c r="G13" s="66">
        <f t="shared" si="1"/>
        <v>4</v>
      </c>
      <c r="H13" s="65">
        <f>VLOOKUP($A13,'Return Data'!$B$7:$R$2700,12,0)</f>
        <v>43.380600000000001</v>
      </c>
      <c r="I13" s="66">
        <f t="shared" si="2"/>
        <v>4</v>
      </c>
      <c r="J13" s="65">
        <f>VLOOKUP($A13,'Return Data'!$B$7:$R$2700,13,0)</f>
        <v>34.250300000000003</v>
      </c>
      <c r="K13" s="66">
        <f t="shared" si="3"/>
        <v>4</v>
      </c>
      <c r="L13" s="65">
        <f>VLOOKUP($A13,'Return Data'!$B$7:$R$2700,17,0)</f>
        <v>15.013</v>
      </c>
      <c r="M13" s="66">
        <f>RANK(L13,L$8:L$13,0)</f>
        <v>3</v>
      </c>
      <c r="N13" s="65">
        <f>VLOOKUP($A13,'Return Data'!$B$7:$R$2700,14,0)</f>
        <v>10.5855</v>
      </c>
      <c r="O13" s="66">
        <f>RANK(N13,N$8:N$13,0)</f>
        <v>3</v>
      </c>
      <c r="P13" s="65">
        <f>VLOOKUP($A13,'Return Data'!$B$7:$R$2700,15,0)</f>
        <v>14.901</v>
      </c>
      <c r="Q13" s="66">
        <f>RANK(P13,P$8:P$13,0)</f>
        <v>3</v>
      </c>
      <c r="R13" s="65">
        <f>VLOOKUP($A13,'Return Data'!$B$7:$R$2700,16,0)</f>
        <v>12.0082</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13.471216666666665</v>
      </c>
      <c r="E15" s="74"/>
      <c r="F15" s="75">
        <f>AVERAGE(F8:F13)</f>
        <v>30.217483333333334</v>
      </c>
      <c r="G15" s="74"/>
      <c r="H15" s="75">
        <f>AVERAGE(H8:H13)</f>
        <v>47.647199999999998</v>
      </c>
      <c r="I15" s="74"/>
      <c r="J15" s="75">
        <f>AVERAGE(J8:J13)</f>
        <v>36.524500000000003</v>
      </c>
      <c r="K15" s="74"/>
      <c r="L15" s="75">
        <f>AVERAGE(L8:L13)</f>
        <v>15.778840000000002</v>
      </c>
      <c r="M15" s="74"/>
      <c r="N15" s="75">
        <f>AVERAGE(N8:N13)</f>
        <v>8.8796400000000002</v>
      </c>
      <c r="O15" s="74"/>
      <c r="P15" s="75">
        <f>AVERAGE(P8:P13)</f>
        <v>14.939299999999999</v>
      </c>
      <c r="Q15" s="74"/>
      <c r="R15" s="75">
        <f>AVERAGE(R8:R13)</f>
        <v>13.273366666666668</v>
      </c>
      <c r="S15" s="76"/>
    </row>
    <row r="16" spans="1:20" x14ac:dyDescent="0.3">
      <c r="A16" s="73" t="s">
        <v>28</v>
      </c>
      <c r="B16" s="74"/>
      <c r="C16" s="74"/>
      <c r="D16" s="75">
        <f>MIN(D8:D13)</f>
        <v>8.5953999999999997</v>
      </c>
      <c r="E16" s="74"/>
      <c r="F16" s="75">
        <f>MIN(F8:F13)</f>
        <v>21.5701</v>
      </c>
      <c r="G16" s="74"/>
      <c r="H16" s="75">
        <f>MIN(H8:H13)</f>
        <v>39.730699999999999</v>
      </c>
      <c r="I16" s="74"/>
      <c r="J16" s="75">
        <f>MIN(J8:J13)</f>
        <v>27.8203</v>
      </c>
      <c r="K16" s="74"/>
      <c r="L16" s="75">
        <f>MIN(L8:L13)</f>
        <v>12.945399999999999</v>
      </c>
      <c r="M16" s="74"/>
      <c r="N16" s="75">
        <f>MIN(N8:N13)</f>
        <v>4.6001000000000003</v>
      </c>
      <c r="O16" s="74"/>
      <c r="P16" s="75">
        <f>MIN(P8:P13)</f>
        <v>10.6058</v>
      </c>
      <c r="Q16" s="74"/>
      <c r="R16" s="75">
        <f>MIN(R8:R13)</f>
        <v>10.0283</v>
      </c>
      <c r="S16" s="76"/>
    </row>
    <row r="17" spans="1:19" ht="15" thickBot="1" x14ac:dyDescent="0.35">
      <c r="A17" s="77" t="s">
        <v>29</v>
      </c>
      <c r="B17" s="78"/>
      <c r="C17" s="78"/>
      <c r="D17" s="79">
        <f>MAX(D8:D13)</f>
        <v>18.743099999999998</v>
      </c>
      <c r="E17" s="78"/>
      <c r="F17" s="79">
        <f>MAX(F8:F13)</f>
        <v>40.476199999999999</v>
      </c>
      <c r="G17" s="78"/>
      <c r="H17" s="79">
        <f>MAX(H8:H13)</f>
        <v>59.848500000000001</v>
      </c>
      <c r="I17" s="78"/>
      <c r="J17" s="79">
        <f>MAX(J8:J13)</f>
        <v>45.967700000000001</v>
      </c>
      <c r="K17" s="78"/>
      <c r="L17" s="79">
        <f>MAX(L8:L13)</f>
        <v>18.759499999999999</v>
      </c>
      <c r="M17" s="78"/>
      <c r="N17" s="79">
        <f>MAX(N8:N13)</f>
        <v>11.8957</v>
      </c>
      <c r="O17" s="78"/>
      <c r="P17" s="79">
        <f>MAX(P8:P13)</f>
        <v>18.413599999999999</v>
      </c>
      <c r="Q17" s="78"/>
      <c r="R17" s="79">
        <f>MAX(R8:R13)</f>
        <v>18.497499999999999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44260</v>
      </c>
      <c r="C8" s="65">
        <f>VLOOKUP($A8,'Return Data'!$B$7:$R$2700,4,0)</f>
        <v>196.25</v>
      </c>
      <c r="D8" s="65">
        <f>VLOOKUP($A8,'Return Data'!$B$7:$R$2700,10,0)</f>
        <v>8.4133999999999993</v>
      </c>
      <c r="E8" s="66">
        <f t="shared" ref="E8:E13" si="0">RANK(D8,D$8:D$13,0)</f>
        <v>6</v>
      </c>
      <c r="F8" s="65">
        <f>VLOOKUP($A8,'Return Data'!$B$7:$R$2700,11,0)</f>
        <v>21.141999999999999</v>
      </c>
      <c r="G8" s="66">
        <f t="shared" ref="G8:G13" si="1">RANK(F8,F$8:F$13,0)</f>
        <v>6</v>
      </c>
      <c r="H8" s="65">
        <f>VLOOKUP($A8,'Return Data'!$B$7:$R$2700,12,0)</f>
        <v>38.977400000000003</v>
      </c>
      <c r="I8" s="66">
        <f t="shared" ref="I8:I13" si="2">RANK(H8,H$8:H$13,0)</f>
        <v>6</v>
      </c>
      <c r="J8" s="65">
        <f>VLOOKUP($A8,'Return Data'!$B$7:$R$2700,13,0)</f>
        <v>26.866599999999998</v>
      </c>
      <c r="K8" s="66">
        <f t="shared" ref="K8:K13" si="3">RANK(J8,J$8:J$13,0)</f>
        <v>6</v>
      </c>
      <c r="L8" s="65">
        <f>VLOOKUP($A8,'Return Data'!$B$7:$R$2700,17,0)</f>
        <v>12.1831</v>
      </c>
      <c r="M8" s="66">
        <f>RANK(L8,L$8:L$13,0)</f>
        <v>5</v>
      </c>
      <c r="N8" s="65">
        <f>VLOOKUP($A8,'Return Data'!$B$7:$R$2700,14,0)</f>
        <v>3.8845000000000001</v>
      </c>
      <c r="O8" s="66">
        <f>RANK(N8,N$8:N$13,0)</f>
        <v>5</v>
      </c>
      <c r="P8" s="65">
        <f>VLOOKUP($A8,'Return Data'!$B$7:$R$2700,15,0)</f>
        <v>9.7941000000000003</v>
      </c>
      <c r="Q8" s="66">
        <f>RANK(P8,P$8:P$13,0)</f>
        <v>5</v>
      </c>
      <c r="R8" s="65">
        <f>VLOOKUP($A8,'Return Data'!$B$7:$R$2700,16,0)</f>
        <v>17.9011</v>
      </c>
      <c r="S8" s="67">
        <f t="shared" ref="S8:S13" si="4">RANK(R8,R$8:R$13,0)</f>
        <v>1</v>
      </c>
    </row>
    <row r="9" spans="1:20" x14ac:dyDescent="0.3">
      <c r="A9" s="63" t="s">
        <v>776</v>
      </c>
      <c r="B9" s="64">
        <f>VLOOKUP($A9,'Return Data'!$B$7:$R$2700,3,0)</f>
        <v>44260</v>
      </c>
      <c r="C9" s="65">
        <f>VLOOKUP($A9,'Return Data'!$B$7:$R$2700,4,0)</f>
        <v>20.47</v>
      </c>
      <c r="D9" s="65">
        <f>VLOOKUP($A9,'Return Data'!$B$7:$R$2700,10,0)</f>
        <v>18.460599999999999</v>
      </c>
      <c r="E9" s="66">
        <f t="shared" si="0"/>
        <v>1</v>
      </c>
      <c r="F9" s="65">
        <f>VLOOKUP($A9,'Return Data'!$B$7:$R$2700,11,0)</f>
        <v>36.648899999999998</v>
      </c>
      <c r="G9" s="66">
        <f t="shared" si="1"/>
        <v>2</v>
      </c>
      <c r="H9" s="65">
        <f>VLOOKUP($A9,'Return Data'!$B$7:$R$2700,12,0)</f>
        <v>55.783900000000003</v>
      </c>
      <c r="I9" s="66">
        <f t="shared" si="2"/>
        <v>2</v>
      </c>
      <c r="J9" s="65">
        <f>VLOOKUP($A9,'Return Data'!$B$7:$R$2700,13,0)</f>
        <v>42.4495</v>
      </c>
      <c r="K9" s="66">
        <f t="shared" si="3"/>
        <v>2</v>
      </c>
      <c r="L9" s="65">
        <f>VLOOKUP($A9,'Return Data'!$B$7:$R$2700,17,0)</f>
        <v>13.3028</v>
      </c>
      <c r="M9" s="66">
        <f>RANK(L9,L$8:L$13,0)</f>
        <v>4</v>
      </c>
      <c r="N9" s="65">
        <f>VLOOKUP($A9,'Return Data'!$B$7:$R$2700,14,0)</f>
        <v>4.9020999999999999</v>
      </c>
      <c r="O9" s="66">
        <f>RANK(N9,N$8:N$13,0)</f>
        <v>4</v>
      </c>
      <c r="P9" s="65">
        <f>VLOOKUP($A9,'Return Data'!$B$7:$R$2700,15,0)</f>
        <v>13.2927</v>
      </c>
      <c r="Q9" s="66">
        <f>RANK(P9,P$8:P$13,0)</f>
        <v>4</v>
      </c>
      <c r="R9" s="65">
        <f>VLOOKUP($A9,'Return Data'!$B$7:$R$2700,16,0)</f>
        <v>11.095700000000001</v>
      </c>
      <c r="S9" s="67">
        <f t="shared" si="4"/>
        <v>6</v>
      </c>
    </row>
    <row r="10" spans="1:20" x14ac:dyDescent="0.3">
      <c r="A10" s="63" t="s">
        <v>779</v>
      </c>
      <c r="B10" s="64">
        <f>VLOOKUP($A10,'Return Data'!$B$7:$R$2700,3,0)</f>
        <v>44260</v>
      </c>
      <c r="C10" s="65">
        <f>VLOOKUP($A10,'Return Data'!$B$7:$R$2700,4,0)</f>
        <v>14.08</v>
      </c>
      <c r="D10" s="65">
        <f>VLOOKUP($A10,'Return Data'!$B$7:$R$2700,10,0)</f>
        <v>8.9783000000000008</v>
      </c>
      <c r="E10" s="66">
        <f t="shared" si="0"/>
        <v>5</v>
      </c>
      <c r="F10" s="65">
        <f>VLOOKUP($A10,'Return Data'!$B$7:$R$2700,11,0)</f>
        <v>23.7258</v>
      </c>
      <c r="G10" s="66">
        <f t="shared" si="1"/>
        <v>5</v>
      </c>
      <c r="H10" s="65">
        <f>VLOOKUP($A10,'Return Data'!$B$7:$R$2700,12,0)</f>
        <v>40.659300000000002</v>
      </c>
      <c r="I10" s="66">
        <f t="shared" si="2"/>
        <v>5</v>
      </c>
      <c r="J10" s="65">
        <f>VLOOKUP($A10,'Return Data'!$B$7:$R$2700,13,0)</f>
        <v>30.612200000000001</v>
      </c>
      <c r="K10" s="66">
        <f t="shared" si="3"/>
        <v>5</v>
      </c>
      <c r="L10" s="65"/>
      <c r="M10" s="66"/>
      <c r="N10" s="65"/>
      <c r="O10" s="66"/>
      <c r="P10" s="65"/>
      <c r="Q10" s="66"/>
      <c r="R10" s="65">
        <f>VLOOKUP($A10,'Return Data'!$B$7:$R$2700,16,0)</f>
        <v>16.782800000000002</v>
      </c>
      <c r="S10" s="67">
        <f t="shared" si="4"/>
        <v>2</v>
      </c>
    </row>
    <row r="11" spans="1:20" x14ac:dyDescent="0.3">
      <c r="A11" s="63" t="s">
        <v>780</v>
      </c>
      <c r="B11" s="64">
        <f>VLOOKUP($A11,'Return Data'!$B$7:$R$2700,3,0)</f>
        <v>44260</v>
      </c>
      <c r="C11" s="65">
        <f>VLOOKUP($A11,'Return Data'!$B$7:$R$2700,4,0)</f>
        <v>70.92</v>
      </c>
      <c r="D11" s="65">
        <f>VLOOKUP($A11,'Return Data'!$B$7:$R$2700,10,0)</f>
        <v>13.0379</v>
      </c>
      <c r="E11" s="66">
        <f t="shared" si="0"/>
        <v>3</v>
      </c>
      <c r="F11" s="65">
        <f>VLOOKUP($A11,'Return Data'!$B$7:$R$2700,11,0)</f>
        <v>30.367599999999999</v>
      </c>
      <c r="G11" s="66">
        <f t="shared" si="1"/>
        <v>3</v>
      </c>
      <c r="H11" s="65">
        <f>VLOOKUP($A11,'Return Data'!$B$7:$R$2700,12,0)</f>
        <v>43.824800000000003</v>
      </c>
      <c r="I11" s="66">
        <f t="shared" si="2"/>
        <v>3</v>
      </c>
      <c r="J11" s="65">
        <f>VLOOKUP($A11,'Return Data'!$B$7:$R$2700,13,0)</f>
        <v>34.6753</v>
      </c>
      <c r="K11" s="66">
        <f t="shared" si="3"/>
        <v>3</v>
      </c>
      <c r="L11" s="65">
        <f>VLOOKUP($A11,'Return Data'!$B$7:$R$2700,17,0)</f>
        <v>17.346399999999999</v>
      </c>
      <c r="M11" s="66">
        <f>RANK(L11,L$8:L$13,0)</f>
        <v>2</v>
      </c>
      <c r="N11" s="65">
        <f>VLOOKUP($A11,'Return Data'!$B$7:$R$2700,14,0)</f>
        <v>11.172599999999999</v>
      </c>
      <c r="O11" s="66">
        <f>RANK(N11,N$8:N$13,0)</f>
        <v>1</v>
      </c>
      <c r="P11" s="65">
        <f>VLOOKUP($A11,'Return Data'!$B$7:$R$2700,15,0)</f>
        <v>17.819400000000002</v>
      </c>
      <c r="Q11" s="66">
        <f>RANK(P11,P$8:P$13,0)</f>
        <v>1</v>
      </c>
      <c r="R11" s="65">
        <f>VLOOKUP($A11,'Return Data'!$B$7:$R$2700,16,0)</f>
        <v>12.6899</v>
      </c>
      <c r="S11" s="67">
        <f t="shared" si="4"/>
        <v>5</v>
      </c>
    </row>
    <row r="12" spans="1:20" x14ac:dyDescent="0.3">
      <c r="A12" s="63" t="s">
        <v>782</v>
      </c>
      <c r="B12" s="64">
        <f>VLOOKUP($A12,'Return Data'!$B$7:$R$2700,3,0)</f>
        <v>44260</v>
      </c>
      <c r="C12" s="65">
        <f>VLOOKUP($A12,'Return Data'!$B$7:$R$2700,4,0)</f>
        <v>63.493699999999997</v>
      </c>
      <c r="D12" s="65">
        <f>VLOOKUP($A12,'Return Data'!$B$7:$R$2700,10,0)</f>
        <v>18.435400000000001</v>
      </c>
      <c r="E12" s="66">
        <f t="shared" si="0"/>
        <v>2</v>
      </c>
      <c r="F12" s="65">
        <f>VLOOKUP($A12,'Return Data'!$B$7:$R$2700,11,0)</f>
        <v>39.842300000000002</v>
      </c>
      <c r="G12" s="66">
        <f t="shared" si="1"/>
        <v>1</v>
      </c>
      <c r="H12" s="65">
        <f>VLOOKUP($A12,'Return Data'!$B$7:$R$2700,12,0)</f>
        <v>58.6629</v>
      </c>
      <c r="I12" s="66">
        <f t="shared" si="2"/>
        <v>1</v>
      </c>
      <c r="J12" s="65">
        <f>VLOOKUP($A12,'Return Data'!$B$7:$R$2700,13,0)</f>
        <v>44.432499999999997</v>
      </c>
      <c r="K12" s="66">
        <f t="shared" si="3"/>
        <v>1</v>
      </c>
      <c r="L12" s="65">
        <f>VLOOKUP($A12,'Return Data'!$B$7:$R$2700,17,0)</f>
        <v>17.684999999999999</v>
      </c>
      <c r="M12" s="66">
        <f>RANK(L12,L$8:L$13,0)</f>
        <v>1</v>
      </c>
      <c r="N12" s="65">
        <f>VLOOKUP($A12,'Return Data'!$B$7:$R$2700,14,0)</f>
        <v>10.6318</v>
      </c>
      <c r="O12" s="66">
        <f>RANK(N12,N$8:N$13,0)</f>
        <v>2</v>
      </c>
      <c r="P12" s="65">
        <f>VLOOKUP($A12,'Return Data'!$B$7:$R$2700,15,0)</f>
        <v>15.7174</v>
      </c>
      <c r="Q12" s="66">
        <f>RANK(P12,P$8:P$13,0)</f>
        <v>2</v>
      </c>
      <c r="R12" s="65">
        <f>VLOOKUP($A12,'Return Data'!$B$7:$R$2700,16,0)</f>
        <v>13.2944</v>
      </c>
      <c r="S12" s="67">
        <f t="shared" si="4"/>
        <v>4</v>
      </c>
    </row>
    <row r="13" spans="1:20" x14ac:dyDescent="0.3">
      <c r="A13" s="63" t="s">
        <v>785</v>
      </c>
      <c r="B13" s="64">
        <f>VLOOKUP($A13,'Return Data'!$B$7:$R$2700,3,0)</f>
        <v>44260</v>
      </c>
      <c r="C13" s="65">
        <f>VLOOKUP($A13,'Return Data'!$B$7:$R$2700,4,0)</f>
        <v>83.685699999999997</v>
      </c>
      <c r="D13" s="65">
        <f>VLOOKUP($A13,'Return Data'!$B$7:$R$2700,10,0)</f>
        <v>12.242000000000001</v>
      </c>
      <c r="E13" s="66">
        <f t="shared" si="0"/>
        <v>4</v>
      </c>
      <c r="F13" s="65">
        <f>VLOOKUP($A13,'Return Data'!$B$7:$R$2700,11,0)</f>
        <v>26.669799999999999</v>
      </c>
      <c r="G13" s="66">
        <f t="shared" si="1"/>
        <v>4</v>
      </c>
      <c r="H13" s="65">
        <f>VLOOKUP($A13,'Return Data'!$B$7:$R$2700,12,0)</f>
        <v>42.773800000000001</v>
      </c>
      <c r="I13" s="66">
        <f t="shared" si="2"/>
        <v>4</v>
      </c>
      <c r="J13" s="65">
        <f>VLOOKUP($A13,'Return Data'!$B$7:$R$2700,13,0)</f>
        <v>33.499600000000001</v>
      </c>
      <c r="K13" s="66">
        <f t="shared" si="3"/>
        <v>4</v>
      </c>
      <c r="L13" s="65">
        <f>VLOOKUP($A13,'Return Data'!$B$7:$R$2700,17,0)</f>
        <v>14.363</v>
      </c>
      <c r="M13" s="66">
        <f>RANK(L13,L$8:L$13,0)</f>
        <v>3</v>
      </c>
      <c r="N13" s="65">
        <f>VLOOKUP($A13,'Return Data'!$B$7:$R$2700,14,0)</f>
        <v>9.9329000000000001</v>
      </c>
      <c r="O13" s="66">
        <f>RANK(N13,N$8:N$13,0)</f>
        <v>3</v>
      </c>
      <c r="P13" s="65">
        <f>VLOOKUP($A13,'Return Data'!$B$7:$R$2700,15,0)</f>
        <v>14.204800000000001</v>
      </c>
      <c r="Q13" s="66">
        <f>RANK(P13,P$8:P$13,0)</f>
        <v>3</v>
      </c>
      <c r="R13" s="65">
        <f>VLOOKUP($A13,'Return Data'!$B$7:$R$2700,16,0)</f>
        <v>14.344200000000001</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13.261266666666669</v>
      </c>
      <c r="E15" s="74"/>
      <c r="F15" s="75">
        <f>AVERAGE(F8:F13)</f>
        <v>29.732733333333332</v>
      </c>
      <c r="G15" s="74"/>
      <c r="H15" s="75">
        <f>AVERAGE(H8:H13)</f>
        <v>46.780350000000006</v>
      </c>
      <c r="I15" s="74"/>
      <c r="J15" s="75">
        <f>AVERAGE(J8:J13)</f>
        <v>35.42261666666667</v>
      </c>
      <c r="K15" s="74"/>
      <c r="L15" s="75">
        <f>AVERAGE(L8:L13)</f>
        <v>14.97606</v>
      </c>
      <c r="M15" s="74"/>
      <c r="N15" s="75">
        <f>AVERAGE(N8:N13)</f>
        <v>8.1047799999999999</v>
      </c>
      <c r="O15" s="74"/>
      <c r="P15" s="75">
        <f>AVERAGE(P8:P13)</f>
        <v>14.16568</v>
      </c>
      <c r="Q15" s="74"/>
      <c r="R15" s="75">
        <f>AVERAGE(R8:R13)</f>
        <v>14.351350000000002</v>
      </c>
      <c r="S15" s="76"/>
    </row>
    <row r="16" spans="1:20" x14ac:dyDescent="0.3">
      <c r="A16" s="73" t="s">
        <v>28</v>
      </c>
      <c r="B16" s="74"/>
      <c r="C16" s="74"/>
      <c r="D16" s="75">
        <f>MIN(D8:D13)</f>
        <v>8.4133999999999993</v>
      </c>
      <c r="E16" s="74"/>
      <c r="F16" s="75">
        <f>MIN(F8:F13)</f>
        <v>21.141999999999999</v>
      </c>
      <c r="G16" s="74"/>
      <c r="H16" s="75">
        <f>MIN(H8:H13)</f>
        <v>38.977400000000003</v>
      </c>
      <c r="I16" s="74"/>
      <c r="J16" s="75">
        <f>MIN(J8:J13)</f>
        <v>26.866599999999998</v>
      </c>
      <c r="K16" s="74"/>
      <c r="L16" s="75">
        <f>MIN(L8:L13)</f>
        <v>12.1831</v>
      </c>
      <c r="M16" s="74"/>
      <c r="N16" s="75">
        <f>MIN(N8:N13)</f>
        <v>3.8845000000000001</v>
      </c>
      <c r="O16" s="74"/>
      <c r="P16" s="75">
        <f>MIN(P8:P13)</f>
        <v>9.7941000000000003</v>
      </c>
      <c r="Q16" s="74"/>
      <c r="R16" s="75">
        <f>MIN(R8:R13)</f>
        <v>11.095700000000001</v>
      </c>
      <c r="S16" s="76"/>
    </row>
    <row r="17" spans="1:19" ht="15" thickBot="1" x14ac:dyDescent="0.35">
      <c r="A17" s="77" t="s">
        <v>29</v>
      </c>
      <c r="B17" s="78"/>
      <c r="C17" s="78"/>
      <c r="D17" s="79">
        <f>MAX(D8:D13)</f>
        <v>18.460599999999999</v>
      </c>
      <c r="E17" s="78"/>
      <c r="F17" s="79">
        <f>MAX(F8:F13)</f>
        <v>39.842300000000002</v>
      </c>
      <c r="G17" s="78"/>
      <c r="H17" s="79">
        <f>MAX(H8:H13)</f>
        <v>58.6629</v>
      </c>
      <c r="I17" s="78"/>
      <c r="J17" s="79">
        <f>MAX(J8:J13)</f>
        <v>44.432499999999997</v>
      </c>
      <c r="K17" s="78"/>
      <c r="L17" s="79">
        <f>MAX(L8:L13)</f>
        <v>17.684999999999999</v>
      </c>
      <c r="M17" s="78"/>
      <c r="N17" s="79">
        <f>MAX(N8:N13)</f>
        <v>11.172599999999999</v>
      </c>
      <c r="O17" s="78"/>
      <c r="P17" s="79">
        <f>MAX(P8:P13)</f>
        <v>17.819400000000002</v>
      </c>
      <c r="Q17" s="78"/>
      <c r="R17" s="79">
        <f>MAX(R8:R13)</f>
        <v>17.9011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1602</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44260</v>
      </c>
      <c r="C8" s="65">
        <f>VLOOKUP($A8,'Return Data'!$B$7:$R$2700,4,0)</f>
        <v>83.009</v>
      </c>
      <c r="D8" s="65">
        <f>VLOOKUP($A8,'Return Data'!$B$7:$R$2700,10,0)</f>
        <v>11.5661</v>
      </c>
      <c r="E8" s="66">
        <f t="shared" ref="E8:E29" si="0">RANK(D8,D$8:D$29,0)</f>
        <v>16</v>
      </c>
      <c r="F8" s="65">
        <f>VLOOKUP($A8,'Return Data'!$B$7:$R$2700,11,0)</f>
        <v>29.8706</v>
      </c>
      <c r="G8" s="66">
        <f t="shared" ref="G8:G29" si="1">RANK(F8,F$8:F$29,0)</f>
        <v>14</v>
      </c>
      <c r="H8" s="65">
        <f>VLOOKUP($A8,'Return Data'!$B$7:$R$2700,12,0)</f>
        <v>44.785699999999999</v>
      </c>
      <c r="I8" s="66">
        <f t="shared" ref="I8:I27" si="2">RANK(H8,H$8:H$29,0)</f>
        <v>12</v>
      </c>
      <c r="J8" s="65">
        <f>VLOOKUP($A8,'Return Data'!$B$7:$R$2700,13,0)</f>
        <v>28.687899999999999</v>
      </c>
      <c r="K8" s="66">
        <f t="shared" ref="K8:K26" si="3">RANK(J8,J$8:J$29,0)</f>
        <v>15</v>
      </c>
      <c r="L8" s="65">
        <f>VLOOKUP($A8,'Return Data'!$B$7:$R$2700,17,0)</f>
        <v>17.737500000000001</v>
      </c>
      <c r="M8" s="66">
        <f t="shared" ref="M8:M26" si="4">RANK(L8,L$8:L$29,0)</f>
        <v>14</v>
      </c>
      <c r="N8" s="65">
        <f>VLOOKUP($A8,'Return Data'!$B$7:$R$2700,14,0)</f>
        <v>12.187200000000001</v>
      </c>
      <c r="O8" s="66">
        <f t="shared" ref="O8" si="5">RANK(N8,N$8:N$29,0)</f>
        <v>10</v>
      </c>
      <c r="P8" s="65">
        <f>VLOOKUP($A8,'Return Data'!$B$7:$R$2700,15,0)</f>
        <v>15.3149</v>
      </c>
      <c r="Q8" s="66">
        <f t="shared" ref="Q8" si="6">RANK(P8,P$8:P$29,0)</f>
        <v>13</v>
      </c>
      <c r="R8" s="65">
        <f>VLOOKUP($A8,'Return Data'!$B$7:$R$2700,16,0)</f>
        <v>15.1289</v>
      </c>
      <c r="S8" s="67">
        <f t="shared" ref="S8:S29" si="7">RANK(R8,R$8:R$29,0)</f>
        <v>13</v>
      </c>
    </row>
    <row r="9" spans="1:20" x14ac:dyDescent="0.3">
      <c r="A9" s="63" t="s">
        <v>831</v>
      </c>
      <c r="B9" s="64">
        <f>VLOOKUP($A9,'Return Data'!$B$7:$R$2700,3,0)</f>
        <v>44260</v>
      </c>
      <c r="C9" s="65">
        <f>VLOOKUP($A9,'Return Data'!$B$7:$R$2700,4,0)</f>
        <v>42.99</v>
      </c>
      <c r="D9" s="65">
        <f>VLOOKUP($A9,'Return Data'!$B$7:$R$2700,10,0)</f>
        <v>11.1715</v>
      </c>
      <c r="E9" s="66">
        <f t="shared" si="0"/>
        <v>17</v>
      </c>
      <c r="F9" s="65">
        <f>VLOOKUP($A9,'Return Data'!$B$7:$R$2700,11,0)</f>
        <v>32.767099999999999</v>
      </c>
      <c r="G9" s="66">
        <f t="shared" si="1"/>
        <v>11</v>
      </c>
      <c r="H9" s="65">
        <f>VLOOKUP($A9,'Return Data'!$B$7:$R$2700,12,0)</f>
        <v>48.7029</v>
      </c>
      <c r="I9" s="66">
        <f t="shared" si="2"/>
        <v>8</v>
      </c>
      <c r="J9" s="65">
        <f>VLOOKUP($A9,'Return Data'!$B$7:$R$2700,13,0)</f>
        <v>28.0989</v>
      </c>
      <c r="K9" s="66">
        <f t="shared" si="3"/>
        <v>16</v>
      </c>
      <c r="L9" s="65">
        <f>VLOOKUP($A9,'Return Data'!$B$7:$R$2700,17,0)</f>
        <v>23.895299999999999</v>
      </c>
      <c r="M9" s="66">
        <f t="shared" si="4"/>
        <v>2</v>
      </c>
      <c r="N9" s="65">
        <f>VLOOKUP($A9,'Return Data'!$B$7:$R$2700,14,0)</f>
        <v>16.7256</v>
      </c>
      <c r="O9" s="66">
        <f t="shared" ref="O9:O27" si="8">RANK(N9,N$8:N$29,0)</f>
        <v>2</v>
      </c>
      <c r="P9" s="65">
        <f>VLOOKUP($A9,'Return Data'!$B$7:$R$2700,15,0)</f>
        <v>20.691700000000001</v>
      </c>
      <c r="Q9" s="66">
        <f t="shared" ref="Q9:Q27" si="9">RANK(P9,P$8:P$29,0)</f>
        <v>2</v>
      </c>
      <c r="R9" s="65">
        <f>VLOOKUP($A9,'Return Data'!$B$7:$R$2700,16,0)</f>
        <v>17.298200000000001</v>
      </c>
      <c r="S9" s="67">
        <f t="shared" si="7"/>
        <v>7</v>
      </c>
    </row>
    <row r="10" spans="1:20" x14ac:dyDescent="0.3">
      <c r="A10" s="63" t="s">
        <v>833</v>
      </c>
      <c r="B10" s="64">
        <f>VLOOKUP($A10,'Return Data'!$B$7:$R$2700,3,0)</f>
        <v>44260</v>
      </c>
      <c r="C10" s="65">
        <f>VLOOKUP($A10,'Return Data'!$B$7:$R$2700,4,0)</f>
        <v>13.118</v>
      </c>
      <c r="D10" s="65">
        <f>VLOOKUP($A10,'Return Data'!$B$7:$R$2700,10,0)</f>
        <v>10.9626</v>
      </c>
      <c r="E10" s="66">
        <f t="shared" si="0"/>
        <v>18</v>
      </c>
      <c r="F10" s="65">
        <f>VLOOKUP($A10,'Return Data'!$B$7:$R$2700,11,0)</f>
        <v>29.279599999999999</v>
      </c>
      <c r="G10" s="66">
        <f t="shared" si="1"/>
        <v>16</v>
      </c>
      <c r="H10" s="65">
        <f>VLOOKUP($A10,'Return Data'!$B$7:$R$2700,12,0)</f>
        <v>40.555</v>
      </c>
      <c r="I10" s="66">
        <f t="shared" si="2"/>
        <v>21</v>
      </c>
      <c r="J10" s="65">
        <f>VLOOKUP($A10,'Return Data'!$B$7:$R$2700,13,0)</f>
        <v>28.7088</v>
      </c>
      <c r="K10" s="66">
        <f t="shared" si="3"/>
        <v>14</v>
      </c>
      <c r="L10" s="65">
        <f>VLOOKUP($A10,'Return Data'!$B$7:$R$2700,17,0)</f>
        <v>18.9939</v>
      </c>
      <c r="M10" s="66">
        <f t="shared" si="4"/>
        <v>10</v>
      </c>
      <c r="N10" s="65">
        <f>VLOOKUP($A10,'Return Data'!$B$7:$R$2700,14,0)</f>
        <v>10.6173</v>
      </c>
      <c r="O10" s="66">
        <f t="shared" si="8"/>
        <v>13</v>
      </c>
      <c r="P10" s="65"/>
      <c r="Q10" s="66"/>
      <c r="R10" s="65">
        <f>VLOOKUP($A10,'Return Data'!$B$7:$R$2700,16,0)</f>
        <v>8.2749000000000006</v>
      </c>
      <c r="S10" s="67">
        <f t="shared" si="7"/>
        <v>22</v>
      </c>
    </row>
    <row r="11" spans="1:20" x14ac:dyDescent="0.3">
      <c r="A11" s="63" t="s">
        <v>835</v>
      </c>
      <c r="B11" s="64">
        <f>VLOOKUP($A11,'Return Data'!$B$7:$R$2700,3,0)</f>
        <v>44260</v>
      </c>
      <c r="C11" s="65">
        <f>VLOOKUP($A11,'Return Data'!$B$7:$R$2700,4,0)</f>
        <v>31.49</v>
      </c>
      <c r="D11" s="65">
        <f>VLOOKUP($A11,'Return Data'!$B$7:$R$2700,10,0)</f>
        <v>10.297700000000001</v>
      </c>
      <c r="E11" s="66">
        <f t="shared" si="0"/>
        <v>19</v>
      </c>
      <c r="F11" s="65">
        <f>VLOOKUP($A11,'Return Data'!$B$7:$R$2700,11,0)</f>
        <v>28.2271</v>
      </c>
      <c r="G11" s="66">
        <f t="shared" si="1"/>
        <v>18</v>
      </c>
      <c r="H11" s="65">
        <f>VLOOKUP($A11,'Return Data'!$B$7:$R$2700,12,0)</f>
        <v>42.566099999999999</v>
      </c>
      <c r="I11" s="66">
        <f t="shared" si="2"/>
        <v>15</v>
      </c>
      <c r="J11" s="65">
        <f>VLOOKUP($A11,'Return Data'!$B$7:$R$2700,13,0)</f>
        <v>24.304300000000001</v>
      </c>
      <c r="K11" s="66">
        <f t="shared" si="3"/>
        <v>21</v>
      </c>
      <c r="L11" s="65">
        <f>VLOOKUP($A11,'Return Data'!$B$7:$R$2700,17,0)</f>
        <v>17.761900000000001</v>
      </c>
      <c r="M11" s="66">
        <f t="shared" si="4"/>
        <v>13</v>
      </c>
      <c r="N11" s="65">
        <f>VLOOKUP($A11,'Return Data'!$B$7:$R$2700,14,0)</f>
        <v>11.083</v>
      </c>
      <c r="O11" s="66">
        <f t="shared" si="8"/>
        <v>12</v>
      </c>
      <c r="P11" s="65">
        <f>VLOOKUP($A11,'Return Data'!$B$7:$R$2700,15,0)</f>
        <v>14.517300000000001</v>
      </c>
      <c r="Q11" s="66">
        <f t="shared" si="9"/>
        <v>14</v>
      </c>
      <c r="R11" s="65">
        <f>VLOOKUP($A11,'Return Data'!$B$7:$R$2700,16,0)</f>
        <v>13.6327</v>
      </c>
      <c r="S11" s="67">
        <f t="shared" si="7"/>
        <v>17</v>
      </c>
    </row>
    <row r="12" spans="1:20" x14ac:dyDescent="0.3">
      <c r="A12" s="63" t="s">
        <v>838</v>
      </c>
      <c r="B12" s="64">
        <f>VLOOKUP($A12,'Return Data'!$B$7:$R$2700,3,0)</f>
        <v>44260</v>
      </c>
      <c r="C12" s="65">
        <f>VLOOKUP($A12,'Return Data'!$B$7:$R$2700,4,0)</f>
        <v>59.137</v>
      </c>
      <c r="D12" s="65">
        <f>VLOOKUP($A12,'Return Data'!$B$7:$R$2700,10,0)</f>
        <v>20.738</v>
      </c>
      <c r="E12" s="66">
        <f t="shared" si="0"/>
        <v>2</v>
      </c>
      <c r="F12" s="65">
        <f>VLOOKUP($A12,'Return Data'!$B$7:$R$2700,11,0)</f>
        <v>46.698300000000003</v>
      </c>
      <c r="G12" s="66">
        <f t="shared" si="1"/>
        <v>1</v>
      </c>
      <c r="H12" s="65">
        <f>VLOOKUP($A12,'Return Data'!$B$7:$R$2700,12,0)</f>
        <v>52.420400000000001</v>
      </c>
      <c r="I12" s="66">
        <f t="shared" si="2"/>
        <v>5</v>
      </c>
      <c r="J12" s="65">
        <f>VLOOKUP($A12,'Return Data'!$B$7:$R$2700,13,0)</f>
        <v>40.6982</v>
      </c>
      <c r="K12" s="66">
        <f t="shared" si="3"/>
        <v>5</v>
      </c>
      <c r="L12" s="65">
        <f>VLOOKUP($A12,'Return Data'!$B$7:$R$2700,17,0)</f>
        <v>19.495100000000001</v>
      </c>
      <c r="M12" s="66">
        <f t="shared" si="4"/>
        <v>8</v>
      </c>
      <c r="N12" s="65">
        <f>VLOOKUP($A12,'Return Data'!$B$7:$R$2700,14,0)</f>
        <v>12.9153</v>
      </c>
      <c r="O12" s="66">
        <f t="shared" si="8"/>
        <v>8</v>
      </c>
      <c r="P12" s="65">
        <f>VLOOKUP($A12,'Return Data'!$B$7:$R$2700,15,0)</f>
        <v>16.912800000000001</v>
      </c>
      <c r="Q12" s="66">
        <f t="shared" si="9"/>
        <v>8</v>
      </c>
      <c r="R12" s="65">
        <f>VLOOKUP($A12,'Return Data'!$B$7:$R$2700,16,0)</f>
        <v>18.636800000000001</v>
      </c>
      <c r="S12" s="67">
        <f t="shared" si="7"/>
        <v>6</v>
      </c>
    </row>
    <row r="13" spans="1:20" x14ac:dyDescent="0.3">
      <c r="A13" s="63" t="s">
        <v>840</v>
      </c>
      <c r="B13" s="64">
        <f>VLOOKUP($A13,'Return Data'!$B$7:$R$2700,3,0)</f>
        <v>44260</v>
      </c>
      <c r="C13" s="65">
        <f>VLOOKUP($A13,'Return Data'!$B$7:$R$2700,4,0)</f>
        <v>97.613</v>
      </c>
      <c r="D13" s="65">
        <f>VLOOKUP($A13,'Return Data'!$B$7:$R$2700,10,0)</f>
        <v>19.7059</v>
      </c>
      <c r="E13" s="66">
        <f t="shared" si="0"/>
        <v>3</v>
      </c>
      <c r="F13" s="65">
        <f>VLOOKUP($A13,'Return Data'!$B$7:$R$2700,11,0)</f>
        <v>34.867400000000004</v>
      </c>
      <c r="G13" s="66">
        <f t="shared" si="1"/>
        <v>9</v>
      </c>
      <c r="H13" s="65">
        <f>VLOOKUP($A13,'Return Data'!$B$7:$R$2700,12,0)</f>
        <v>48.512799999999999</v>
      </c>
      <c r="I13" s="66">
        <f t="shared" si="2"/>
        <v>9</v>
      </c>
      <c r="J13" s="65">
        <f>VLOOKUP($A13,'Return Data'!$B$7:$R$2700,13,0)</f>
        <v>32.227499999999999</v>
      </c>
      <c r="K13" s="66">
        <f t="shared" si="3"/>
        <v>11</v>
      </c>
      <c r="L13" s="65">
        <f>VLOOKUP($A13,'Return Data'!$B$7:$R$2700,17,0)</f>
        <v>11.9808</v>
      </c>
      <c r="M13" s="66">
        <f t="shared" si="4"/>
        <v>17</v>
      </c>
      <c r="N13" s="65">
        <f>VLOOKUP($A13,'Return Data'!$B$7:$R$2700,14,0)</f>
        <v>5.0603999999999996</v>
      </c>
      <c r="O13" s="66">
        <f t="shared" si="8"/>
        <v>17</v>
      </c>
      <c r="P13" s="65">
        <f>VLOOKUP($A13,'Return Data'!$B$7:$R$2700,15,0)</f>
        <v>12.9315</v>
      </c>
      <c r="Q13" s="66">
        <f t="shared" si="9"/>
        <v>15</v>
      </c>
      <c r="R13" s="65">
        <f>VLOOKUP($A13,'Return Data'!$B$7:$R$2700,16,0)</f>
        <v>11.597200000000001</v>
      </c>
      <c r="S13" s="67">
        <f t="shared" si="7"/>
        <v>20</v>
      </c>
    </row>
    <row r="14" spans="1:20" x14ac:dyDescent="0.3">
      <c r="A14" s="63" t="s">
        <v>843</v>
      </c>
      <c r="B14" s="64">
        <f>VLOOKUP($A14,'Return Data'!$B$7:$R$2700,3,0)</f>
        <v>44260</v>
      </c>
      <c r="C14" s="65">
        <f>VLOOKUP($A14,'Return Data'!$B$7:$R$2700,4,0)</f>
        <v>43.74</v>
      </c>
      <c r="D14" s="65">
        <f>VLOOKUP($A14,'Return Data'!$B$7:$R$2700,10,0)</f>
        <v>16.082799999999999</v>
      </c>
      <c r="E14" s="66">
        <f t="shared" si="0"/>
        <v>9</v>
      </c>
      <c r="F14" s="65">
        <f>VLOOKUP($A14,'Return Data'!$B$7:$R$2700,11,0)</f>
        <v>30.801400000000001</v>
      </c>
      <c r="G14" s="66">
        <f t="shared" si="1"/>
        <v>13</v>
      </c>
      <c r="H14" s="65">
        <f>VLOOKUP($A14,'Return Data'!$B$7:$R$2700,12,0)</f>
        <v>44.118600000000001</v>
      </c>
      <c r="I14" s="66">
        <f t="shared" si="2"/>
        <v>13</v>
      </c>
      <c r="J14" s="65">
        <f>VLOOKUP($A14,'Return Data'!$B$7:$R$2700,13,0)</f>
        <v>47.372</v>
      </c>
      <c r="K14" s="66">
        <f t="shared" si="3"/>
        <v>2</v>
      </c>
      <c r="L14" s="65">
        <f>VLOOKUP($A14,'Return Data'!$B$7:$R$2700,17,0)</f>
        <v>19.082699999999999</v>
      </c>
      <c r="M14" s="66">
        <f t="shared" si="4"/>
        <v>9</v>
      </c>
      <c r="N14" s="65">
        <f>VLOOKUP($A14,'Return Data'!$B$7:$R$2700,14,0)</f>
        <v>13.0297</v>
      </c>
      <c r="O14" s="66">
        <f t="shared" si="8"/>
        <v>7</v>
      </c>
      <c r="P14" s="65">
        <f>VLOOKUP($A14,'Return Data'!$B$7:$R$2700,15,0)</f>
        <v>15.6013</v>
      </c>
      <c r="Q14" s="66">
        <f t="shared" si="9"/>
        <v>11</v>
      </c>
      <c r="R14" s="65">
        <f>VLOOKUP($A14,'Return Data'!$B$7:$R$2700,16,0)</f>
        <v>13.699299999999999</v>
      </c>
      <c r="S14" s="67">
        <f t="shared" si="7"/>
        <v>16</v>
      </c>
    </row>
    <row r="15" spans="1:20" x14ac:dyDescent="0.3">
      <c r="A15" s="63" t="s">
        <v>844</v>
      </c>
      <c r="B15" s="64">
        <f>VLOOKUP($A15,'Return Data'!$B$7:$R$2700,3,0)</f>
        <v>44260</v>
      </c>
      <c r="C15" s="65">
        <f>VLOOKUP($A15,'Return Data'!$B$7:$R$2700,4,0)</f>
        <v>13.36</v>
      </c>
      <c r="D15" s="65">
        <f>VLOOKUP($A15,'Return Data'!$B$7:$R$2700,10,0)</f>
        <v>10.0494</v>
      </c>
      <c r="E15" s="66">
        <f t="shared" si="0"/>
        <v>20</v>
      </c>
      <c r="F15" s="65">
        <f>VLOOKUP($A15,'Return Data'!$B$7:$R$2700,11,0)</f>
        <v>26.395499999999998</v>
      </c>
      <c r="G15" s="66">
        <f t="shared" si="1"/>
        <v>19</v>
      </c>
      <c r="H15" s="65">
        <f>VLOOKUP($A15,'Return Data'!$B$7:$R$2700,12,0)</f>
        <v>41.825899999999997</v>
      </c>
      <c r="I15" s="66">
        <f t="shared" si="2"/>
        <v>17</v>
      </c>
      <c r="J15" s="65">
        <f>VLOOKUP($A15,'Return Data'!$B$7:$R$2700,13,0)</f>
        <v>30.3415</v>
      </c>
      <c r="K15" s="66">
        <f t="shared" si="3"/>
        <v>12</v>
      </c>
      <c r="L15" s="65">
        <f>VLOOKUP($A15,'Return Data'!$B$7:$R$2700,17,0)</f>
        <v>15.5626</v>
      </c>
      <c r="M15" s="66">
        <f t="shared" si="4"/>
        <v>16</v>
      </c>
      <c r="N15" s="65">
        <f>VLOOKUP($A15,'Return Data'!$B$7:$R$2700,14,0)</f>
        <v>10.238099999999999</v>
      </c>
      <c r="O15" s="66">
        <f t="shared" si="8"/>
        <v>14</v>
      </c>
      <c r="P15" s="65"/>
      <c r="Q15" s="66"/>
      <c r="R15" s="65">
        <f>VLOOKUP($A15,'Return Data'!$B$7:$R$2700,16,0)</f>
        <v>9.1790000000000003</v>
      </c>
      <c r="S15" s="67">
        <f t="shared" si="7"/>
        <v>21</v>
      </c>
    </row>
    <row r="16" spans="1:20" x14ac:dyDescent="0.3">
      <c r="A16" s="63" t="s">
        <v>846</v>
      </c>
      <c r="B16" s="64">
        <f>VLOOKUP($A16,'Return Data'!$B$7:$R$2700,3,0)</f>
        <v>44260</v>
      </c>
      <c r="C16" s="65">
        <f>VLOOKUP($A16,'Return Data'!$B$7:$R$2700,4,0)</f>
        <v>52.5</v>
      </c>
      <c r="D16" s="65">
        <f>VLOOKUP($A16,'Return Data'!$B$7:$R$2700,10,0)</f>
        <v>9.3066999999999993</v>
      </c>
      <c r="E16" s="66">
        <f t="shared" si="0"/>
        <v>21</v>
      </c>
      <c r="F16" s="65">
        <f>VLOOKUP($A16,'Return Data'!$B$7:$R$2700,11,0)</f>
        <v>22.606300000000001</v>
      </c>
      <c r="G16" s="66">
        <f t="shared" si="1"/>
        <v>22</v>
      </c>
      <c r="H16" s="65">
        <f>VLOOKUP($A16,'Return Data'!$B$7:$R$2700,12,0)</f>
        <v>43.286000000000001</v>
      </c>
      <c r="I16" s="66">
        <f t="shared" si="2"/>
        <v>14</v>
      </c>
      <c r="J16" s="65">
        <f>VLOOKUP($A16,'Return Data'!$B$7:$R$2700,13,0)</f>
        <v>25.8993</v>
      </c>
      <c r="K16" s="66">
        <f t="shared" si="3"/>
        <v>19</v>
      </c>
      <c r="L16" s="65">
        <f>VLOOKUP($A16,'Return Data'!$B$7:$R$2700,17,0)</f>
        <v>17.5764</v>
      </c>
      <c r="M16" s="66">
        <f t="shared" si="4"/>
        <v>15</v>
      </c>
      <c r="N16" s="65">
        <f>VLOOKUP($A16,'Return Data'!$B$7:$R$2700,14,0)</f>
        <v>8.2295999999999996</v>
      </c>
      <c r="O16" s="66">
        <f t="shared" si="8"/>
        <v>15</v>
      </c>
      <c r="P16" s="65">
        <f>VLOOKUP($A16,'Return Data'!$B$7:$R$2700,15,0)</f>
        <v>16.503900000000002</v>
      </c>
      <c r="Q16" s="66">
        <f t="shared" si="9"/>
        <v>9</v>
      </c>
      <c r="R16" s="65">
        <f>VLOOKUP($A16,'Return Data'!$B$7:$R$2700,16,0)</f>
        <v>12.538600000000001</v>
      </c>
      <c r="S16" s="67">
        <f t="shared" si="7"/>
        <v>19</v>
      </c>
    </row>
    <row r="17" spans="1:19" x14ac:dyDescent="0.3">
      <c r="A17" s="63" t="s">
        <v>848</v>
      </c>
      <c r="B17" s="64">
        <f>VLOOKUP($A17,'Return Data'!$B$7:$R$2700,3,0)</f>
        <v>44260</v>
      </c>
      <c r="C17" s="65">
        <f>VLOOKUP($A17,'Return Data'!$B$7:$R$2700,4,0)</f>
        <v>26.544</v>
      </c>
      <c r="D17" s="65">
        <f>VLOOKUP($A17,'Return Data'!$B$7:$R$2700,10,0)</f>
        <v>13.7592</v>
      </c>
      <c r="E17" s="66">
        <f t="shared" si="0"/>
        <v>12</v>
      </c>
      <c r="F17" s="65">
        <f>VLOOKUP($A17,'Return Data'!$B$7:$R$2700,11,0)</f>
        <v>36.037999999999997</v>
      </c>
      <c r="G17" s="66">
        <f t="shared" si="1"/>
        <v>4</v>
      </c>
      <c r="H17" s="65">
        <f>VLOOKUP($A17,'Return Data'!$B$7:$R$2700,12,0)</f>
        <v>55.975099999999998</v>
      </c>
      <c r="I17" s="66">
        <f t="shared" si="2"/>
        <v>3</v>
      </c>
      <c r="J17" s="65">
        <f>VLOOKUP($A17,'Return Data'!$B$7:$R$2700,13,0)</f>
        <v>34.576500000000003</v>
      </c>
      <c r="K17" s="66">
        <f t="shared" si="3"/>
        <v>8</v>
      </c>
      <c r="L17" s="65">
        <f>VLOOKUP($A17,'Return Data'!$B$7:$R$2700,17,0)</f>
        <v>30.252700000000001</v>
      </c>
      <c r="M17" s="66">
        <f t="shared" si="4"/>
        <v>1</v>
      </c>
      <c r="N17" s="65">
        <f>VLOOKUP($A17,'Return Data'!$B$7:$R$2700,14,0)</f>
        <v>21.553599999999999</v>
      </c>
      <c r="O17" s="66">
        <f t="shared" si="8"/>
        <v>1</v>
      </c>
      <c r="P17" s="65">
        <f>VLOOKUP($A17,'Return Data'!$B$7:$R$2700,15,0)</f>
        <v>21.496200000000002</v>
      </c>
      <c r="Q17" s="66">
        <f t="shared" si="9"/>
        <v>1</v>
      </c>
      <c r="R17" s="65">
        <f>VLOOKUP($A17,'Return Data'!$B$7:$R$2700,16,0)</f>
        <v>16.616299999999999</v>
      </c>
      <c r="S17" s="67">
        <f t="shared" si="7"/>
        <v>11</v>
      </c>
    </row>
    <row r="18" spans="1:19" x14ac:dyDescent="0.3">
      <c r="A18" s="63" t="s">
        <v>851</v>
      </c>
      <c r="B18" s="64">
        <f>VLOOKUP($A18,'Return Data'!$B$7:$R$2700,3,0)</f>
        <v>44260</v>
      </c>
      <c r="C18" s="65">
        <f>VLOOKUP($A18,'Return Data'!$B$7:$R$2700,4,0)</f>
        <v>11.269</v>
      </c>
      <c r="D18" s="65">
        <f>VLOOKUP($A18,'Return Data'!$B$7:$R$2700,10,0)</f>
        <v>6.2221000000000002</v>
      </c>
      <c r="E18" s="66">
        <f t="shared" si="0"/>
        <v>22</v>
      </c>
      <c r="F18" s="65">
        <f>VLOOKUP($A18,'Return Data'!$B$7:$R$2700,11,0)</f>
        <v>26.290199999999999</v>
      </c>
      <c r="G18" s="66">
        <f t="shared" si="1"/>
        <v>20</v>
      </c>
      <c r="H18" s="65">
        <f>VLOOKUP($A18,'Return Data'!$B$7:$R$2700,12,0)</f>
        <v>37.137500000000003</v>
      </c>
      <c r="I18" s="66">
        <f t="shared" si="2"/>
        <v>22</v>
      </c>
      <c r="J18" s="65">
        <f>VLOOKUP($A18,'Return Data'!$B$7:$R$2700,13,0)</f>
        <v>12.3193</v>
      </c>
      <c r="K18" s="66">
        <f t="shared" si="3"/>
        <v>22</v>
      </c>
      <c r="L18" s="65">
        <f>VLOOKUP($A18,'Return Data'!$B$7:$R$2700,17,0)</f>
        <v>8.9773999999999994</v>
      </c>
      <c r="M18" s="66">
        <f t="shared" si="4"/>
        <v>18</v>
      </c>
      <c r="N18" s="65">
        <f>VLOOKUP($A18,'Return Data'!$B$7:$R$2700,14,0)</f>
        <v>7.9093</v>
      </c>
      <c r="O18" s="66">
        <f t="shared" si="8"/>
        <v>16</v>
      </c>
      <c r="P18" s="65">
        <f>VLOOKUP($A18,'Return Data'!$B$7:$R$2700,15,0)</f>
        <v>17.154900000000001</v>
      </c>
      <c r="Q18" s="66">
        <f t="shared" si="9"/>
        <v>7</v>
      </c>
      <c r="R18" s="65">
        <f>VLOOKUP($A18,'Return Data'!$B$7:$R$2700,16,0)</f>
        <v>13.9055</v>
      </c>
      <c r="S18" s="67">
        <f t="shared" si="7"/>
        <v>15</v>
      </c>
    </row>
    <row r="19" spans="1:19" x14ac:dyDescent="0.3">
      <c r="A19" s="63" t="s">
        <v>852</v>
      </c>
      <c r="B19" s="64">
        <f>VLOOKUP($A19,'Return Data'!$B$7:$R$2700,3,0)</f>
        <v>44260</v>
      </c>
      <c r="C19" s="65">
        <f>VLOOKUP($A19,'Return Data'!$B$7:$R$2700,4,0)</f>
        <v>14.185</v>
      </c>
      <c r="D19" s="65">
        <f>VLOOKUP($A19,'Return Data'!$B$7:$R$2700,10,0)</f>
        <v>16.260999999999999</v>
      </c>
      <c r="E19" s="66">
        <f t="shared" si="0"/>
        <v>8</v>
      </c>
      <c r="F19" s="65">
        <f>VLOOKUP($A19,'Return Data'!$B$7:$R$2700,11,0)</f>
        <v>36.145499999999998</v>
      </c>
      <c r="G19" s="66">
        <f t="shared" si="1"/>
        <v>3</v>
      </c>
      <c r="H19" s="65">
        <f>VLOOKUP($A19,'Return Data'!$B$7:$R$2700,12,0)</f>
        <v>51.516800000000003</v>
      </c>
      <c r="I19" s="66">
        <f t="shared" si="2"/>
        <v>6</v>
      </c>
      <c r="J19" s="65">
        <f>VLOOKUP($A19,'Return Data'!$B$7:$R$2700,13,0)</f>
        <v>32.6693</v>
      </c>
      <c r="K19" s="66">
        <f t="shared" si="3"/>
        <v>10</v>
      </c>
      <c r="L19" s="65"/>
      <c r="M19" s="66"/>
      <c r="N19" s="65"/>
      <c r="O19" s="66"/>
      <c r="P19" s="65"/>
      <c r="Q19" s="66"/>
      <c r="R19" s="65">
        <f>VLOOKUP($A19,'Return Data'!$B$7:$R$2700,16,0)</f>
        <v>23.786100000000001</v>
      </c>
      <c r="S19" s="67">
        <f t="shared" si="7"/>
        <v>3</v>
      </c>
    </row>
    <row r="20" spans="1:19" x14ac:dyDescent="0.3">
      <c r="A20" s="63" t="s">
        <v>854</v>
      </c>
      <c r="B20" s="64">
        <f>VLOOKUP($A20,'Return Data'!$B$7:$R$2700,3,0)</f>
        <v>44260</v>
      </c>
      <c r="C20" s="65">
        <f>VLOOKUP($A20,'Return Data'!$B$7:$R$2700,4,0)</f>
        <v>14.47</v>
      </c>
      <c r="D20" s="65">
        <f>VLOOKUP($A20,'Return Data'!$B$7:$R$2700,10,0)</f>
        <v>11.763299999999999</v>
      </c>
      <c r="E20" s="66">
        <f t="shared" si="0"/>
        <v>14</v>
      </c>
      <c r="F20" s="65">
        <f>VLOOKUP($A20,'Return Data'!$B$7:$R$2700,11,0)</f>
        <v>25.259699999999999</v>
      </c>
      <c r="G20" s="66">
        <f t="shared" si="1"/>
        <v>21</v>
      </c>
      <c r="H20" s="65">
        <f>VLOOKUP($A20,'Return Data'!$B$7:$R$2700,12,0)</f>
        <v>40.690300000000001</v>
      </c>
      <c r="I20" s="66">
        <f t="shared" si="2"/>
        <v>20</v>
      </c>
      <c r="J20" s="65">
        <f>VLOOKUP($A20,'Return Data'!$B$7:$R$2700,13,0)</f>
        <v>27.996500000000001</v>
      </c>
      <c r="K20" s="66">
        <f t="shared" si="3"/>
        <v>17</v>
      </c>
      <c r="L20" s="65">
        <f>VLOOKUP($A20,'Return Data'!$B$7:$R$2700,17,0)</f>
        <v>18.804600000000001</v>
      </c>
      <c r="M20" s="66">
        <f t="shared" si="4"/>
        <v>11</v>
      </c>
      <c r="N20" s="65"/>
      <c r="O20" s="66"/>
      <c r="P20" s="65"/>
      <c r="Q20" s="66"/>
      <c r="R20" s="65">
        <f>VLOOKUP($A20,'Return Data'!$B$7:$R$2700,16,0)</f>
        <v>17.172599999999999</v>
      </c>
      <c r="S20" s="67">
        <f t="shared" si="7"/>
        <v>8</v>
      </c>
    </row>
    <row r="21" spans="1:19" x14ac:dyDescent="0.3">
      <c r="A21" s="63" t="s">
        <v>856</v>
      </c>
      <c r="B21" s="64">
        <f>VLOOKUP($A21,'Return Data'!$B$7:$R$2700,3,0)</f>
        <v>44260</v>
      </c>
      <c r="C21" s="65">
        <f>VLOOKUP($A21,'Return Data'!$B$7:$R$2700,4,0)</f>
        <v>16.446999999999999</v>
      </c>
      <c r="D21" s="65">
        <f>VLOOKUP($A21,'Return Data'!$B$7:$R$2700,10,0)</f>
        <v>16.389500000000002</v>
      </c>
      <c r="E21" s="66">
        <f t="shared" si="0"/>
        <v>7</v>
      </c>
      <c r="F21" s="65">
        <f>VLOOKUP($A21,'Return Data'!$B$7:$R$2700,11,0)</f>
        <v>35.6342</v>
      </c>
      <c r="G21" s="66">
        <f t="shared" si="1"/>
        <v>5</v>
      </c>
      <c r="H21" s="65">
        <f>VLOOKUP($A21,'Return Data'!$B$7:$R$2700,12,0)</f>
        <v>62.648299999999999</v>
      </c>
      <c r="I21" s="66">
        <f t="shared" si="2"/>
        <v>2</v>
      </c>
      <c r="J21" s="65">
        <f>VLOOKUP($A21,'Return Data'!$B$7:$R$2700,13,0)</f>
        <v>44.423999999999999</v>
      </c>
      <c r="K21" s="66">
        <f t="shared" si="3"/>
        <v>4</v>
      </c>
      <c r="L21" s="65"/>
      <c r="M21" s="66"/>
      <c r="N21" s="65"/>
      <c r="O21" s="66"/>
      <c r="P21" s="65"/>
      <c r="Q21" s="66"/>
      <c r="R21" s="65">
        <f>VLOOKUP($A21,'Return Data'!$B$7:$R$2700,16,0)</f>
        <v>31.619900000000001</v>
      </c>
      <c r="S21" s="67">
        <f t="shared" si="7"/>
        <v>1</v>
      </c>
    </row>
    <row r="22" spans="1:19" x14ac:dyDescent="0.3">
      <c r="A22" s="63" t="s">
        <v>858</v>
      </c>
      <c r="B22" s="64">
        <f>VLOOKUP($A22,'Return Data'!$B$7:$R$2700,3,0)</f>
        <v>44260</v>
      </c>
      <c r="C22" s="65">
        <f>VLOOKUP($A22,'Return Data'!$B$7:$R$2700,4,0)</f>
        <v>33.560699999999997</v>
      </c>
      <c r="D22" s="65">
        <f>VLOOKUP($A22,'Return Data'!$B$7:$R$2700,10,0)</f>
        <v>11.585900000000001</v>
      </c>
      <c r="E22" s="66">
        <f t="shared" si="0"/>
        <v>15</v>
      </c>
      <c r="F22" s="65">
        <f>VLOOKUP($A22,'Return Data'!$B$7:$R$2700,11,0)</f>
        <v>32.357999999999997</v>
      </c>
      <c r="G22" s="66">
        <f t="shared" si="1"/>
        <v>12</v>
      </c>
      <c r="H22" s="65">
        <f>VLOOKUP($A22,'Return Data'!$B$7:$R$2700,12,0)</f>
        <v>41.879899999999999</v>
      </c>
      <c r="I22" s="66">
        <f t="shared" si="2"/>
        <v>16</v>
      </c>
      <c r="J22" s="65">
        <f>VLOOKUP($A22,'Return Data'!$B$7:$R$2700,13,0)</f>
        <v>30.2559</v>
      </c>
      <c r="K22" s="66">
        <f t="shared" si="3"/>
        <v>13</v>
      </c>
      <c r="L22" s="65">
        <f>VLOOKUP($A22,'Return Data'!$B$7:$R$2700,17,0)</f>
        <v>23.078299999999999</v>
      </c>
      <c r="M22" s="66">
        <f t="shared" si="4"/>
        <v>4</v>
      </c>
      <c r="N22" s="65">
        <f>VLOOKUP($A22,'Return Data'!$B$7:$R$2700,14,0)</f>
        <v>14.450200000000001</v>
      </c>
      <c r="O22" s="66">
        <f t="shared" si="8"/>
        <v>4</v>
      </c>
      <c r="P22" s="65">
        <f>VLOOKUP($A22,'Return Data'!$B$7:$R$2700,15,0)</f>
        <v>17.216799999999999</v>
      </c>
      <c r="Q22" s="66">
        <f t="shared" si="9"/>
        <v>6</v>
      </c>
      <c r="R22" s="65">
        <f>VLOOKUP($A22,'Return Data'!$B$7:$R$2700,16,0)</f>
        <v>16.754200000000001</v>
      </c>
      <c r="S22" s="67">
        <f t="shared" si="7"/>
        <v>9</v>
      </c>
    </row>
    <row r="23" spans="1:19" x14ac:dyDescent="0.3">
      <c r="A23" s="63" t="s">
        <v>861</v>
      </c>
      <c r="B23" s="64">
        <f>VLOOKUP($A23,'Return Data'!$B$7:$R$2700,3,0)</f>
        <v>44260</v>
      </c>
      <c r="C23" s="65">
        <f>VLOOKUP($A23,'Return Data'!$B$7:$R$2700,4,0)</f>
        <v>70.423400000000001</v>
      </c>
      <c r="D23" s="65">
        <f>VLOOKUP($A23,'Return Data'!$B$7:$R$2700,10,0)</f>
        <v>25.7074</v>
      </c>
      <c r="E23" s="66">
        <f t="shared" si="0"/>
        <v>1</v>
      </c>
      <c r="F23" s="65">
        <f>VLOOKUP($A23,'Return Data'!$B$7:$R$2700,11,0)</f>
        <v>46.599400000000003</v>
      </c>
      <c r="G23" s="66">
        <f t="shared" si="1"/>
        <v>2</v>
      </c>
      <c r="H23" s="65">
        <f>VLOOKUP($A23,'Return Data'!$B$7:$R$2700,12,0)</f>
        <v>68.395700000000005</v>
      </c>
      <c r="I23" s="66">
        <f t="shared" si="2"/>
        <v>1</v>
      </c>
      <c r="J23" s="65">
        <f>VLOOKUP($A23,'Return Data'!$B$7:$R$2700,13,0)</f>
        <v>49.556699999999999</v>
      </c>
      <c r="K23" s="66">
        <f t="shared" si="3"/>
        <v>1</v>
      </c>
      <c r="L23" s="65">
        <f>VLOOKUP($A23,'Return Data'!$B$7:$R$2700,17,0)</f>
        <v>22.131900000000002</v>
      </c>
      <c r="M23" s="66">
        <f t="shared" si="4"/>
        <v>5</v>
      </c>
      <c r="N23" s="65">
        <f>VLOOKUP($A23,'Return Data'!$B$7:$R$2700,14,0)</f>
        <v>12.4514</v>
      </c>
      <c r="O23" s="66">
        <f t="shared" si="8"/>
        <v>9</v>
      </c>
      <c r="P23" s="65">
        <f>VLOOKUP($A23,'Return Data'!$B$7:$R$2700,15,0)</f>
        <v>18.461200000000002</v>
      </c>
      <c r="Q23" s="66">
        <f t="shared" si="9"/>
        <v>3</v>
      </c>
      <c r="R23" s="65">
        <f>VLOOKUP($A23,'Return Data'!$B$7:$R$2700,16,0)</f>
        <v>18.736999999999998</v>
      </c>
      <c r="S23" s="67">
        <f t="shared" si="7"/>
        <v>5</v>
      </c>
    </row>
    <row r="24" spans="1:19" x14ac:dyDescent="0.3">
      <c r="A24" s="63" t="s">
        <v>863</v>
      </c>
      <c r="B24" s="64">
        <f>VLOOKUP($A24,'Return Data'!$B$7:$R$2700,3,0)</f>
        <v>44260</v>
      </c>
      <c r="C24" s="65">
        <f>VLOOKUP($A24,'Return Data'!$B$7:$R$2700,4,0)</f>
        <v>96.51</v>
      </c>
      <c r="D24" s="65">
        <f>VLOOKUP($A24,'Return Data'!$B$7:$R$2700,10,0)</f>
        <v>16.5017</v>
      </c>
      <c r="E24" s="66">
        <f t="shared" si="0"/>
        <v>5</v>
      </c>
      <c r="F24" s="65">
        <f>VLOOKUP($A24,'Return Data'!$B$7:$R$2700,11,0)</f>
        <v>35.281700000000001</v>
      </c>
      <c r="G24" s="66">
        <f t="shared" si="1"/>
        <v>7</v>
      </c>
      <c r="H24" s="65">
        <f>VLOOKUP($A24,'Return Data'!$B$7:$R$2700,12,0)</f>
        <v>48.112299999999998</v>
      </c>
      <c r="I24" s="66">
        <f t="shared" si="2"/>
        <v>11</v>
      </c>
      <c r="J24" s="65">
        <f>VLOOKUP($A24,'Return Data'!$B$7:$R$2700,13,0)</f>
        <v>34.508699999999997</v>
      </c>
      <c r="K24" s="66">
        <f t="shared" si="3"/>
        <v>9</v>
      </c>
      <c r="L24" s="65">
        <f>VLOOKUP($A24,'Return Data'!$B$7:$R$2700,17,0)</f>
        <v>23.2272</v>
      </c>
      <c r="M24" s="66">
        <f t="shared" si="4"/>
        <v>3</v>
      </c>
      <c r="N24" s="65">
        <f>VLOOKUP($A24,'Return Data'!$B$7:$R$2700,14,0)</f>
        <v>16.0655</v>
      </c>
      <c r="O24" s="66">
        <f t="shared" si="8"/>
        <v>3</v>
      </c>
      <c r="P24" s="65">
        <f>VLOOKUP($A24,'Return Data'!$B$7:$R$2700,15,0)</f>
        <v>17.6492</v>
      </c>
      <c r="Q24" s="66">
        <f t="shared" si="9"/>
        <v>5</v>
      </c>
      <c r="R24" s="65">
        <f>VLOOKUP($A24,'Return Data'!$B$7:$R$2700,16,0)</f>
        <v>14.8925</v>
      </c>
      <c r="S24" s="67">
        <f t="shared" si="7"/>
        <v>14</v>
      </c>
    </row>
    <row r="25" spans="1:19" x14ac:dyDescent="0.3">
      <c r="A25" s="63" t="s">
        <v>865</v>
      </c>
      <c r="B25" s="64">
        <f>VLOOKUP($A25,'Return Data'!$B$7:$R$2700,3,0)</f>
        <v>44260</v>
      </c>
      <c r="C25" s="65">
        <f>VLOOKUP($A25,'Return Data'!$B$7:$R$2700,4,0)</f>
        <v>44.434100000000001</v>
      </c>
      <c r="D25" s="65">
        <f>VLOOKUP($A25,'Return Data'!$B$7:$R$2700,10,0)</f>
        <v>15.667400000000001</v>
      </c>
      <c r="E25" s="66">
        <f t="shared" si="0"/>
        <v>10</v>
      </c>
      <c r="F25" s="65">
        <f>VLOOKUP($A25,'Return Data'!$B$7:$R$2700,11,0)</f>
        <v>35.201500000000003</v>
      </c>
      <c r="G25" s="66">
        <f t="shared" si="1"/>
        <v>8</v>
      </c>
      <c r="H25" s="65">
        <f>VLOOKUP($A25,'Return Data'!$B$7:$R$2700,12,0)</f>
        <v>48.2575</v>
      </c>
      <c r="I25" s="66">
        <f t="shared" si="2"/>
        <v>10</v>
      </c>
      <c r="J25" s="65">
        <f>VLOOKUP($A25,'Return Data'!$B$7:$R$2700,13,0)</f>
        <v>44.724699999999999</v>
      </c>
      <c r="K25" s="66">
        <f t="shared" si="3"/>
        <v>3</v>
      </c>
      <c r="L25" s="65">
        <f>VLOOKUP($A25,'Return Data'!$B$7:$R$2700,17,0)</f>
        <v>21.984999999999999</v>
      </c>
      <c r="M25" s="66">
        <f t="shared" si="4"/>
        <v>6</v>
      </c>
      <c r="N25" s="65">
        <f>VLOOKUP($A25,'Return Data'!$B$7:$R$2700,14,0)</f>
        <v>11.8964</v>
      </c>
      <c r="O25" s="66">
        <f t="shared" si="8"/>
        <v>11</v>
      </c>
      <c r="P25" s="65">
        <f>VLOOKUP($A25,'Return Data'!$B$7:$R$2700,15,0)</f>
        <v>15.401300000000001</v>
      </c>
      <c r="Q25" s="66">
        <f t="shared" si="9"/>
        <v>12</v>
      </c>
      <c r="R25" s="65">
        <f>VLOOKUP($A25,'Return Data'!$B$7:$R$2700,16,0)</f>
        <v>16.688099999999999</v>
      </c>
      <c r="S25" s="67">
        <f t="shared" si="7"/>
        <v>10</v>
      </c>
    </row>
    <row r="26" spans="1:19" x14ac:dyDescent="0.3">
      <c r="A26" s="63" t="s">
        <v>866</v>
      </c>
      <c r="B26" s="64">
        <f>VLOOKUP($A26,'Return Data'!$B$7:$R$2700,3,0)</f>
        <v>44260</v>
      </c>
      <c r="C26" s="65">
        <f>VLOOKUP($A26,'Return Data'!$B$7:$R$2700,4,0)</f>
        <v>205.47479999999999</v>
      </c>
      <c r="D26" s="65">
        <f>VLOOKUP($A26,'Return Data'!$B$7:$R$2700,10,0)</f>
        <v>12.3908</v>
      </c>
      <c r="E26" s="66">
        <f t="shared" si="0"/>
        <v>13</v>
      </c>
      <c r="F26" s="65">
        <f>VLOOKUP($A26,'Return Data'!$B$7:$R$2700,11,0)</f>
        <v>28.2529</v>
      </c>
      <c r="G26" s="66">
        <f t="shared" si="1"/>
        <v>17</v>
      </c>
      <c r="H26" s="65">
        <f>VLOOKUP($A26,'Return Data'!$B$7:$R$2700,12,0)</f>
        <v>41.728700000000003</v>
      </c>
      <c r="I26" s="66">
        <f t="shared" si="2"/>
        <v>18</v>
      </c>
      <c r="J26" s="65">
        <f>VLOOKUP($A26,'Return Data'!$B$7:$R$2700,13,0)</f>
        <v>24.9238</v>
      </c>
      <c r="K26" s="66">
        <f t="shared" si="3"/>
        <v>20</v>
      </c>
      <c r="L26" s="65">
        <f>VLOOKUP($A26,'Return Data'!$B$7:$R$2700,17,0)</f>
        <v>21.118099999999998</v>
      </c>
      <c r="M26" s="66">
        <f t="shared" si="4"/>
        <v>7</v>
      </c>
      <c r="N26" s="65">
        <f>VLOOKUP($A26,'Return Data'!$B$7:$R$2700,14,0)</f>
        <v>14.263400000000001</v>
      </c>
      <c r="O26" s="66">
        <f t="shared" si="8"/>
        <v>5</v>
      </c>
      <c r="P26" s="65">
        <f>VLOOKUP($A26,'Return Data'!$B$7:$R$2700,15,0)</f>
        <v>18.261399999999998</v>
      </c>
      <c r="Q26" s="66">
        <f t="shared" si="9"/>
        <v>4</v>
      </c>
      <c r="R26" s="65">
        <f>VLOOKUP($A26,'Return Data'!$B$7:$R$2700,16,0)</f>
        <v>15.902799999999999</v>
      </c>
      <c r="S26" s="67">
        <f t="shared" si="7"/>
        <v>12</v>
      </c>
    </row>
    <row r="27" spans="1:19" x14ac:dyDescent="0.3">
      <c r="A27" s="63" t="s">
        <v>869</v>
      </c>
      <c r="B27" s="64">
        <f>VLOOKUP($A27,'Return Data'!$B$7:$R$2700,3,0)</f>
        <v>44260</v>
      </c>
      <c r="C27" s="65">
        <f>VLOOKUP($A27,'Return Data'!$B$7:$R$2700,4,0)</f>
        <v>247.1438</v>
      </c>
      <c r="D27" s="65">
        <f>VLOOKUP($A27,'Return Data'!$B$7:$R$2700,10,0)</f>
        <v>13.97</v>
      </c>
      <c r="E27" s="66">
        <f t="shared" si="0"/>
        <v>11</v>
      </c>
      <c r="F27" s="65">
        <f>VLOOKUP($A27,'Return Data'!$B$7:$R$2700,11,0)</f>
        <v>29.780899999999999</v>
      </c>
      <c r="G27" s="66">
        <f t="shared" si="1"/>
        <v>15</v>
      </c>
      <c r="H27" s="65">
        <f>VLOOKUP($A27,'Return Data'!$B$7:$R$2700,12,0)</f>
        <v>41.0306</v>
      </c>
      <c r="I27" s="66">
        <f t="shared" si="2"/>
        <v>19</v>
      </c>
      <c r="J27" s="65">
        <f>VLOOKUP($A27,'Return Data'!$B$7:$R$2700,13,0)</f>
        <v>26.807099999999998</v>
      </c>
      <c r="K27" s="66">
        <f t="shared" ref="K27" si="10">RANK(J27,J$8:J$29,0)</f>
        <v>18</v>
      </c>
      <c r="L27" s="65">
        <f>VLOOKUP($A27,'Return Data'!$B$7:$R$2700,17,0)</f>
        <v>18.503599999999999</v>
      </c>
      <c r="M27" s="66">
        <f t="shared" ref="M27" si="11">RANK(L27,L$8:L$29,0)</f>
        <v>12</v>
      </c>
      <c r="N27" s="65">
        <f>VLOOKUP($A27,'Return Data'!$B$7:$R$2700,14,0)</f>
        <v>14.147500000000001</v>
      </c>
      <c r="O27" s="66">
        <f t="shared" si="8"/>
        <v>6</v>
      </c>
      <c r="P27" s="65">
        <f>VLOOKUP($A27,'Return Data'!$B$7:$R$2700,15,0)</f>
        <v>16.4742</v>
      </c>
      <c r="Q27" s="66">
        <f t="shared" si="9"/>
        <v>10</v>
      </c>
      <c r="R27" s="65">
        <f>VLOOKUP($A27,'Return Data'!$B$7:$R$2700,16,0)</f>
        <v>12.9398</v>
      </c>
      <c r="S27" s="67">
        <f t="shared" si="7"/>
        <v>18</v>
      </c>
    </row>
    <row r="28" spans="1:19" x14ac:dyDescent="0.3">
      <c r="A28" s="63" t="s">
        <v>870</v>
      </c>
      <c r="B28" s="64">
        <f>VLOOKUP($A28,'Return Data'!$B$7:$R$2700,3,0)</f>
        <v>44260</v>
      </c>
      <c r="C28" s="65">
        <f>VLOOKUP($A28,'Return Data'!$B$7:$R$2700,4,0)</f>
        <v>12.8492</v>
      </c>
      <c r="D28" s="65">
        <f>VLOOKUP($A28,'Return Data'!$B$7:$R$2700,10,0)</f>
        <v>16.4848</v>
      </c>
      <c r="E28" s="66">
        <f t="shared" si="0"/>
        <v>6</v>
      </c>
      <c r="F28" s="65">
        <f>VLOOKUP($A28,'Return Data'!$B$7:$R$2700,11,0)</f>
        <v>35.427199999999999</v>
      </c>
      <c r="G28" s="66">
        <f t="shared" si="1"/>
        <v>6</v>
      </c>
      <c r="H28" s="65">
        <f>VLOOKUP($A28,'Return Data'!$B$7:$R$2700,12,0)</f>
        <v>52.534500000000001</v>
      </c>
      <c r="I28" s="66">
        <f t="shared" ref="I28" si="12">RANK(H28,H$8:H$29,0)</f>
        <v>4</v>
      </c>
      <c r="J28" s="65">
        <f>VLOOKUP($A28,'Return Data'!$B$7:$R$2700,13,0)</f>
        <v>34.655200000000001</v>
      </c>
      <c r="K28" s="66">
        <f t="shared" ref="K28:K29" si="13">RANK(J28,J$8:J$29,0)</f>
        <v>7</v>
      </c>
      <c r="L28" s="65"/>
      <c r="M28" s="66"/>
      <c r="N28" s="65"/>
      <c r="O28" s="66"/>
      <c r="P28" s="65"/>
      <c r="Q28" s="66"/>
      <c r="R28" s="65">
        <f>VLOOKUP($A28,'Return Data'!$B$7:$R$2700,16,0)</f>
        <v>22.221800000000002</v>
      </c>
      <c r="S28" s="67">
        <f t="shared" si="7"/>
        <v>4</v>
      </c>
    </row>
    <row r="29" spans="1:19" x14ac:dyDescent="0.3">
      <c r="A29" s="63" t="s">
        <v>872</v>
      </c>
      <c r="B29" s="64">
        <f>VLOOKUP($A29,'Return Data'!$B$7:$R$2700,3,0)</f>
        <v>44260</v>
      </c>
      <c r="C29" s="65">
        <f>VLOOKUP($A29,'Return Data'!$B$7:$R$2700,4,0)</f>
        <v>15.21</v>
      </c>
      <c r="D29" s="65">
        <f>VLOOKUP($A29,'Return Data'!$B$7:$R$2700,10,0)</f>
        <v>16.9101</v>
      </c>
      <c r="E29" s="66">
        <f t="shared" si="0"/>
        <v>4</v>
      </c>
      <c r="F29" s="65">
        <f>VLOOKUP($A29,'Return Data'!$B$7:$R$2700,11,0)</f>
        <v>34.127000000000002</v>
      </c>
      <c r="G29" s="66">
        <f t="shared" si="1"/>
        <v>10</v>
      </c>
      <c r="H29" s="65">
        <f>VLOOKUP($A29,'Return Data'!$B$7:$R$2700,12,0)</f>
        <v>50.892899999999997</v>
      </c>
      <c r="I29" s="66">
        <f>RANK(H29,H$8:H$29,0)</f>
        <v>7</v>
      </c>
      <c r="J29" s="65">
        <f>VLOOKUP($A29,'Return Data'!$B$7:$R$2700,13,0)</f>
        <v>38.398499999999999</v>
      </c>
      <c r="K29" s="66">
        <f t="shared" si="13"/>
        <v>6</v>
      </c>
      <c r="L29" s="65"/>
      <c r="M29" s="66"/>
      <c r="N29" s="65"/>
      <c r="O29" s="66"/>
      <c r="P29" s="65"/>
      <c r="Q29" s="66"/>
      <c r="R29" s="65">
        <f>VLOOKUP($A29,'Return Data'!$B$7:$R$2700,16,0)</f>
        <v>30.320399999999999</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14.249722727272729</v>
      </c>
      <c r="E31" s="74"/>
      <c r="F31" s="75">
        <f>AVERAGE(F8:F29)</f>
        <v>32.632249999999992</v>
      </c>
      <c r="G31" s="74"/>
      <c r="H31" s="75">
        <f>AVERAGE(H8:H29)</f>
        <v>47.616977272727283</v>
      </c>
      <c r="I31" s="74"/>
      <c r="J31" s="75">
        <f>AVERAGE(J8:J29)</f>
        <v>32.825209090909091</v>
      </c>
      <c r="K31" s="74"/>
      <c r="L31" s="75">
        <f>AVERAGE(L8:L29)</f>
        <v>19.453611111111108</v>
      </c>
      <c r="M31" s="74"/>
      <c r="N31" s="75">
        <f>AVERAGE(N8:N29)</f>
        <v>12.519029411764707</v>
      </c>
      <c r="O31" s="74"/>
      <c r="P31" s="75">
        <f>AVERAGE(P8:P29)</f>
        <v>16.972573333333333</v>
      </c>
      <c r="Q31" s="74"/>
      <c r="R31" s="75">
        <f>AVERAGE(R8:R29)</f>
        <v>16.888300000000001</v>
      </c>
      <c r="S31" s="76"/>
    </row>
    <row r="32" spans="1:19" x14ac:dyDescent="0.3">
      <c r="A32" s="73" t="s">
        <v>28</v>
      </c>
      <c r="B32" s="74"/>
      <c r="C32" s="74"/>
      <c r="D32" s="75">
        <f>MIN(D8:D29)</f>
        <v>6.2221000000000002</v>
      </c>
      <c r="E32" s="74"/>
      <c r="F32" s="75">
        <f>MIN(F8:F29)</f>
        <v>22.606300000000001</v>
      </c>
      <c r="G32" s="74"/>
      <c r="H32" s="75">
        <f>MIN(H8:H29)</f>
        <v>37.137500000000003</v>
      </c>
      <c r="I32" s="74"/>
      <c r="J32" s="75">
        <f>MIN(J8:J29)</f>
        <v>12.3193</v>
      </c>
      <c r="K32" s="74"/>
      <c r="L32" s="75">
        <f>MIN(L8:L29)</f>
        <v>8.9773999999999994</v>
      </c>
      <c r="M32" s="74"/>
      <c r="N32" s="75">
        <f>MIN(N8:N29)</f>
        <v>5.0603999999999996</v>
      </c>
      <c r="O32" s="74"/>
      <c r="P32" s="75">
        <f>MIN(P8:P29)</f>
        <v>12.9315</v>
      </c>
      <c r="Q32" s="74"/>
      <c r="R32" s="75">
        <f>MIN(R8:R29)</f>
        <v>8.2749000000000006</v>
      </c>
      <c r="S32" s="76"/>
    </row>
    <row r="33" spans="1:19" ht="15" thickBot="1" x14ac:dyDescent="0.35">
      <c r="A33" s="77" t="s">
        <v>29</v>
      </c>
      <c r="B33" s="78"/>
      <c r="C33" s="78"/>
      <c r="D33" s="79">
        <f>MAX(D8:D29)</f>
        <v>25.7074</v>
      </c>
      <c r="E33" s="78"/>
      <c r="F33" s="79">
        <f>MAX(F8:F29)</f>
        <v>46.698300000000003</v>
      </c>
      <c r="G33" s="78"/>
      <c r="H33" s="79">
        <f>MAX(H8:H29)</f>
        <v>68.395700000000005</v>
      </c>
      <c r="I33" s="78"/>
      <c r="J33" s="79">
        <f>MAX(J8:J29)</f>
        <v>49.556699999999999</v>
      </c>
      <c r="K33" s="78"/>
      <c r="L33" s="79">
        <f>MAX(L8:L29)</f>
        <v>30.252700000000001</v>
      </c>
      <c r="M33" s="78"/>
      <c r="N33" s="79">
        <f>MAX(N8:N29)</f>
        <v>21.553599999999999</v>
      </c>
      <c r="O33" s="78"/>
      <c r="P33" s="79">
        <f>MAX(P8:P29)</f>
        <v>21.496200000000002</v>
      </c>
      <c r="Q33" s="78"/>
      <c r="R33" s="79">
        <f>MAX(R8:R29)</f>
        <v>31.619900000000001</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1603</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44260</v>
      </c>
      <c r="C8" s="65">
        <f>VLOOKUP($A8,'Return Data'!$B$7:$R$2700,4,0)</f>
        <v>76.782899999999998</v>
      </c>
      <c r="D8" s="65">
        <f>VLOOKUP($A8,'Return Data'!$B$7:$R$2700,10,0)</f>
        <v>11.3283</v>
      </c>
      <c r="E8" s="66">
        <f t="shared" ref="E8:E29" si="0">RANK(D8,D$8:D$29,0)</f>
        <v>15</v>
      </c>
      <c r="F8" s="65">
        <f>VLOOKUP($A8,'Return Data'!$B$7:$R$2700,11,0)</f>
        <v>29.283300000000001</v>
      </c>
      <c r="G8" s="66">
        <f t="shared" ref="G8:G29" si="1">RANK(F8,F$8:F$29,0)</f>
        <v>14</v>
      </c>
      <c r="H8" s="65">
        <f>VLOOKUP($A8,'Return Data'!$B$7:$R$2700,12,0)</f>
        <v>43.778199999999998</v>
      </c>
      <c r="I8" s="66">
        <f t="shared" ref="I8:I27" si="2">RANK(H8,H$8:H$29,0)</f>
        <v>12</v>
      </c>
      <c r="J8" s="65">
        <f>VLOOKUP($A8,'Return Data'!$B$7:$R$2700,13,0)</f>
        <v>27.519400000000001</v>
      </c>
      <c r="K8" s="66">
        <f t="shared" ref="K8:K18" si="3">RANK(J8,J$8:J$29,0)</f>
        <v>14</v>
      </c>
      <c r="L8" s="65">
        <f>VLOOKUP($A8,'Return Data'!$B$7:$R$2700,17,0)</f>
        <v>16.697800000000001</v>
      </c>
      <c r="M8" s="66">
        <f t="shared" ref="M8:M18" si="4">RANK(L8,L$8:L$29,0)</f>
        <v>13</v>
      </c>
      <c r="N8" s="65">
        <f>VLOOKUP($A8,'Return Data'!$B$7:$R$2700,14,0)</f>
        <v>11.1401</v>
      </c>
      <c r="O8" s="66">
        <f t="shared" ref="O8:O14" si="5">RANK(N8,N$8:N$29,0)</f>
        <v>10</v>
      </c>
      <c r="P8" s="65">
        <f>VLOOKUP($A8,'Return Data'!$B$7:$R$2700,15,0)</f>
        <v>14.1183</v>
      </c>
      <c r="Q8" s="66">
        <f>RANK(P8,P$8:P$29,0)</f>
        <v>13</v>
      </c>
      <c r="R8" s="65">
        <f>VLOOKUP($A8,'Return Data'!$B$7:$R$2700,16,0)</f>
        <v>14.1792</v>
      </c>
      <c r="S8" s="67">
        <f t="shared" ref="S8:S29" si="6">RANK(R8,R$8:R$29,0)</f>
        <v>14</v>
      </c>
    </row>
    <row r="9" spans="1:20" x14ac:dyDescent="0.3">
      <c r="A9" s="63" t="s">
        <v>832</v>
      </c>
      <c r="B9" s="64">
        <f>VLOOKUP($A9,'Return Data'!$B$7:$R$2700,3,0)</f>
        <v>44260</v>
      </c>
      <c r="C9" s="65">
        <f>VLOOKUP($A9,'Return Data'!$B$7:$R$2700,4,0)</f>
        <v>38.93</v>
      </c>
      <c r="D9" s="65">
        <f>VLOOKUP($A9,'Return Data'!$B$7:$R$2700,10,0)</f>
        <v>10.880100000000001</v>
      </c>
      <c r="E9" s="66">
        <f t="shared" si="0"/>
        <v>17</v>
      </c>
      <c r="F9" s="65">
        <f>VLOOKUP($A9,'Return Data'!$B$7:$R$2700,11,0)</f>
        <v>32.010899999999999</v>
      </c>
      <c r="G9" s="66">
        <f t="shared" si="1"/>
        <v>11</v>
      </c>
      <c r="H9" s="65">
        <f>VLOOKUP($A9,'Return Data'!$B$7:$R$2700,12,0)</f>
        <v>47.294699999999999</v>
      </c>
      <c r="I9" s="66">
        <f t="shared" si="2"/>
        <v>9</v>
      </c>
      <c r="J9" s="65">
        <f>VLOOKUP($A9,'Return Data'!$B$7:$R$2700,13,0)</f>
        <v>26.601600000000001</v>
      </c>
      <c r="K9" s="66">
        <f t="shared" si="3"/>
        <v>16</v>
      </c>
      <c r="L9" s="65">
        <f>VLOOKUP($A9,'Return Data'!$B$7:$R$2700,17,0)</f>
        <v>22.377800000000001</v>
      </c>
      <c r="M9" s="66">
        <f t="shared" si="4"/>
        <v>2</v>
      </c>
      <c r="N9" s="65">
        <f>VLOOKUP($A9,'Return Data'!$B$7:$R$2700,14,0)</f>
        <v>15.296900000000001</v>
      </c>
      <c r="O9" s="66">
        <f t="shared" si="5"/>
        <v>2</v>
      </c>
      <c r="P9" s="65">
        <f>VLOOKUP($A9,'Return Data'!$B$7:$R$2700,15,0)</f>
        <v>19.246700000000001</v>
      </c>
      <c r="Q9" s="66">
        <f>RANK(P9,P$8:P$29,0)</f>
        <v>2</v>
      </c>
      <c r="R9" s="65">
        <f>VLOOKUP($A9,'Return Data'!$B$7:$R$2700,16,0)</f>
        <v>16.935099999999998</v>
      </c>
      <c r="S9" s="67">
        <f t="shared" si="6"/>
        <v>7</v>
      </c>
    </row>
    <row r="10" spans="1:20" x14ac:dyDescent="0.3">
      <c r="A10" s="63" t="s">
        <v>834</v>
      </c>
      <c r="B10" s="64">
        <f>VLOOKUP($A10,'Return Data'!$B$7:$R$2700,3,0)</f>
        <v>44260</v>
      </c>
      <c r="C10" s="65">
        <f>VLOOKUP($A10,'Return Data'!$B$7:$R$2700,4,0)</f>
        <v>12.509</v>
      </c>
      <c r="D10" s="65">
        <f>VLOOKUP($A10,'Return Data'!$B$7:$R$2700,10,0)</f>
        <v>10.5328</v>
      </c>
      <c r="E10" s="66">
        <f t="shared" si="0"/>
        <v>18</v>
      </c>
      <c r="F10" s="65">
        <f>VLOOKUP($A10,'Return Data'!$B$7:$R$2700,11,0)</f>
        <v>28.323799999999999</v>
      </c>
      <c r="G10" s="66">
        <f t="shared" si="1"/>
        <v>16</v>
      </c>
      <c r="H10" s="65">
        <f>VLOOKUP($A10,'Return Data'!$B$7:$R$2700,12,0)</f>
        <v>39.035200000000003</v>
      </c>
      <c r="I10" s="66">
        <f t="shared" si="2"/>
        <v>21</v>
      </c>
      <c r="J10" s="65">
        <f>VLOOKUP($A10,'Return Data'!$B$7:$R$2700,13,0)</f>
        <v>26.866099999999999</v>
      </c>
      <c r="K10" s="66">
        <f t="shared" si="3"/>
        <v>15</v>
      </c>
      <c r="L10" s="65">
        <f>VLOOKUP($A10,'Return Data'!$B$7:$R$2700,17,0)</f>
        <v>17.3538</v>
      </c>
      <c r="M10" s="66">
        <f t="shared" si="4"/>
        <v>12</v>
      </c>
      <c r="N10" s="65">
        <f>VLOOKUP($A10,'Return Data'!$B$7:$R$2700,14,0)</f>
        <v>9.1166</v>
      </c>
      <c r="O10" s="66">
        <f t="shared" si="5"/>
        <v>13</v>
      </c>
      <c r="P10" s="65"/>
      <c r="Q10" s="66"/>
      <c r="R10" s="65">
        <f>VLOOKUP($A10,'Return Data'!$B$7:$R$2700,16,0)</f>
        <v>6.7775999999999996</v>
      </c>
      <c r="S10" s="67">
        <f t="shared" si="6"/>
        <v>21</v>
      </c>
    </row>
    <row r="11" spans="1:20" x14ac:dyDescent="0.3">
      <c r="A11" s="63" t="s">
        <v>836</v>
      </c>
      <c r="B11" s="64">
        <f>VLOOKUP($A11,'Return Data'!$B$7:$R$2700,3,0)</f>
        <v>44260</v>
      </c>
      <c r="C11" s="65">
        <f>VLOOKUP($A11,'Return Data'!$B$7:$R$2700,4,0)</f>
        <v>29.535</v>
      </c>
      <c r="D11" s="65">
        <f>VLOOKUP($A11,'Return Data'!$B$7:$R$2700,10,0)</f>
        <v>10.0082</v>
      </c>
      <c r="E11" s="66">
        <f t="shared" si="0"/>
        <v>19</v>
      </c>
      <c r="F11" s="65">
        <f>VLOOKUP($A11,'Return Data'!$B$7:$R$2700,11,0)</f>
        <v>27.547899999999998</v>
      </c>
      <c r="G11" s="66">
        <f t="shared" si="1"/>
        <v>18</v>
      </c>
      <c r="H11" s="65">
        <f>VLOOKUP($A11,'Return Data'!$B$7:$R$2700,12,0)</f>
        <v>41.430799999999998</v>
      </c>
      <c r="I11" s="66">
        <f t="shared" si="2"/>
        <v>15</v>
      </c>
      <c r="J11" s="65">
        <f>VLOOKUP($A11,'Return Data'!$B$7:$R$2700,13,0)</f>
        <v>22.965199999999999</v>
      </c>
      <c r="K11" s="66">
        <f t="shared" si="3"/>
        <v>21</v>
      </c>
      <c r="L11" s="65">
        <f>VLOOKUP($A11,'Return Data'!$B$7:$R$2700,17,0)</f>
        <v>16.5059</v>
      </c>
      <c r="M11" s="66">
        <f t="shared" si="4"/>
        <v>14</v>
      </c>
      <c r="N11" s="65">
        <f>VLOOKUP($A11,'Return Data'!$B$7:$R$2700,14,0)</f>
        <v>9.9724000000000004</v>
      </c>
      <c r="O11" s="66">
        <f t="shared" si="5"/>
        <v>12</v>
      </c>
      <c r="P11" s="65">
        <f>VLOOKUP($A11,'Return Data'!$B$7:$R$2700,15,0)</f>
        <v>13.506600000000001</v>
      </c>
      <c r="Q11" s="66">
        <f>RANK(P11,P$8:P$29,0)</f>
        <v>14</v>
      </c>
      <c r="R11" s="65">
        <f>VLOOKUP($A11,'Return Data'!$B$7:$R$2700,16,0)</f>
        <v>10.607100000000001</v>
      </c>
      <c r="S11" s="67">
        <f t="shared" si="6"/>
        <v>19</v>
      </c>
    </row>
    <row r="12" spans="1:20" x14ac:dyDescent="0.3">
      <c r="A12" s="63" t="s">
        <v>837</v>
      </c>
      <c r="B12" s="64">
        <f>VLOOKUP($A12,'Return Data'!$B$7:$R$2700,3,0)</f>
        <v>44260</v>
      </c>
      <c r="C12" s="65">
        <f>VLOOKUP($A12,'Return Data'!$B$7:$R$2700,4,0)</f>
        <v>54.386000000000003</v>
      </c>
      <c r="D12" s="65">
        <f>VLOOKUP($A12,'Return Data'!$B$7:$R$2700,10,0)</f>
        <v>20.472799999999999</v>
      </c>
      <c r="E12" s="66">
        <f t="shared" si="0"/>
        <v>2</v>
      </c>
      <c r="F12" s="65">
        <f>VLOOKUP($A12,'Return Data'!$B$7:$R$2700,11,0)</f>
        <v>46.0854</v>
      </c>
      <c r="G12" s="66">
        <f t="shared" si="1"/>
        <v>2</v>
      </c>
      <c r="H12" s="65">
        <f>VLOOKUP($A12,'Return Data'!$B$7:$R$2700,12,0)</f>
        <v>51.481200000000001</v>
      </c>
      <c r="I12" s="66">
        <f t="shared" si="2"/>
        <v>4</v>
      </c>
      <c r="J12" s="65">
        <f>VLOOKUP($A12,'Return Data'!$B$7:$R$2700,13,0)</f>
        <v>39.524999999999999</v>
      </c>
      <c r="K12" s="66">
        <f t="shared" si="3"/>
        <v>5</v>
      </c>
      <c r="L12" s="65">
        <f>VLOOKUP($A12,'Return Data'!$B$7:$R$2700,17,0)</f>
        <v>18.454999999999998</v>
      </c>
      <c r="M12" s="66">
        <f t="shared" si="4"/>
        <v>8</v>
      </c>
      <c r="N12" s="65">
        <f>VLOOKUP($A12,'Return Data'!$B$7:$R$2700,14,0)</f>
        <v>11.8467</v>
      </c>
      <c r="O12" s="66">
        <f t="shared" si="5"/>
        <v>8</v>
      </c>
      <c r="P12" s="65">
        <f>VLOOKUP($A12,'Return Data'!$B$7:$R$2700,15,0)</f>
        <v>15.7003</v>
      </c>
      <c r="Q12" s="66">
        <f>RANK(P12,P$8:P$29,0)</f>
        <v>7</v>
      </c>
      <c r="R12" s="65">
        <f>VLOOKUP($A12,'Return Data'!$B$7:$R$2700,16,0)</f>
        <v>13.241</v>
      </c>
      <c r="S12" s="67">
        <f t="shared" si="6"/>
        <v>15</v>
      </c>
    </row>
    <row r="13" spans="1:20" x14ac:dyDescent="0.3">
      <c r="A13" s="63" t="s">
        <v>839</v>
      </c>
      <c r="B13" s="64">
        <f>VLOOKUP($A13,'Return Data'!$B$7:$R$2700,3,0)</f>
        <v>44260</v>
      </c>
      <c r="C13" s="65">
        <f>VLOOKUP($A13,'Return Data'!$B$7:$R$2700,4,0)</f>
        <v>90.88</v>
      </c>
      <c r="D13" s="65">
        <f>VLOOKUP($A13,'Return Data'!$B$7:$R$2700,10,0)</f>
        <v>19.366900000000001</v>
      </c>
      <c r="E13" s="66">
        <f t="shared" si="0"/>
        <v>3</v>
      </c>
      <c r="F13" s="65">
        <f>VLOOKUP($A13,'Return Data'!$B$7:$R$2700,11,0)</f>
        <v>34.165999999999997</v>
      </c>
      <c r="G13" s="66">
        <f t="shared" si="1"/>
        <v>8</v>
      </c>
      <c r="H13" s="65">
        <f>VLOOKUP($A13,'Return Data'!$B$7:$R$2700,12,0)</f>
        <v>47.396099999999997</v>
      </c>
      <c r="I13" s="66">
        <f t="shared" si="2"/>
        <v>8</v>
      </c>
      <c r="J13" s="65">
        <f>VLOOKUP($A13,'Return Data'!$B$7:$R$2700,13,0)</f>
        <v>30.886900000000001</v>
      </c>
      <c r="K13" s="66">
        <f t="shared" si="3"/>
        <v>10</v>
      </c>
      <c r="L13" s="65">
        <f>VLOOKUP($A13,'Return Data'!$B$7:$R$2700,17,0)</f>
        <v>10.9438</v>
      </c>
      <c r="M13" s="66">
        <f t="shared" si="4"/>
        <v>17</v>
      </c>
      <c r="N13" s="65">
        <f>VLOOKUP($A13,'Return Data'!$B$7:$R$2700,14,0)</f>
        <v>4.0727000000000002</v>
      </c>
      <c r="O13" s="66">
        <f t="shared" si="5"/>
        <v>17</v>
      </c>
      <c r="P13" s="65">
        <f>VLOOKUP($A13,'Return Data'!$B$7:$R$2700,15,0)</f>
        <v>11.7592</v>
      </c>
      <c r="Q13" s="66">
        <f>RANK(P13,P$8:P$29,0)</f>
        <v>15</v>
      </c>
      <c r="R13" s="65">
        <f>VLOOKUP($A13,'Return Data'!$B$7:$R$2700,16,0)</f>
        <v>14.3354</v>
      </c>
      <c r="S13" s="67">
        <f t="shared" si="6"/>
        <v>12</v>
      </c>
    </row>
    <row r="14" spans="1:20" x14ac:dyDescent="0.3">
      <c r="A14" s="63" t="s">
        <v>842</v>
      </c>
      <c r="B14" s="64">
        <f>VLOOKUP($A14,'Return Data'!$B$7:$R$2700,3,0)</f>
        <v>44260</v>
      </c>
      <c r="C14" s="65">
        <f>VLOOKUP($A14,'Return Data'!$B$7:$R$2700,4,0)</f>
        <v>40.270000000000003</v>
      </c>
      <c r="D14" s="65">
        <f>VLOOKUP($A14,'Return Data'!$B$7:$R$2700,10,0)</f>
        <v>15.718400000000001</v>
      </c>
      <c r="E14" s="66">
        <f t="shared" si="0"/>
        <v>9</v>
      </c>
      <c r="F14" s="65">
        <f>VLOOKUP($A14,'Return Data'!$B$7:$R$2700,11,0)</f>
        <v>29.987100000000002</v>
      </c>
      <c r="G14" s="66">
        <f t="shared" si="1"/>
        <v>13</v>
      </c>
      <c r="H14" s="65">
        <f>VLOOKUP($A14,'Return Data'!$B$7:$R$2700,12,0)</f>
        <v>42.801400000000001</v>
      </c>
      <c r="I14" s="66">
        <f t="shared" si="2"/>
        <v>13</v>
      </c>
      <c r="J14" s="65">
        <f>VLOOKUP($A14,'Return Data'!$B$7:$R$2700,13,0)</f>
        <v>45.642000000000003</v>
      </c>
      <c r="K14" s="66">
        <f t="shared" si="3"/>
        <v>2</v>
      </c>
      <c r="L14" s="65">
        <f>VLOOKUP($A14,'Return Data'!$B$7:$R$2700,17,0)</f>
        <v>17.792999999999999</v>
      </c>
      <c r="M14" s="66">
        <f t="shared" si="4"/>
        <v>9</v>
      </c>
      <c r="N14" s="65">
        <f>VLOOKUP($A14,'Return Data'!$B$7:$R$2700,14,0)</f>
        <v>11.85</v>
      </c>
      <c r="O14" s="66">
        <f t="shared" si="5"/>
        <v>7</v>
      </c>
      <c r="P14" s="65">
        <f>VLOOKUP($A14,'Return Data'!$B$7:$R$2700,15,0)</f>
        <v>14.307600000000001</v>
      </c>
      <c r="Q14" s="66">
        <f>RANK(P14,P$8:P$29,0)</f>
        <v>12</v>
      </c>
      <c r="R14" s="65">
        <f>VLOOKUP($A14,'Return Data'!$B$7:$R$2700,16,0)</f>
        <v>12.555099999999999</v>
      </c>
      <c r="S14" s="67">
        <f t="shared" si="6"/>
        <v>16</v>
      </c>
    </row>
    <row r="15" spans="1:20" x14ac:dyDescent="0.3">
      <c r="A15" s="63" t="s">
        <v>845</v>
      </c>
      <c r="B15" s="64">
        <f>VLOOKUP($A15,'Return Data'!$B$7:$R$2700,3,0)</f>
        <v>44260</v>
      </c>
      <c r="C15" s="65">
        <f>VLOOKUP($A15,'Return Data'!$B$7:$R$2700,4,0)</f>
        <v>12.66</v>
      </c>
      <c r="D15" s="65">
        <f>VLOOKUP($A15,'Return Data'!$B$7:$R$2700,10,0)</f>
        <v>9.8957999999999995</v>
      </c>
      <c r="E15" s="66">
        <f t="shared" si="0"/>
        <v>20</v>
      </c>
      <c r="F15" s="65">
        <f>VLOOKUP($A15,'Return Data'!$B$7:$R$2700,11,0)</f>
        <v>25.970099999999999</v>
      </c>
      <c r="G15" s="66">
        <f t="shared" si="1"/>
        <v>19</v>
      </c>
      <c r="H15" s="65">
        <f>VLOOKUP($A15,'Return Data'!$B$7:$R$2700,12,0)</f>
        <v>40.98</v>
      </c>
      <c r="I15" s="66">
        <f t="shared" si="2"/>
        <v>16</v>
      </c>
      <c r="J15" s="65">
        <f>VLOOKUP($A15,'Return Data'!$B$7:$R$2700,13,0)</f>
        <v>29.3156</v>
      </c>
      <c r="K15" s="66">
        <f t="shared" si="3"/>
        <v>12</v>
      </c>
      <c r="L15" s="65">
        <f>VLOOKUP($A15,'Return Data'!$B$7:$R$2700,17,0)</f>
        <v>14.458500000000001</v>
      </c>
      <c r="M15" s="66">
        <f t="shared" si="4"/>
        <v>16</v>
      </c>
      <c r="N15" s="65">
        <f>VLOOKUP($A15,'Return Data'!$B$7:$R$2700,14,0)</f>
        <v>8.6074000000000002</v>
      </c>
      <c r="O15" s="66">
        <f>RANK(N15,N$8:N$29,0)</f>
        <v>14</v>
      </c>
      <c r="P15" s="65"/>
      <c r="Q15" s="66"/>
      <c r="R15" s="65">
        <f>VLOOKUP($A15,'Return Data'!$B$7:$R$2700,16,0)</f>
        <v>7.4120999999999997</v>
      </c>
      <c r="S15" s="67">
        <f t="shared" si="6"/>
        <v>20</v>
      </c>
    </row>
    <row r="16" spans="1:20" x14ac:dyDescent="0.3">
      <c r="A16" s="63" t="s">
        <v>847</v>
      </c>
      <c r="B16" s="64">
        <f>VLOOKUP($A16,'Return Data'!$B$7:$R$2700,3,0)</f>
        <v>44260</v>
      </c>
      <c r="C16" s="65">
        <f>VLOOKUP($A16,'Return Data'!$B$7:$R$2700,4,0)</f>
        <v>47.22</v>
      </c>
      <c r="D16" s="65">
        <f>VLOOKUP($A16,'Return Data'!$B$7:$R$2700,10,0)</f>
        <v>8.9273000000000007</v>
      </c>
      <c r="E16" s="66">
        <f t="shared" si="0"/>
        <v>21</v>
      </c>
      <c r="F16" s="65">
        <f>VLOOKUP($A16,'Return Data'!$B$7:$R$2700,11,0)</f>
        <v>21.7638</v>
      </c>
      <c r="G16" s="66">
        <f t="shared" si="1"/>
        <v>22</v>
      </c>
      <c r="H16" s="65">
        <f>VLOOKUP($A16,'Return Data'!$B$7:$R$2700,12,0)</f>
        <v>41.8444</v>
      </c>
      <c r="I16" s="66">
        <f t="shared" si="2"/>
        <v>14</v>
      </c>
      <c r="J16" s="65">
        <f>VLOOKUP($A16,'Return Data'!$B$7:$R$2700,13,0)</f>
        <v>24.197800000000001</v>
      </c>
      <c r="K16" s="66">
        <f t="shared" si="3"/>
        <v>19</v>
      </c>
      <c r="L16" s="65">
        <f>VLOOKUP($A16,'Return Data'!$B$7:$R$2700,17,0)</f>
        <v>15.996499999999999</v>
      </c>
      <c r="M16" s="66">
        <f t="shared" si="4"/>
        <v>15</v>
      </c>
      <c r="N16" s="65">
        <f>VLOOKUP($A16,'Return Data'!$B$7:$R$2700,14,0)</f>
        <v>6.7301000000000002</v>
      </c>
      <c r="O16" s="66">
        <f>RANK(N16,N$8:N$29,0)</f>
        <v>15</v>
      </c>
      <c r="P16" s="65">
        <f>VLOOKUP($A16,'Return Data'!$B$7:$R$2700,15,0)</f>
        <v>14.751799999999999</v>
      </c>
      <c r="Q16" s="66">
        <f>RANK(P16,P$8:P$29,0)</f>
        <v>10</v>
      </c>
      <c r="R16" s="65">
        <f>VLOOKUP($A16,'Return Data'!$B$7:$R$2700,16,0)</f>
        <v>10.917299999999999</v>
      </c>
      <c r="S16" s="67">
        <f t="shared" si="6"/>
        <v>18</v>
      </c>
    </row>
    <row r="17" spans="1:19" x14ac:dyDescent="0.3">
      <c r="A17" s="63" t="s">
        <v>849</v>
      </c>
      <c r="B17" s="64">
        <f>VLOOKUP($A17,'Return Data'!$B$7:$R$2700,3,0)</f>
        <v>44260</v>
      </c>
      <c r="C17" s="65">
        <f>VLOOKUP($A17,'Return Data'!$B$7:$R$2700,4,0)</f>
        <v>24.483499999999999</v>
      </c>
      <c r="D17" s="65">
        <f>VLOOKUP($A17,'Return Data'!$B$7:$R$2700,10,0)</f>
        <v>13.4725</v>
      </c>
      <c r="E17" s="66">
        <f t="shared" si="0"/>
        <v>12</v>
      </c>
      <c r="F17" s="65">
        <f>VLOOKUP($A17,'Return Data'!$B$7:$R$2700,11,0)</f>
        <v>35.255299999999998</v>
      </c>
      <c r="G17" s="66">
        <f t="shared" si="1"/>
        <v>3</v>
      </c>
      <c r="H17" s="65">
        <f>VLOOKUP($A17,'Return Data'!$B$7:$R$2700,12,0)</f>
        <v>54.555799999999998</v>
      </c>
      <c r="I17" s="66">
        <f t="shared" si="2"/>
        <v>3</v>
      </c>
      <c r="J17" s="65">
        <f>VLOOKUP($A17,'Return Data'!$B$7:$R$2700,13,0)</f>
        <v>32.884099999999997</v>
      </c>
      <c r="K17" s="66">
        <f t="shared" si="3"/>
        <v>8</v>
      </c>
      <c r="L17" s="65">
        <f>VLOOKUP($A17,'Return Data'!$B$7:$R$2700,17,0)</f>
        <v>28.476199999999999</v>
      </c>
      <c r="M17" s="66">
        <f t="shared" si="4"/>
        <v>1</v>
      </c>
      <c r="N17" s="65">
        <f>VLOOKUP($A17,'Return Data'!$B$7:$R$2700,14,0)</f>
        <v>19.8306</v>
      </c>
      <c r="O17" s="66">
        <f>RANK(N17,N$8:N$29,0)</f>
        <v>1</v>
      </c>
      <c r="P17" s="65">
        <f>VLOOKUP($A17,'Return Data'!$B$7:$R$2700,15,0)</f>
        <v>19.9528</v>
      </c>
      <c r="Q17" s="66">
        <f>RANK(P17,P$8:P$29,0)</f>
        <v>1</v>
      </c>
      <c r="R17" s="65">
        <f>VLOOKUP($A17,'Return Data'!$B$7:$R$2700,16,0)</f>
        <v>15.1419</v>
      </c>
      <c r="S17" s="67">
        <f t="shared" si="6"/>
        <v>11</v>
      </c>
    </row>
    <row r="18" spans="1:19" x14ac:dyDescent="0.3">
      <c r="A18" s="63" t="s">
        <v>850</v>
      </c>
      <c r="B18" s="64">
        <f>VLOOKUP($A18,'Return Data'!$B$7:$R$2700,3,0)</f>
        <v>44260</v>
      </c>
      <c r="C18" s="65">
        <f>VLOOKUP($A18,'Return Data'!$B$7:$R$2700,4,0)</f>
        <v>10.147500000000001</v>
      </c>
      <c r="D18" s="65">
        <f>VLOOKUP($A18,'Return Data'!$B$7:$R$2700,10,0)</f>
        <v>5.9314999999999998</v>
      </c>
      <c r="E18" s="66">
        <f t="shared" si="0"/>
        <v>22</v>
      </c>
      <c r="F18" s="65">
        <f>VLOOKUP($A18,'Return Data'!$B$7:$R$2700,11,0)</f>
        <v>25.591000000000001</v>
      </c>
      <c r="G18" s="66">
        <f t="shared" si="1"/>
        <v>20</v>
      </c>
      <c r="H18" s="65">
        <f>VLOOKUP($A18,'Return Data'!$B$7:$R$2700,12,0)</f>
        <v>35.919800000000002</v>
      </c>
      <c r="I18" s="66">
        <f t="shared" si="2"/>
        <v>22</v>
      </c>
      <c r="J18" s="65">
        <f>VLOOKUP($A18,'Return Data'!$B$7:$R$2700,13,0)</f>
        <v>10.8508</v>
      </c>
      <c r="K18" s="66">
        <f t="shared" si="3"/>
        <v>22</v>
      </c>
      <c r="L18" s="65">
        <f>VLOOKUP($A18,'Return Data'!$B$7:$R$2700,17,0)</f>
        <v>7.2576000000000001</v>
      </c>
      <c r="M18" s="66">
        <f t="shared" si="4"/>
        <v>18</v>
      </c>
      <c r="N18" s="65">
        <f>VLOOKUP($A18,'Return Data'!$B$7:$R$2700,14,0)</f>
        <v>6.3239000000000001</v>
      </c>
      <c r="O18" s="66">
        <f>RANK(N18,N$8:N$29,0)</f>
        <v>16</v>
      </c>
      <c r="P18" s="65">
        <f>VLOOKUP($A18,'Return Data'!$B$7:$R$2700,15,0)</f>
        <v>15.5152</v>
      </c>
      <c r="Q18" s="66">
        <f>RANK(P18,P$8:P$29,0)</f>
        <v>8</v>
      </c>
      <c r="R18" s="65">
        <f>VLOOKUP($A18,'Return Data'!$B$7:$R$2700,16,0)</f>
        <v>0.11260000000000001</v>
      </c>
      <c r="S18" s="67">
        <f t="shared" si="6"/>
        <v>22</v>
      </c>
    </row>
    <row r="19" spans="1:19" x14ac:dyDescent="0.3">
      <c r="A19" s="63" t="s">
        <v>853</v>
      </c>
      <c r="B19" s="64">
        <f>VLOOKUP($A19,'Return Data'!$B$7:$R$2700,3,0)</f>
        <v>44260</v>
      </c>
      <c r="C19" s="65">
        <f>VLOOKUP($A19,'Return Data'!$B$7:$R$2700,4,0)</f>
        <v>13.782</v>
      </c>
      <c r="D19" s="65">
        <f>VLOOKUP($A19,'Return Data'!$B$7:$R$2700,10,0)</f>
        <v>15.7568</v>
      </c>
      <c r="E19" s="66">
        <f t="shared" si="0"/>
        <v>8</v>
      </c>
      <c r="F19" s="65">
        <f>VLOOKUP($A19,'Return Data'!$B$7:$R$2700,11,0)</f>
        <v>34.9589</v>
      </c>
      <c r="G19" s="66">
        <f t="shared" si="1"/>
        <v>4</v>
      </c>
      <c r="H19" s="65">
        <f>VLOOKUP($A19,'Return Data'!$B$7:$R$2700,12,0)</f>
        <v>49.560499999999998</v>
      </c>
      <c r="I19" s="66">
        <f t="shared" si="2"/>
        <v>7</v>
      </c>
      <c r="J19" s="65">
        <f>VLOOKUP($A19,'Return Data'!$B$7:$R$2700,13,0)</f>
        <v>30.375599999999999</v>
      </c>
      <c r="K19" s="66">
        <f t="shared" ref="K19" si="7">RANK(J19,J$8:J$29,0)</f>
        <v>11</v>
      </c>
      <c r="L19" s="65"/>
      <c r="M19" s="66"/>
      <c r="N19" s="65"/>
      <c r="O19" s="66"/>
      <c r="P19" s="65"/>
      <c r="Q19" s="66"/>
      <c r="R19" s="65">
        <f>VLOOKUP($A19,'Return Data'!$B$7:$R$2700,16,0)</f>
        <v>21.627500000000001</v>
      </c>
      <c r="S19" s="67">
        <f t="shared" si="6"/>
        <v>3</v>
      </c>
    </row>
    <row r="20" spans="1:19" x14ac:dyDescent="0.3">
      <c r="A20" s="63" t="s">
        <v>855</v>
      </c>
      <c r="B20" s="64">
        <f>VLOOKUP($A20,'Return Data'!$B$7:$R$2700,3,0)</f>
        <v>44260</v>
      </c>
      <c r="C20" s="65">
        <f>VLOOKUP($A20,'Return Data'!$B$7:$R$2700,4,0)</f>
        <v>14.099</v>
      </c>
      <c r="D20" s="65">
        <f>VLOOKUP($A20,'Return Data'!$B$7:$R$2700,10,0)</f>
        <v>11.4369</v>
      </c>
      <c r="E20" s="66">
        <f t="shared" si="0"/>
        <v>14</v>
      </c>
      <c r="F20" s="65">
        <f>VLOOKUP($A20,'Return Data'!$B$7:$R$2700,11,0)</f>
        <v>24.549499999999998</v>
      </c>
      <c r="G20" s="66">
        <f t="shared" si="1"/>
        <v>21</v>
      </c>
      <c r="H20" s="65">
        <f>VLOOKUP($A20,'Return Data'!$B$7:$R$2700,12,0)</f>
        <v>39.497399999999999</v>
      </c>
      <c r="I20" s="66">
        <f t="shared" si="2"/>
        <v>20</v>
      </c>
      <c r="J20" s="65">
        <f>VLOOKUP($A20,'Return Data'!$B$7:$R$2700,13,0)</f>
        <v>26.539200000000001</v>
      </c>
      <c r="K20" s="66">
        <f t="shared" ref="K20:K27" si="8">RANK(J20,J$8:J$29,0)</f>
        <v>17</v>
      </c>
      <c r="L20" s="65">
        <f>VLOOKUP($A20,'Return Data'!$B$7:$R$2700,17,0)</f>
        <v>17.4801</v>
      </c>
      <c r="M20" s="66">
        <f t="shared" ref="M20" si="9">RANK(L20,L$8:L$29,0)</f>
        <v>11</v>
      </c>
      <c r="N20" s="65"/>
      <c r="O20" s="66"/>
      <c r="P20" s="65"/>
      <c r="Q20" s="66"/>
      <c r="R20" s="65">
        <f>VLOOKUP($A20,'Return Data'!$B$7:$R$2700,16,0)</f>
        <v>15.874499999999999</v>
      </c>
      <c r="S20" s="67">
        <f t="shared" si="6"/>
        <v>8</v>
      </c>
    </row>
    <row r="21" spans="1:19" x14ac:dyDescent="0.3">
      <c r="A21" s="63" t="s">
        <v>857</v>
      </c>
      <c r="B21" s="64">
        <f>VLOOKUP($A21,'Return Data'!$B$7:$R$2700,3,0)</f>
        <v>44260</v>
      </c>
      <c r="C21" s="65">
        <f>VLOOKUP($A21,'Return Data'!$B$7:$R$2700,4,0)</f>
        <v>15.965</v>
      </c>
      <c r="D21" s="65">
        <f>VLOOKUP($A21,'Return Data'!$B$7:$R$2700,10,0)</f>
        <v>15.932</v>
      </c>
      <c r="E21" s="66">
        <f t="shared" si="0"/>
        <v>7</v>
      </c>
      <c r="F21" s="65">
        <f>VLOOKUP($A21,'Return Data'!$B$7:$R$2700,11,0)</f>
        <v>34.589399999999998</v>
      </c>
      <c r="G21" s="66">
        <f t="shared" si="1"/>
        <v>6</v>
      </c>
      <c r="H21" s="65">
        <f>VLOOKUP($A21,'Return Data'!$B$7:$R$2700,12,0)</f>
        <v>60.7592</v>
      </c>
      <c r="I21" s="66">
        <f t="shared" si="2"/>
        <v>2</v>
      </c>
      <c r="J21" s="65">
        <f>VLOOKUP($A21,'Return Data'!$B$7:$R$2700,13,0)</f>
        <v>42.151200000000003</v>
      </c>
      <c r="K21" s="66">
        <f t="shared" si="8"/>
        <v>4</v>
      </c>
      <c r="L21" s="65"/>
      <c r="M21" s="66"/>
      <c r="N21" s="65"/>
      <c r="O21" s="66"/>
      <c r="P21" s="65"/>
      <c r="Q21" s="66"/>
      <c r="R21" s="65">
        <f>VLOOKUP($A21,'Return Data'!$B$7:$R$2700,16,0)</f>
        <v>29.4758</v>
      </c>
      <c r="S21" s="67">
        <f t="shared" si="6"/>
        <v>1</v>
      </c>
    </row>
    <row r="22" spans="1:19" x14ac:dyDescent="0.3">
      <c r="A22" s="63" t="s">
        <v>859</v>
      </c>
      <c r="B22" s="64">
        <f>VLOOKUP($A22,'Return Data'!$B$7:$R$2700,3,0)</f>
        <v>44260</v>
      </c>
      <c r="C22" s="65">
        <f>VLOOKUP($A22,'Return Data'!$B$7:$R$2700,4,0)</f>
        <v>30.209800000000001</v>
      </c>
      <c r="D22" s="65">
        <f>VLOOKUP($A22,'Return Data'!$B$7:$R$2700,10,0)</f>
        <v>11.2692</v>
      </c>
      <c r="E22" s="66">
        <f t="shared" si="0"/>
        <v>16</v>
      </c>
      <c r="F22" s="65">
        <f>VLOOKUP($A22,'Return Data'!$B$7:$R$2700,11,0)</f>
        <v>31.575800000000001</v>
      </c>
      <c r="G22" s="66">
        <f t="shared" si="1"/>
        <v>12</v>
      </c>
      <c r="H22" s="65">
        <f>VLOOKUP($A22,'Return Data'!$B$7:$R$2700,12,0)</f>
        <v>40.549900000000001</v>
      </c>
      <c r="I22" s="66">
        <f t="shared" si="2"/>
        <v>18</v>
      </c>
      <c r="J22" s="65">
        <f>VLOOKUP($A22,'Return Data'!$B$7:$R$2700,13,0)</f>
        <v>28.5928</v>
      </c>
      <c r="K22" s="66">
        <f t="shared" si="8"/>
        <v>13</v>
      </c>
      <c r="L22" s="65">
        <f>VLOOKUP($A22,'Return Data'!$B$7:$R$2700,17,0)</f>
        <v>21.603100000000001</v>
      </c>
      <c r="M22" s="66">
        <f t="shared" ref="M22:M27" si="10">RANK(L22,L$8:L$29,0)</f>
        <v>4</v>
      </c>
      <c r="N22" s="65">
        <f>VLOOKUP($A22,'Return Data'!$B$7:$R$2700,14,0)</f>
        <v>13.0479</v>
      </c>
      <c r="O22" s="66">
        <f t="shared" ref="O22:O27" si="11">RANK(N22,N$8:N$29,0)</f>
        <v>5</v>
      </c>
      <c r="P22" s="65">
        <f>VLOOKUP($A22,'Return Data'!$B$7:$R$2700,15,0)</f>
        <v>15.711399999999999</v>
      </c>
      <c r="Q22" s="66">
        <f t="shared" ref="Q22:Q27" si="12">RANK(P22,P$8:P$29,0)</f>
        <v>6</v>
      </c>
      <c r="R22" s="65">
        <f>VLOOKUP($A22,'Return Data'!$B$7:$R$2700,16,0)</f>
        <v>15.1935</v>
      </c>
      <c r="S22" s="67">
        <f t="shared" si="6"/>
        <v>10</v>
      </c>
    </row>
    <row r="23" spans="1:19" x14ac:dyDescent="0.3">
      <c r="A23" s="63" t="s">
        <v>860</v>
      </c>
      <c r="B23" s="64">
        <f>VLOOKUP($A23,'Return Data'!$B$7:$R$2700,3,0)</f>
        <v>44260</v>
      </c>
      <c r="C23" s="65">
        <f>VLOOKUP($A23,'Return Data'!$B$7:$R$2700,4,0)</f>
        <v>65.970299999999995</v>
      </c>
      <c r="D23" s="65">
        <f>VLOOKUP($A23,'Return Data'!$B$7:$R$2700,10,0)</f>
        <v>25.4985</v>
      </c>
      <c r="E23" s="66">
        <f t="shared" si="0"/>
        <v>1</v>
      </c>
      <c r="F23" s="65">
        <f>VLOOKUP($A23,'Return Data'!$B$7:$R$2700,11,0)</f>
        <v>46.0961</v>
      </c>
      <c r="G23" s="66">
        <f t="shared" si="1"/>
        <v>1</v>
      </c>
      <c r="H23" s="65">
        <f>VLOOKUP($A23,'Return Data'!$B$7:$R$2700,12,0)</f>
        <v>67.567899999999995</v>
      </c>
      <c r="I23" s="66">
        <f t="shared" si="2"/>
        <v>1</v>
      </c>
      <c r="J23" s="65">
        <f>VLOOKUP($A23,'Return Data'!$B$7:$R$2700,13,0)</f>
        <v>48.572099999999999</v>
      </c>
      <c r="K23" s="66">
        <f t="shared" si="8"/>
        <v>1</v>
      </c>
      <c r="L23" s="65">
        <f>VLOOKUP($A23,'Return Data'!$B$7:$R$2700,17,0)</f>
        <v>21.326799999999999</v>
      </c>
      <c r="M23" s="66">
        <f t="shared" si="10"/>
        <v>5</v>
      </c>
      <c r="N23" s="65">
        <f>VLOOKUP($A23,'Return Data'!$B$7:$R$2700,14,0)</f>
        <v>11.641500000000001</v>
      </c>
      <c r="O23" s="66">
        <f t="shared" si="11"/>
        <v>9</v>
      </c>
      <c r="P23" s="65">
        <f>VLOOKUP($A23,'Return Data'!$B$7:$R$2700,15,0)</f>
        <v>17.460599999999999</v>
      </c>
      <c r="Q23" s="66">
        <f t="shared" si="12"/>
        <v>3</v>
      </c>
      <c r="R23" s="65">
        <f>VLOOKUP($A23,'Return Data'!$B$7:$R$2700,16,0)</f>
        <v>14.209099999999999</v>
      </c>
      <c r="S23" s="67">
        <f t="shared" si="6"/>
        <v>13</v>
      </c>
    </row>
    <row r="24" spans="1:19" x14ac:dyDescent="0.3">
      <c r="A24" s="63" t="s">
        <v>862</v>
      </c>
      <c r="B24" s="64">
        <f>VLOOKUP($A24,'Return Data'!$B$7:$R$2700,3,0)</f>
        <v>44260</v>
      </c>
      <c r="C24" s="65">
        <f>VLOOKUP($A24,'Return Data'!$B$7:$R$2700,4,0)</f>
        <v>91.14</v>
      </c>
      <c r="D24" s="65">
        <f>VLOOKUP($A24,'Return Data'!$B$7:$R$2700,10,0)</f>
        <v>16.235199999999999</v>
      </c>
      <c r="E24" s="66">
        <f t="shared" si="0"/>
        <v>5</v>
      </c>
      <c r="F24" s="65">
        <f>VLOOKUP($A24,'Return Data'!$B$7:$R$2700,11,0)</f>
        <v>34.683</v>
      </c>
      <c r="G24" s="66">
        <f t="shared" si="1"/>
        <v>5</v>
      </c>
      <c r="H24" s="65">
        <f>VLOOKUP($A24,'Return Data'!$B$7:$R$2700,12,0)</f>
        <v>47.142400000000002</v>
      </c>
      <c r="I24" s="66">
        <f t="shared" si="2"/>
        <v>10</v>
      </c>
      <c r="J24" s="65">
        <f>VLOOKUP($A24,'Return Data'!$B$7:$R$2700,13,0)</f>
        <v>33.382100000000001</v>
      </c>
      <c r="K24" s="66">
        <f t="shared" si="8"/>
        <v>7</v>
      </c>
      <c r="L24" s="65">
        <f>VLOOKUP($A24,'Return Data'!$B$7:$R$2700,17,0)</f>
        <v>22.34</v>
      </c>
      <c r="M24" s="66">
        <f t="shared" si="10"/>
        <v>3</v>
      </c>
      <c r="N24" s="65">
        <f>VLOOKUP($A24,'Return Data'!$B$7:$R$2700,14,0)</f>
        <v>15.143000000000001</v>
      </c>
      <c r="O24" s="66">
        <f t="shared" si="11"/>
        <v>3</v>
      </c>
      <c r="P24" s="65">
        <f>VLOOKUP($A24,'Return Data'!$B$7:$R$2700,15,0)</f>
        <v>16.778500000000001</v>
      </c>
      <c r="Q24" s="66">
        <f t="shared" si="12"/>
        <v>5</v>
      </c>
      <c r="R24" s="65">
        <f>VLOOKUP($A24,'Return Data'!$B$7:$R$2700,16,0)</f>
        <v>15.513</v>
      </c>
      <c r="S24" s="67">
        <f t="shared" si="6"/>
        <v>9</v>
      </c>
    </row>
    <row r="25" spans="1:19" x14ac:dyDescent="0.3">
      <c r="A25" s="63" t="s">
        <v>864</v>
      </c>
      <c r="B25" s="64">
        <f>VLOOKUP($A25,'Return Data'!$B$7:$R$2700,3,0)</f>
        <v>44260</v>
      </c>
      <c r="C25" s="65">
        <f>VLOOKUP($A25,'Return Data'!$B$7:$R$2700,4,0)</f>
        <v>43.28</v>
      </c>
      <c r="D25" s="65">
        <f>VLOOKUP($A25,'Return Data'!$B$7:$R$2700,10,0)</f>
        <v>15.086499999999999</v>
      </c>
      <c r="E25" s="66">
        <f t="shared" si="0"/>
        <v>10</v>
      </c>
      <c r="F25" s="65">
        <f>VLOOKUP($A25,'Return Data'!$B$7:$R$2700,11,0)</f>
        <v>33.903399999999998</v>
      </c>
      <c r="G25" s="66">
        <f t="shared" si="1"/>
        <v>9</v>
      </c>
      <c r="H25" s="65">
        <f>VLOOKUP($A25,'Return Data'!$B$7:$R$2700,12,0)</f>
        <v>46.194000000000003</v>
      </c>
      <c r="I25" s="66">
        <f t="shared" si="2"/>
        <v>11</v>
      </c>
      <c r="J25" s="65">
        <f>VLOOKUP($A25,'Return Data'!$B$7:$R$2700,13,0)</f>
        <v>42.411999999999999</v>
      </c>
      <c r="K25" s="66">
        <f t="shared" si="8"/>
        <v>3</v>
      </c>
      <c r="L25" s="65">
        <f>VLOOKUP($A25,'Return Data'!$B$7:$R$2700,17,0)</f>
        <v>20.179600000000001</v>
      </c>
      <c r="M25" s="66">
        <f t="shared" si="10"/>
        <v>6</v>
      </c>
      <c r="N25" s="65">
        <f>VLOOKUP($A25,'Return Data'!$B$7:$R$2700,14,0)</f>
        <v>10.5685</v>
      </c>
      <c r="O25" s="66">
        <f t="shared" si="11"/>
        <v>11</v>
      </c>
      <c r="P25" s="65">
        <f>VLOOKUP($A25,'Return Data'!$B$7:$R$2700,15,0)</f>
        <v>14.5571</v>
      </c>
      <c r="Q25" s="66">
        <f t="shared" si="12"/>
        <v>11</v>
      </c>
      <c r="R25" s="65">
        <f>VLOOKUP($A25,'Return Data'!$B$7:$R$2700,16,0)</f>
        <v>12.3308</v>
      </c>
      <c r="S25" s="67">
        <f t="shared" si="6"/>
        <v>17</v>
      </c>
    </row>
    <row r="26" spans="1:19" x14ac:dyDescent="0.3">
      <c r="A26" s="63" t="s">
        <v>867</v>
      </c>
      <c r="B26" s="64">
        <f>VLOOKUP($A26,'Return Data'!$B$7:$R$2700,3,0)</f>
        <v>44260</v>
      </c>
      <c r="C26" s="65">
        <f>VLOOKUP($A26,'Return Data'!$B$7:$R$2700,4,0)</f>
        <v>190.62950000000001</v>
      </c>
      <c r="D26" s="65">
        <f>VLOOKUP($A26,'Return Data'!$B$7:$R$2700,10,0)</f>
        <v>12.0844</v>
      </c>
      <c r="E26" s="66">
        <f t="shared" si="0"/>
        <v>13</v>
      </c>
      <c r="F26" s="65">
        <f>VLOOKUP($A26,'Return Data'!$B$7:$R$2700,11,0)</f>
        <v>27.583600000000001</v>
      </c>
      <c r="G26" s="66">
        <f t="shared" si="1"/>
        <v>17</v>
      </c>
      <c r="H26" s="65">
        <f>VLOOKUP($A26,'Return Data'!$B$7:$R$2700,12,0)</f>
        <v>40.626899999999999</v>
      </c>
      <c r="I26" s="66">
        <f t="shared" si="2"/>
        <v>17</v>
      </c>
      <c r="J26" s="65">
        <f>VLOOKUP($A26,'Return Data'!$B$7:$R$2700,13,0)</f>
        <v>23.608499999999999</v>
      </c>
      <c r="K26" s="66">
        <f t="shared" si="8"/>
        <v>20</v>
      </c>
      <c r="L26" s="65">
        <f>VLOOKUP($A26,'Return Data'!$B$7:$R$2700,17,0)</f>
        <v>19.898099999999999</v>
      </c>
      <c r="M26" s="66">
        <f t="shared" si="10"/>
        <v>7</v>
      </c>
      <c r="N26" s="65">
        <f>VLOOKUP($A26,'Return Data'!$B$7:$R$2700,14,0)</f>
        <v>13.0954</v>
      </c>
      <c r="O26" s="66">
        <f t="shared" si="11"/>
        <v>4</v>
      </c>
      <c r="P26" s="65">
        <f>VLOOKUP($A26,'Return Data'!$B$7:$R$2700,15,0)</f>
        <v>17.120999999999999</v>
      </c>
      <c r="Q26" s="66">
        <f t="shared" si="12"/>
        <v>4</v>
      </c>
      <c r="R26" s="65">
        <f>VLOOKUP($A26,'Return Data'!$B$7:$R$2700,16,0)</f>
        <v>19.6799</v>
      </c>
      <c r="S26" s="67">
        <f t="shared" si="6"/>
        <v>5</v>
      </c>
    </row>
    <row r="27" spans="1:19" x14ac:dyDescent="0.3">
      <c r="A27" s="63" t="s">
        <v>868</v>
      </c>
      <c r="B27" s="64">
        <f>VLOOKUP($A27,'Return Data'!$B$7:$R$2700,3,0)</f>
        <v>44260</v>
      </c>
      <c r="C27" s="65">
        <f>VLOOKUP($A27,'Return Data'!$B$7:$R$2700,4,0)</f>
        <v>232.80430000000001</v>
      </c>
      <c r="D27" s="65">
        <f>VLOOKUP($A27,'Return Data'!$B$7:$R$2700,10,0)</f>
        <v>13.6997</v>
      </c>
      <c r="E27" s="66">
        <f t="shared" si="0"/>
        <v>11</v>
      </c>
      <c r="F27" s="65">
        <f>VLOOKUP($A27,'Return Data'!$B$7:$R$2700,11,0)</f>
        <v>29.1523</v>
      </c>
      <c r="G27" s="66">
        <f t="shared" si="1"/>
        <v>15</v>
      </c>
      <c r="H27" s="65">
        <f>VLOOKUP($A27,'Return Data'!$B$7:$R$2700,12,0)</f>
        <v>40.0032</v>
      </c>
      <c r="I27" s="66">
        <f t="shared" si="2"/>
        <v>19</v>
      </c>
      <c r="J27" s="65">
        <f>VLOOKUP($A27,'Return Data'!$B$7:$R$2700,13,0)</f>
        <v>25.6004</v>
      </c>
      <c r="K27" s="66">
        <f t="shared" si="8"/>
        <v>18</v>
      </c>
      <c r="L27" s="65">
        <f>VLOOKUP($A27,'Return Data'!$B$7:$R$2700,17,0)</f>
        <v>17.502199999999998</v>
      </c>
      <c r="M27" s="66">
        <f t="shared" si="10"/>
        <v>10</v>
      </c>
      <c r="N27" s="65">
        <f>VLOOKUP($A27,'Return Data'!$B$7:$R$2700,14,0)</f>
        <v>12.956</v>
      </c>
      <c r="O27" s="66">
        <f t="shared" si="11"/>
        <v>6</v>
      </c>
      <c r="P27" s="65">
        <f>VLOOKUP($A27,'Return Data'!$B$7:$R$2700,15,0)</f>
        <v>15.4209</v>
      </c>
      <c r="Q27" s="66">
        <f t="shared" si="12"/>
        <v>9</v>
      </c>
      <c r="R27" s="65">
        <f>VLOOKUP($A27,'Return Data'!$B$7:$R$2700,16,0)</f>
        <v>18.427</v>
      </c>
      <c r="S27" s="67">
        <f t="shared" si="6"/>
        <v>6</v>
      </c>
    </row>
    <row r="28" spans="1:19" x14ac:dyDescent="0.3">
      <c r="A28" s="63" t="s">
        <v>871</v>
      </c>
      <c r="B28" s="64">
        <f>VLOOKUP($A28,'Return Data'!$B$7:$R$2700,3,0)</f>
        <v>44260</v>
      </c>
      <c r="C28" s="65">
        <f>VLOOKUP($A28,'Return Data'!$B$7:$R$2700,4,0)</f>
        <v>12.5289</v>
      </c>
      <c r="D28" s="65">
        <f>VLOOKUP($A28,'Return Data'!$B$7:$R$2700,10,0)</f>
        <v>15.980399999999999</v>
      </c>
      <c r="E28" s="66">
        <f t="shared" si="0"/>
        <v>6</v>
      </c>
      <c r="F28" s="65">
        <f>VLOOKUP($A28,'Return Data'!$B$7:$R$2700,11,0)</f>
        <v>34.258800000000001</v>
      </c>
      <c r="G28" s="66">
        <f t="shared" si="1"/>
        <v>7</v>
      </c>
      <c r="H28" s="65">
        <f>VLOOKUP($A28,'Return Data'!$B$7:$R$2700,12,0)</f>
        <v>50.584099999999999</v>
      </c>
      <c r="I28" s="66">
        <f>RANK(H28,H$8:H$29,0)</f>
        <v>5</v>
      </c>
      <c r="J28" s="65">
        <f>VLOOKUP($A28,'Return Data'!$B$7:$R$2700,13,0)</f>
        <v>32.042999999999999</v>
      </c>
      <c r="K28" s="66">
        <f t="shared" ref="K28" si="13">RANK(J28,J$8:J$29,0)</f>
        <v>9</v>
      </c>
      <c r="L28" s="65"/>
      <c r="M28" s="66"/>
      <c r="N28" s="65"/>
      <c r="O28" s="66"/>
      <c r="P28" s="65"/>
      <c r="Q28" s="66"/>
      <c r="R28" s="65">
        <f>VLOOKUP($A28,'Return Data'!$B$7:$R$2700,16,0)</f>
        <v>19.777000000000001</v>
      </c>
      <c r="S28" s="67">
        <f t="shared" si="6"/>
        <v>4</v>
      </c>
    </row>
    <row r="29" spans="1:19" x14ac:dyDescent="0.3">
      <c r="A29" s="63" t="s">
        <v>873</v>
      </c>
      <c r="B29" s="64">
        <f>VLOOKUP($A29,'Return Data'!$B$7:$R$2700,3,0)</f>
        <v>44260</v>
      </c>
      <c r="C29" s="65">
        <f>VLOOKUP($A29,'Return Data'!$B$7:$R$2700,4,0)</f>
        <v>14.99</v>
      </c>
      <c r="D29" s="65">
        <f>VLOOKUP($A29,'Return Data'!$B$7:$R$2700,10,0)</f>
        <v>16.744499999999999</v>
      </c>
      <c r="E29" s="66">
        <f t="shared" si="0"/>
        <v>4</v>
      </c>
      <c r="F29" s="65">
        <f>VLOOKUP($A29,'Return Data'!$B$7:$R$2700,11,0)</f>
        <v>33.600700000000003</v>
      </c>
      <c r="G29" s="66">
        <f t="shared" si="1"/>
        <v>10</v>
      </c>
      <c r="H29" s="65">
        <f>VLOOKUP($A29,'Return Data'!$B$7:$R$2700,12,0)</f>
        <v>49.9</v>
      </c>
      <c r="I29" s="66">
        <f>RANK(H29,H$8:H$29,0)</f>
        <v>6</v>
      </c>
      <c r="J29" s="65">
        <f>VLOOKUP($A29,'Return Data'!$B$7:$R$2700,13,0)</f>
        <v>37.271099999999997</v>
      </c>
      <c r="K29" s="66">
        <f t="shared" ref="K29" si="14">RANK(J29,J$8:J$29,0)</f>
        <v>6</v>
      </c>
      <c r="L29" s="65"/>
      <c r="M29" s="66"/>
      <c r="N29" s="65"/>
      <c r="O29" s="66"/>
      <c r="P29" s="65"/>
      <c r="Q29" s="66"/>
      <c r="R29" s="65">
        <f>VLOOKUP($A29,'Return Data'!$B$7:$R$2700,16,0)</f>
        <v>29.126899999999999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13.920850000000002</v>
      </c>
      <c r="E31" s="74"/>
      <c r="F31" s="75">
        <f>AVERAGE(F8:F29)</f>
        <v>31.860731818181819</v>
      </c>
      <c r="G31" s="74"/>
      <c r="H31" s="75">
        <f>AVERAGE(H8:H29)</f>
        <v>46.313777272727265</v>
      </c>
      <c r="I31" s="74"/>
      <c r="J31" s="75">
        <f>AVERAGE(J8:J29)</f>
        <v>31.263750000000005</v>
      </c>
      <c r="K31" s="74"/>
      <c r="L31" s="75">
        <f>AVERAGE(L8:L29)</f>
        <v>18.146988888888888</v>
      </c>
      <c r="M31" s="74"/>
      <c r="N31" s="75">
        <f>AVERAGE(N8:N29)</f>
        <v>11.249394117647059</v>
      </c>
      <c r="O31" s="74"/>
      <c r="P31" s="75">
        <f>AVERAGE(P8:P29)</f>
        <v>15.7272</v>
      </c>
      <c r="Q31" s="74"/>
      <c r="R31" s="75">
        <f>AVERAGE(R8:R29)</f>
        <v>15.15679090909091</v>
      </c>
      <c r="S31" s="76"/>
    </row>
    <row r="32" spans="1:19" x14ac:dyDescent="0.3">
      <c r="A32" s="73" t="s">
        <v>28</v>
      </c>
      <c r="B32" s="74"/>
      <c r="C32" s="74"/>
      <c r="D32" s="75">
        <f>MIN(D8:D29)</f>
        <v>5.9314999999999998</v>
      </c>
      <c r="E32" s="74"/>
      <c r="F32" s="75">
        <f>MIN(F8:F29)</f>
        <v>21.7638</v>
      </c>
      <c r="G32" s="74"/>
      <c r="H32" s="75">
        <f>MIN(H8:H29)</f>
        <v>35.919800000000002</v>
      </c>
      <c r="I32" s="74"/>
      <c r="J32" s="75">
        <f>MIN(J8:J29)</f>
        <v>10.8508</v>
      </c>
      <c r="K32" s="74"/>
      <c r="L32" s="75">
        <f>MIN(L8:L29)</f>
        <v>7.2576000000000001</v>
      </c>
      <c r="M32" s="74"/>
      <c r="N32" s="75">
        <f>MIN(N8:N29)</f>
        <v>4.0727000000000002</v>
      </c>
      <c r="O32" s="74"/>
      <c r="P32" s="75">
        <f>MIN(P8:P29)</f>
        <v>11.7592</v>
      </c>
      <c r="Q32" s="74"/>
      <c r="R32" s="75">
        <f>MIN(R8:R29)</f>
        <v>0.11260000000000001</v>
      </c>
      <c r="S32" s="76"/>
    </row>
    <row r="33" spans="1:19" ht="15" thickBot="1" x14ac:dyDescent="0.35">
      <c r="A33" s="77" t="s">
        <v>29</v>
      </c>
      <c r="B33" s="78"/>
      <c r="C33" s="78"/>
      <c r="D33" s="79">
        <f>MAX(D8:D29)</f>
        <v>25.4985</v>
      </c>
      <c r="E33" s="78"/>
      <c r="F33" s="79">
        <f>MAX(F8:F29)</f>
        <v>46.0961</v>
      </c>
      <c r="G33" s="78"/>
      <c r="H33" s="79">
        <f>MAX(H8:H29)</f>
        <v>67.567899999999995</v>
      </c>
      <c r="I33" s="78"/>
      <c r="J33" s="79">
        <f>MAX(J8:J29)</f>
        <v>48.572099999999999</v>
      </c>
      <c r="K33" s="78"/>
      <c r="L33" s="79">
        <f>MAX(L8:L29)</f>
        <v>28.476199999999999</v>
      </c>
      <c r="M33" s="78"/>
      <c r="N33" s="79">
        <f>MAX(N8:N29)</f>
        <v>19.8306</v>
      </c>
      <c r="O33" s="78"/>
      <c r="P33" s="79">
        <f>MAX(P8:P29)</f>
        <v>19.9528</v>
      </c>
      <c r="Q33" s="78"/>
      <c r="R33" s="79">
        <f>MAX(R8:R29)</f>
        <v>29.4758</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1600</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44260</v>
      </c>
      <c r="C8" s="65">
        <f>VLOOKUP($A8,'Return Data'!$B$7:$R$2700,4,0)</f>
        <v>46.9724</v>
      </c>
      <c r="D8" s="65">
        <f>VLOOKUP($A8,'Return Data'!$B$7:$R$2700,10,0)</f>
        <v>23.261900000000001</v>
      </c>
      <c r="E8" s="66">
        <f t="shared" ref="E8:E30" si="0">RANK(D8,D$8:D$30,0)</f>
        <v>4</v>
      </c>
      <c r="F8" s="65">
        <f>VLOOKUP($A8,'Return Data'!$B$7:$R$2700,11,0)</f>
        <v>48.6205</v>
      </c>
      <c r="G8" s="66">
        <f t="shared" ref="G8:G18" si="1">RANK(F8,F$8:F$30,0)</f>
        <v>3</v>
      </c>
      <c r="H8" s="65">
        <f>VLOOKUP($A8,'Return Data'!$B$7:$R$2700,12,0)</f>
        <v>81.964100000000002</v>
      </c>
      <c r="I8" s="66">
        <f t="shared" ref="I8:I18" si="2">RANK(H8,H$8:H$30,0)</f>
        <v>4</v>
      </c>
      <c r="J8" s="65">
        <f>VLOOKUP($A8,'Return Data'!$B$7:$R$2700,13,0)</f>
        <v>46.899799999999999</v>
      </c>
      <c r="K8" s="66">
        <f t="shared" ref="K8:K18" si="3">RANK(J8,J$8:J$30,0)</f>
        <v>9</v>
      </c>
      <c r="L8" s="65">
        <f>VLOOKUP($A8,'Return Data'!$B$7:$R$2700,17,0)</f>
        <v>14.2997</v>
      </c>
      <c r="M8" s="66">
        <f>RANK(L8,L$8:L$30,0)</f>
        <v>14</v>
      </c>
      <c r="N8" s="65">
        <f>VLOOKUP($A8,'Return Data'!$B$7:$R$2700,14,0)</f>
        <v>2.5444</v>
      </c>
      <c r="O8" s="66">
        <f>RANK(N8,N$8:N$30,0)</f>
        <v>14</v>
      </c>
      <c r="P8" s="65">
        <f>VLOOKUP($A8,'Return Data'!$B$7:$R$2700,15,0)</f>
        <v>14.6595</v>
      </c>
      <c r="Q8" s="66">
        <f>RANK(P8,P$8:P$30,0)</f>
        <v>11</v>
      </c>
      <c r="R8" s="65">
        <f>VLOOKUP($A8,'Return Data'!$B$7:$R$2700,16,0)</f>
        <v>16.715699999999998</v>
      </c>
      <c r="S8" s="67">
        <f t="shared" ref="S8:S30" si="4">RANK(R8,R$8:R$30,0)</f>
        <v>17</v>
      </c>
    </row>
    <row r="9" spans="1:20" x14ac:dyDescent="0.3">
      <c r="A9" s="63" t="s">
        <v>1482</v>
      </c>
      <c r="B9" s="64">
        <f>VLOOKUP($A9,'Return Data'!$B$7:$R$2700,3,0)</f>
        <v>44260</v>
      </c>
      <c r="C9" s="65">
        <f>VLOOKUP($A9,'Return Data'!$B$7:$R$2700,4,0)</f>
        <v>47.1</v>
      </c>
      <c r="D9" s="65">
        <f>VLOOKUP($A9,'Return Data'!$B$7:$R$2700,10,0)</f>
        <v>13.494</v>
      </c>
      <c r="E9" s="66">
        <f t="shared" si="0"/>
        <v>23</v>
      </c>
      <c r="F9" s="65">
        <f>VLOOKUP($A9,'Return Data'!$B$7:$R$2700,11,0)</f>
        <v>34.841099999999997</v>
      </c>
      <c r="G9" s="66">
        <f t="shared" si="1"/>
        <v>23</v>
      </c>
      <c r="H9" s="65">
        <f>VLOOKUP($A9,'Return Data'!$B$7:$R$2700,12,0)</f>
        <v>59.769300000000001</v>
      </c>
      <c r="I9" s="66">
        <f t="shared" si="2"/>
        <v>21</v>
      </c>
      <c r="J9" s="65">
        <f>VLOOKUP($A9,'Return Data'!$B$7:$R$2700,13,0)</f>
        <v>29.680599999999998</v>
      </c>
      <c r="K9" s="66">
        <f t="shared" si="3"/>
        <v>21</v>
      </c>
      <c r="L9" s="65">
        <f>VLOOKUP($A9,'Return Data'!$B$7:$R$2700,17,0)</f>
        <v>28.826899999999998</v>
      </c>
      <c r="M9" s="66">
        <f>RANK(L9,L$8:L$30,0)</f>
        <v>3</v>
      </c>
      <c r="N9" s="65">
        <f>VLOOKUP($A9,'Return Data'!$B$7:$R$2700,14,0)</f>
        <v>17.166399999999999</v>
      </c>
      <c r="O9" s="66">
        <f>RANK(N9,N$8:N$30,0)</f>
        <v>2</v>
      </c>
      <c r="P9" s="65">
        <f>VLOOKUP($A9,'Return Data'!$B$7:$R$2700,15,0)</f>
        <v>19.797599999999999</v>
      </c>
      <c r="Q9" s="66">
        <f>RANK(P9,P$8:P$30,0)</f>
        <v>4</v>
      </c>
      <c r="R9" s="65">
        <f>VLOOKUP($A9,'Return Data'!$B$7:$R$2700,16,0)</f>
        <v>23.763999999999999</v>
      </c>
      <c r="S9" s="67">
        <f t="shared" si="4"/>
        <v>9</v>
      </c>
    </row>
    <row r="10" spans="1:20" x14ac:dyDescent="0.3">
      <c r="A10" s="63" t="s">
        <v>1484</v>
      </c>
      <c r="B10" s="64">
        <f>VLOOKUP($A10,'Return Data'!$B$7:$R$2700,3,0)</f>
        <v>44260</v>
      </c>
      <c r="C10" s="65">
        <f>VLOOKUP($A10,'Return Data'!$B$7:$R$2700,4,0)</f>
        <v>18.95</v>
      </c>
      <c r="D10" s="65">
        <f>VLOOKUP($A10,'Return Data'!$B$7:$R$2700,10,0)</f>
        <v>19.860800000000001</v>
      </c>
      <c r="E10" s="66">
        <f t="shared" si="0"/>
        <v>15</v>
      </c>
      <c r="F10" s="65">
        <f>VLOOKUP($A10,'Return Data'!$B$7:$R$2700,11,0)</f>
        <v>39.031500000000001</v>
      </c>
      <c r="G10" s="66">
        <f t="shared" si="1"/>
        <v>18</v>
      </c>
      <c r="H10" s="65">
        <f>VLOOKUP($A10,'Return Data'!$B$7:$R$2700,12,0)</f>
        <v>79.450800000000001</v>
      </c>
      <c r="I10" s="66">
        <f t="shared" si="2"/>
        <v>7</v>
      </c>
      <c r="J10" s="65">
        <f>VLOOKUP($A10,'Return Data'!$B$7:$R$2700,13,0)</f>
        <v>58.843299999999999</v>
      </c>
      <c r="K10" s="66">
        <f t="shared" si="3"/>
        <v>3</v>
      </c>
      <c r="L10" s="65"/>
      <c r="M10" s="66"/>
      <c r="N10" s="65"/>
      <c r="O10" s="66"/>
      <c r="P10" s="65"/>
      <c r="Q10" s="66"/>
      <c r="R10" s="65">
        <f>VLOOKUP($A10,'Return Data'!$B$7:$R$2700,16,0)</f>
        <v>33.5244</v>
      </c>
      <c r="S10" s="67">
        <f t="shared" si="4"/>
        <v>3</v>
      </c>
    </row>
    <row r="11" spans="1:20" x14ac:dyDescent="0.3">
      <c r="A11" s="63" t="s">
        <v>1486</v>
      </c>
      <c r="B11" s="64">
        <f>VLOOKUP($A11,'Return Data'!$B$7:$R$2700,3,0)</f>
        <v>44260</v>
      </c>
      <c r="C11" s="65">
        <f>VLOOKUP($A11,'Return Data'!$B$7:$R$2700,4,0)</f>
        <v>16.010000000000002</v>
      </c>
      <c r="D11" s="65">
        <f>VLOOKUP($A11,'Return Data'!$B$7:$R$2700,10,0)</f>
        <v>20.105</v>
      </c>
      <c r="E11" s="66">
        <f t="shared" si="0"/>
        <v>14</v>
      </c>
      <c r="F11" s="65">
        <f>VLOOKUP($A11,'Return Data'!$B$7:$R$2700,11,0)</f>
        <v>39.217399999999998</v>
      </c>
      <c r="G11" s="66">
        <f t="shared" si="1"/>
        <v>16</v>
      </c>
      <c r="H11" s="65">
        <f>VLOOKUP($A11,'Return Data'!$B$7:$R$2700,12,0)</f>
        <v>75.355999999999995</v>
      </c>
      <c r="I11" s="66">
        <f t="shared" si="2"/>
        <v>9</v>
      </c>
      <c r="J11" s="65">
        <f>VLOOKUP($A11,'Return Data'!$B$7:$R$2700,13,0)</f>
        <v>53.352499999999999</v>
      </c>
      <c r="K11" s="66">
        <f t="shared" si="3"/>
        <v>6</v>
      </c>
      <c r="L11" s="65"/>
      <c r="M11" s="66"/>
      <c r="N11" s="65"/>
      <c r="O11" s="66"/>
      <c r="P11" s="65"/>
      <c r="Q11" s="66"/>
      <c r="R11" s="65">
        <f>VLOOKUP($A11,'Return Data'!$B$7:$R$2700,16,0)</f>
        <v>25.7776</v>
      </c>
      <c r="S11" s="67">
        <f t="shared" si="4"/>
        <v>7</v>
      </c>
    </row>
    <row r="12" spans="1:20" x14ac:dyDescent="0.3">
      <c r="A12" s="63" t="s">
        <v>1488</v>
      </c>
      <c r="B12" s="64">
        <f>VLOOKUP($A12,'Return Data'!$B$7:$R$2700,3,0)</f>
        <v>44260</v>
      </c>
      <c r="C12" s="65">
        <f>VLOOKUP($A12,'Return Data'!$B$7:$R$2700,4,0)</f>
        <v>84.858000000000004</v>
      </c>
      <c r="D12" s="65">
        <f>VLOOKUP($A12,'Return Data'!$B$7:$R$2700,10,0)</f>
        <v>16.572800000000001</v>
      </c>
      <c r="E12" s="66">
        <f t="shared" si="0"/>
        <v>22</v>
      </c>
      <c r="F12" s="65">
        <f>VLOOKUP($A12,'Return Data'!$B$7:$R$2700,11,0)</f>
        <v>37.868400000000001</v>
      </c>
      <c r="G12" s="66">
        <f t="shared" si="1"/>
        <v>20</v>
      </c>
      <c r="H12" s="65">
        <f>VLOOKUP($A12,'Return Data'!$B$7:$R$2700,12,0)</f>
        <v>74.210599999999999</v>
      </c>
      <c r="I12" s="66">
        <f t="shared" si="2"/>
        <v>10</v>
      </c>
      <c r="J12" s="65">
        <f>VLOOKUP($A12,'Return Data'!$B$7:$R$2700,13,0)</f>
        <v>46.670999999999999</v>
      </c>
      <c r="K12" s="66">
        <f t="shared" si="3"/>
        <v>12</v>
      </c>
      <c r="L12" s="65">
        <f>VLOOKUP($A12,'Return Data'!$B$7:$R$2700,17,0)</f>
        <v>23.876799999999999</v>
      </c>
      <c r="M12" s="66">
        <f>RANK(L12,L$8:L$30,0)</f>
        <v>9</v>
      </c>
      <c r="N12" s="65">
        <f>VLOOKUP($A12,'Return Data'!$B$7:$R$2700,14,0)</f>
        <v>7.7961</v>
      </c>
      <c r="O12" s="66">
        <f>RANK(N12,N$8:N$30,0)</f>
        <v>8</v>
      </c>
      <c r="P12" s="65">
        <f>VLOOKUP($A12,'Return Data'!$B$7:$R$2700,15,0)</f>
        <v>16.5261</v>
      </c>
      <c r="Q12" s="66">
        <f>RANK(P12,P$8:P$30,0)</f>
        <v>7</v>
      </c>
      <c r="R12" s="65">
        <f>VLOOKUP($A12,'Return Data'!$B$7:$R$2700,16,0)</f>
        <v>21.2653</v>
      </c>
      <c r="S12" s="67">
        <f t="shared" si="4"/>
        <v>12</v>
      </c>
    </row>
    <row r="13" spans="1:20" x14ac:dyDescent="0.3">
      <c r="A13" s="63" t="s">
        <v>1490</v>
      </c>
      <c r="B13" s="64">
        <f>VLOOKUP($A13,'Return Data'!$B$7:$R$2700,3,0)</f>
        <v>44260</v>
      </c>
      <c r="C13" s="65">
        <f>VLOOKUP($A13,'Return Data'!$B$7:$R$2700,4,0)</f>
        <v>18.285</v>
      </c>
      <c r="D13" s="65">
        <f>VLOOKUP($A13,'Return Data'!$B$7:$R$2700,10,0)</f>
        <v>24.126000000000001</v>
      </c>
      <c r="E13" s="66">
        <f t="shared" si="0"/>
        <v>3</v>
      </c>
      <c r="F13" s="65">
        <f>VLOOKUP($A13,'Return Data'!$B$7:$R$2700,11,0)</f>
        <v>47.234099999999998</v>
      </c>
      <c r="G13" s="66">
        <f t="shared" si="1"/>
        <v>4</v>
      </c>
      <c r="H13" s="65">
        <f>VLOOKUP($A13,'Return Data'!$B$7:$R$2700,12,0)</f>
        <v>80.824799999999996</v>
      </c>
      <c r="I13" s="66">
        <f t="shared" si="2"/>
        <v>6</v>
      </c>
      <c r="J13" s="65">
        <f>VLOOKUP($A13,'Return Data'!$B$7:$R$2700,13,0)</f>
        <v>55.023299999999999</v>
      </c>
      <c r="K13" s="66">
        <f t="shared" si="3"/>
        <v>4</v>
      </c>
      <c r="L13" s="65"/>
      <c r="M13" s="66"/>
      <c r="N13" s="65"/>
      <c r="O13" s="66"/>
      <c r="P13" s="65"/>
      <c r="Q13" s="66"/>
      <c r="R13" s="65">
        <f>VLOOKUP($A13,'Return Data'!$B$7:$R$2700,16,0)</f>
        <v>33.774500000000003</v>
      </c>
      <c r="S13" s="67">
        <f t="shared" si="4"/>
        <v>2</v>
      </c>
    </row>
    <row r="14" spans="1:20" x14ac:dyDescent="0.3">
      <c r="A14" s="63" t="s">
        <v>1493</v>
      </c>
      <c r="B14" s="64">
        <f>VLOOKUP($A14,'Return Data'!$B$7:$R$2700,3,0)</f>
        <v>44260</v>
      </c>
      <c r="C14" s="65">
        <f>VLOOKUP($A14,'Return Data'!$B$7:$R$2700,4,0)</f>
        <v>74.829099999999997</v>
      </c>
      <c r="D14" s="65">
        <f>VLOOKUP($A14,'Return Data'!$B$7:$R$2700,10,0)</f>
        <v>22.755800000000001</v>
      </c>
      <c r="E14" s="66">
        <f t="shared" si="0"/>
        <v>6</v>
      </c>
      <c r="F14" s="65">
        <f>VLOOKUP($A14,'Return Data'!$B$7:$R$2700,11,0)</f>
        <v>48.929000000000002</v>
      </c>
      <c r="G14" s="66">
        <f t="shared" si="1"/>
        <v>2</v>
      </c>
      <c r="H14" s="65">
        <f>VLOOKUP($A14,'Return Data'!$B$7:$R$2700,12,0)</f>
        <v>78.8125</v>
      </c>
      <c r="I14" s="66">
        <f t="shared" si="2"/>
        <v>8</v>
      </c>
      <c r="J14" s="65">
        <f>VLOOKUP($A14,'Return Data'!$B$7:$R$2700,13,0)</f>
        <v>43.241300000000003</v>
      </c>
      <c r="K14" s="66">
        <f t="shared" si="3"/>
        <v>16</v>
      </c>
      <c r="L14" s="65">
        <f>VLOOKUP($A14,'Return Data'!$B$7:$R$2700,17,0)</f>
        <v>15.673400000000001</v>
      </c>
      <c r="M14" s="66">
        <f>RANK(L14,L$8:L$30,0)</f>
        <v>13</v>
      </c>
      <c r="N14" s="65">
        <f>VLOOKUP($A14,'Return Data'!$B$7:$R$2700,14,0)</f>
        <v>5.4184999999999999</v>
      </c>
      <c r="O14" s="66">
        <f>RANK(N14,N$8:N$30,0)</f>
        <v>11</v>
      </c>
      <c r="P14" s="65">
        <f>VLOOKUP($A14,'Return Data'!$B$7:$R$2700,15,0)</f>
        <v>14.718400000000001</v>
      </c>
      <c r="Q14" s="66">
        <f>RANK(P14,P$8:P$30,0)</f>
        <v>10</v>
      </c>
      <c r="R14" s="65">
        <f>VLOOKUP($A14,'Return Data'!$B$7:$R$2700,16,0)</f>
        <v>19.694900000000001</v>
      </c>
      <c r="S14" s="67">
        <f t="shared" si="4"/>
        <v>13</v>
      </c>
    </row>
    <row r="15" spans="1:20" x14ac:dyDescent="0.3">
      <c r="A15" s="63" t="s">
        <v>1494</v>
      </c>
      <c r="B15" s="64">
        <f>VLOOKUP($A15,'Return Data'!$B$7:$R$2700,3,0)</f>
        <v>44260</v>
      </c>
      <c r="C15" s="65">
        <f>VLOOKUP($A15,'Return Data'!$B$7:$R$2700,4,0)</f>
        <v>58.378999999999998</v>
      </c>
      <c r="D15" s="65">
        <f>VLOOKUP($A15,'Return Data'!$B$7:$R$2700,10,0)</f>
        <v>21.8794</v>
      </c>
      <c r="E15" s="66">
        <f t="shared" si="0"/>
        <v>7</v>
      </c>
      <c r="F15" s="65">
        <f>VLOOKUP($A15,'Return Data'!$B$7:$R$2700,11,0)</f>
        <v>42.777799999999999</v>
      </c>
      <c r="G15" s="66">
        <f t="shared" si="1"/>
        <v>9</v>
      </c>
      <c r="H15" s="65">
        <f>VLOOKUP($A15,'Return Data'!$B$7:$R$2700,12,0)</f>
        <v>73.731499999999997</v>
      </c>
      <c r="I15" s="66">
        <f t="shared" si="2"/>
        <v>11</v>
      </c>
      <c r="J15" s="65">
        <f>VLOOKUP($A15,'Return Data'!$B$7:$R$2700,13,0)</f>
        <v>45.489199999999997</v>
      </c>
      <c r="K15" s="66">
        <f t="shared" si="3"/>
        <v>13</v>
      </c>
      <c r="L15" s="65">
        <f>VLOOKUP($A15,'Return Data'!$B$7:$R$2700,17,0)</f>
        <v>13.4171</v>
      </c>
      <c r="M15" s="66">
        <f>RANK(L15,L$8:L$30,0)</f>
        <v>15</v>
      </c>
      <c r="N15" s="65">
        <f>VLOOKUP($A15,'Return Data'!$B$7:$R$2700,14,0)</f>
        <v>6.9139999999999997</v>
      </c>
      <c r="O15" s="66">
        <f>RANK(N15,N$8:N$30,0)</f>
        <v>9</v>
      </c>
      <c r="P15" s="65">
        <f>VLOOKUP($A15,'Return Data'!$B$7:$R$2700,15,0)</f>
        <v>18.662800000000001</v>
      </c>
      <c r="Q15" s="66">
        <f>RANK(P15,P$8:P$30,0)</f>
        <v>6</v>
      </c>
      <c r="R15" s="65">
        <f>VLOOKUP($A15,'Return Data'!$B$7:$R$2700,16,0)</f>
        <v>17.2303</v>
      </c>
      <c r="S15" s="67">
        <f t="shared" si="4"/>
        <v>16</v>
      </c>
    </row>
    <row r="16" spans="1:20" x14ac:dyDescent="0.3">
      <c r="A16" s="63" t="s">
        <v>1497</v>
      </c>
      <c r="B16" s="64">
        <f>VLOOKUP($A16,'Return Data'!$B$7:$R$2700,3,0)</f>
        <v>44260</v>
      </c>
      <c r="C16" s="65">
        <f>VLOOKUP($A16,'Return Data'!$B$7:$R$2700,4,0)</f>
        <v>69.398200000000003</v>
      </c>
      <c r="D16" s="65">
        <f>VLOOKUP($A16,'Return Data'!$B$7:$R$2700,10,0)</f>
        <v>20.949400000000001</v>
      </c>
      <c r="E16" s="66">
        <f t="shared" si="0"/>
        <v>12</v>
      </c>
      <c r="F16" s="65">
        <f>VLOOKUP($A16,'Return Data'!$B$7:$R$2700,11,0)</f>
        <v>44.567500000000003</v>
      </c>
      <c r="G16" s="66">
        <f t="shared" si="1"/>
        <v>8</v>
      </c>
      <c r="H16" s="65">
        <f>VLOOKUP($A16,'Return Data'!$B$7:$R$2700,12,0)</f>
        <v>71.520399999999995</v>
      </c>
      <c r="I16" s="66">
        <f t="shared" si="2"/>
        <v>16</v>
      </c>
      <c r="J16" s="65">
        <f>VLOOKUP($A16,'Return Data'!$B$7:$R$2700,13,0)</f>
        <v>46.721699999999998</v>
      </c>
      <c r="K16" s="66">
        <f t="shared" si="3"/>
        <v>11</v>
      </c>
      <c r="L16" s="65">
        <f>VLOOKUP($A16,'Return Data'!$B$7:$R$2700,17,0)</f>
        <v>17.890799999999999</v>
      </c>
      <c r="M16" s="66">
        <f>RANK(L16,L$8:L$30,0)</f>
        <v>10</v>
      </c>
      <c r="N16" s="65">
        <f>VLOOKUP($A16,'Return Data'!$B$7:$R$2700,14,0)</f>
        <v>3.4089999999999998</v>
      </c>
      <c r="O16" s="66">
        <f>RANK(N16,N$8:N$30,0)</f>
        <v>13</v>
      </c>
      <c r="P16" s="65">
        <f>VLOOKUP($A16,'Return Data'!$B$7:$R$2700,15,0)</f>
        <v>13.923500000000001</v>
      </c>
      <c r="Q16" s="66">
        <f>RANK(P16,P$8:P$30,0)</f>
        <v>12</v>
      </c>
      <c r="R16" s="65">
        <f>VLOOKUP($A16,'Return Data'!$B$7:$R$2700,16,0)</f>
        <v>15.9518</v>
      </c>
      <c r="S16" s="67">
        <f t="shared" si="4"/>
        <v>18</v>
      </c>
    </row>
    <row r="17" spans="1:19" x14ac:dyDescent="0.3">
      <c r="A17" s="63" t="s">
        <v>1499</v>
      </c>
      <c r="B17" s="64">
        <f>VLOOKUP($A17,'Return Data'!$B$7:$R$2700,3,0)</f>
        <v>44260</v>
      </c>
      <c r="C17" s="65">
        <f>VLOOKUP($A17,'Return Data'!$B$7:$R$2700,4,0)</f>
        <v>39.049999999999997</v>
      </c>
      <c r="D17" s="65">
        <f>VLOOKUP($A17,'Return Data'!$B$7:$R$2700,10,0)</f>
        <v>21.235600000000002</v>
      </c>
      <c r="E17" s="66">
        <f t="shared" si="0"/>
        <v>10</v>
      </c>
      <c r="F17" s="65">
        <f>VLOOKUP($A17,'Return Data'!$B$7:$R$2700,11,0)</f>
        <v>46.584099999999999</v>
      </c>
      <c r="G17" s="66">
        <f t="shared" si="1"/>
        <v>5</v>
      </c>
      <c r="H17" s="65">
        <f>VLOOKUP($A17,'Return Data'!$B$7:$R$2700,12,0)</f>
        <v>83.764700000000005</v>
      </c>
      <c r="I17" s="66">
        <f t="shared" si="2"/>
        <v>3</v>
      </c>
      <c r="J17" s="65">
        <f>VLOOKUP($A17,'Return Data'!$B$7:$R$2700,13,0)</f>
        <v>44.0428</v>
      </c>
      <c r="K17" s="66">
        <f t="shared" si="3"/>
        <v>15</v>
      </c>
      <c r="L17" s="65">
        <f>VLOOKUP($A17,'Return Data'!$B$7:$R$2700,17,0)</f>
        <v>27.834299999999999</v>
      </c>
      <c r="M17" s="66">
        <f>RANK(L17,L$8:L$30,0)</f>
        <v>4</v>
      </c>
      <c r="N17" s="65">
        <f>VLOOKUP($A17,'Return Data'!$B$7:$R$2700,14,0)</f>
        <v>9.7528000000000006</v>
      </c>
      <c r="O17" s="66">
        <f>RANK(N17,N$8:N$30,0)</f>
        <v>6</v>
      </c>
      <c r="P17" s="65">
        <f>VLOOKUP($A17,'Return Data'!$B$7:$R$2700,15,0)</f>
        <v>16.196999999999999</v>
      </c>
      <c r="Q17" s="66">
        <f>RANK(P17,P$8:P$30,0)</f>
        <v>8</v>
      </c>
      <c r="R17" s="65">
        <f>VLOOKUP($A17,'Return Data'!$B$7:$R$2700,16,0)</f>
        <v>15.189399999999999</v>
      </c>
      <c r="S17" s="67">
        <f t="shared" si="4"/>
        <v>20</v>
      </c>
    </row>
    <row r="18" spans="1:19" x14ac:dyDescent="0.3">
      <c r="A18" s="63" t="s">
        <v>1501</v>
      </c>
      <c r="B18" s="64">
        <f>VLOOKUP($A18,'Return Data'!$B$7:$R$2700,3,0)</f>
        <v>44260</v>
      </c>
      <c r="C18" s="65">
        <f>VLOOKUP($A18,'Return Data'!$B$7:$R$2700,4,0)</f>
        <v>13.1</v>
      </c>
      <c r="D18" s="65">
        <f>VLOOKUP($A18,'Return Data'!$B$7:$R$2700,10,0)</f>
        <v>21.296299999999999</v>
      </c>
      <c r="E18" s="66">
        <f t="shared" si="0"/>
        <v>9</v>
      </c>
      <c r="F18" s="65">
        <f>VLOOKUP($A18,'Return Data'!$B$7:$R$2700,11,0)</f>
        <v>39.065800000000003</v>
      </c>
      <c r="G18" s="66">
        <f t="shared" si="1"/>
        <v>17</v>
      </c>
      <c r="H18" s="65">
        <f>VLOOKUP($A18,'Return Data'!$B$7:$R$2700,12,0)</f>
        <v>67.305199999999999</v>
      </c>
      <c r="I18" s="66">
        <f t="shared" si="2"/>
        <v>19</v>
      </c>
      <c r="J18" s="65">
        <f>VLOOKUP($A18,'Return Data'!$B$7:$R$2700,13,0)</f>
        <v>37.029299999999999</v>
      </c>
      <c r="K18" s="66">
        <f t="shared" si="3"/>
        <v>19</v>
      </c>
      <c r="L18" s="65">
        <f>VLOOKUP($A18,'Return Data'!$B$7:$R$2700,17,0)</f>
        <v>16.488</v>
      </c>
      <c r="M18" s="66">
        <f>RANK(L18,L$8:L$30,0)</f>
        <v>12</v>
      </c>
      <c r="N18" s="65">
        <f>VLOOKUP($A18,'Return Data'!$B$7:$R$2700,14,0)</f>
        <v>6.4770000000000003</v>
      </c>
      <c r="O18" s="66">
        <f>RANK(N18,N$8:N$30,0)</f>
        <v>10</v>
      </c>
      <c r="P18" s="65"/>
      <c r="Q18" s="66"/>
      <c r="R18" s="65">
        <f>VLOOKUP($A18,'Return Data'!$B$7:$R$2700,16,0)</f>
        <v>7.5564</v>
      </c>
      <c r="S18" s="67">
        <f t="shared" si="4"/>
        <v>23</v>
      </c>
    </row>
    <row r="19" spans="1:19" x14ac:dyDescent="0.3">
      <c r="A19" s="63" t="s">
        <v>1502</v>
      </c>
      <c r="B19" s="64">
        <f>VLOOKUP($A19,'Return Data'!$B$7:$R$2700,3,0)</f>
        <v>44260</v>
      </c>
      <c r="C19" s="65">
        <f>VLOOKUP($A19,'Return Data'!$B$7:$R$2700,4,0)</f>
        <v>16.86</v>
      </c>
      <c r="D19" s="65">
        <f>VLOOKUP($A19,'Return Data'!$B$7:$R$2700,10,0)</f>
        <v>18.5654</v>
      </c>
      <c r="E19" s="66">
        <f t="shared" si="0"/>
        <v>19</v>
      </c>
      <c r="F19" s="65">
        <f>VLOOKUP($A19,'Return Data'!$B$7:$R$2700,11,0)</f>
        <v>38.310099999999998</v>
      </c>
      <c r="G19" s="66">
        <f t="shared" ref="G19" si="5">RANK(F19,F$8:F$30,0)</f>
        <v>19</v>
      </c>
      <c r="H19" s="65"/>
      <c r="I19" s="66"/>
      <c r="J19" s="65"/>
      <c r="K19" s="66"/>
      <c r="L19" s="65"/>
      <c r="M19" s="66"/>
      <c r="N19" s="65"/>
      <c r="O19" s="66"/>
      <c r="P19" s="65"/>
      <c r="Q19" s="66"/>
      <c r="R19" s="65">
        <f>VLOOKUP($A19,'Return Data'!$B$7:$R$2700,16,0)</f>
        <v>66.493899999999996</v>
      </c>
      <c r="S19" s="67">
        <f t="shared" si="4"/>
        <v>1</v>
      </c>
    </row>
    <row r="20" spans="1:19" x14ac:dyDescent="0.3">
      <c r="A20" s="63" t="s">
        <v>1504</v>
      </c>
      <c r="B20" s="64">
        <f>VLOOKUP($A20,'Return Data'!$B$7:$R$2700,3,0)</f>
        <v>44260</v>
      </c>
      <c r="C20" s="65">
        <f>VLOOKUP($A20,'Return Data'!$B$7:$R$2700,4,0)</f>
        <v>16.14</v>
      </c>
      <c r="D20" s="65">
        <f>VLOOKUP($A20,'Return Data'!$B$7:$R$2700,10,0)</f>
        <v>23.0183</v>
      </c>
      <c r="E20" s="66">
        <f t="shared" si="0"/>
        <v>5</v>
      </c>
      <c r="F20" s="65">
        <f>VLOOKUP($A20,'Return Data'!$B$7:$R$2700,11,0)</f>
        <v>39.861400000000003</v>
      </c>
      <c r="G20" s="66">
        <f>RANK(F20,F$8:F$30,0)</f>
        <v>14</v>
      </c>
      <c r="H20" s="65">
        <f>VLOOKUP($A20,'Return Data'!$B$7:$R$2700,12,0)</f>
        <v>63.857900000000001</v>
      </c>
      <c r="I20" s="66">
        <f>RANK(H20,H$8:H$30,0)</f>
        <v>20</v>
      </c>
      <c r="J20" s="65">
        <f>VLOOKUP($A20,'Return Data'!$B$7:$R$2700,13,0)</f>
        <v>36.663800000000002</v>
      </c>
      <c r="K20" s="66">
        <f>RANK(J20,J$8:J$30,0)</f>
        <v>20</v>
      </c>
      <c r="L20" s="65">
        <f>VLOOKUP($A20,'Return Data'!$B$7:$R$2700,17,0)</f>
        <v>26.247499999999999</v>
      </c>
      <c r="M20" s="66">
        <f>RANK(L20,L$8:L$30,0)</f>
        <v>7</v>
      </c>
      <c r="N20" s="65"/>
      <c r="O20" s="66"/>
      <c r="P20" s="65"/>
      <c r="Q20" s="66"/>
      <c r="R20" s="65">
        <f>VLOOKUP($A20,'Return Data'!$B$7:$R$2700,16,0)</f>
        <v>22.616</v>
      </c>
      <c r="S20" s="67">
        <f t="shared" si="4"/>
        <v>10</v>
      </c>
    </row>
    <row r="21" spans="1:19" x14ac:dyDescent="0.3">
      <c r="A21" s="63" t="s">
        <v>1506</v>
      </c>
      <c r="B21" s="64">
        <f>VLOOKUP($A21,'Return Data'!$B$7:$R$2700,3,0)</f>
        <v>44260</v>
      </c>
      <c r="C21" s="65">
        <f>VLOOKUP($A21,'Return Data'!$B$7:$R$2700,4,0)</f>
        <v>13.161899999999999</v>
      </c>
      <c r="D21" s="65">
        <f>VLOOKUP($A21,'Return Data'!$B$7:$R$2700,10,0)</f>
        <v>18.142499999999998</v>
      </c>
      <c r="E21" s="66">
        <f t="shared" si="0"/>
        <v>20</v>
      </c>
      <c r="F21" s="65">
        <f>VLOOKUP($A21,'Return Data'!$B$7:$R$2700,11,0)</f>
        <v>36.9818</v>
      </c>
      <c r="G21" s="66">
        <f>RANK(F21,F$8:F$30,0)</f>
        <v>21</v>
      </c>
      <c r="H21" s="65"/>
      <c r="I21" s="66"/>
      <c r="J21" s="65"/>
      <c r="K21" s="66"/>
      <c r="L21" s="65"/>
      <c r="M21" s="66"/>
      <c r="N21" s="65"/>
      <c r="O21" s="66"/>
      <c r="P21" s="65"/>
      <c r="Q21" s="66"/>
      <c r="R21" s="65">
        <f>VLOOKUP($A21,'Return Data'!$B$7:$R$2700,16,0)</f>
        <v>30.019500000000001</v>
      </c>
      <c r="S21" s="67">
        <f t="shared" si="4"/>
        <v>5</v>
      </c>
    </row>
    <row r="22" spans="1:19" x14ac:dyDescent="0.3">
      <c r="A22" s="63" t="s">
        <v>1509</v>
      </c>
      <c r="B22" s="64">
        <f>VLOOKUP($A22,'Return Data'!$B$7:$R$2700,3,0)</f>
        <v>44260</v>
      </c>
      <c r="C22" s="65">
        <f>VLOOKUP($A22,'Return Data'!$B$7:$R$2700,4,0)</f>
        <v>131.578</v>
      </c>
      <c r="D22" s="65">
        <f>VLOOKUP($A22,'Return Data'!$B$7:$R$2700,10,0)</f>
        <v>25.042100000000001</v>
      </c>
      <c r="E22" s="66">
        <f t="shared" si="0"/>
        <v>1</v>
      </c>
      <c r="F22" s="65">
        <f>VLOOKUP($A22,'Return Data'!$B$7:$R$2700,11,0)</f>
        <v>55.500100000000003</v>
      </c>
      <c r="G22" s="66">
        <f t="shared" ref="G22:G30" si="6">RANK(F22,F$8:F$30,0)</f>
        <v>1</v>
      </c>
      <c r="H22" s="65">
        <f>VLOOKUP($A22,'Return Data'!$B$7:$R$2700,12,0)</f>
        <v>94.570099999999996</v>
      </c>
      <c r="I22" s="66">
        <f t="shared" ref="I22:I30" si="7">RANK(H22,H$8:H$30,0)</f>
        <v>2</v>
      </c>
      <c r="J22" s="65">
        <f>VLOOKUP($A22,'Return Data'!$B$7:$R$2700,13,0)</f>
        <v>60.228400000000001</v>
      </c>
      <c r="K22" s="66">
        <f t="shared" ref="K22:K30" si="8">RANK(J22,J$8:J$30,0)</f>
        <v>2</v>
      </c>
      <c r="L22" s="65">
        <f>VLOOKUP($A22,'Return Data'!$B$7:$R$2700,17,0)</f>
        <v>33.2697</v>
      </c>
      <c r="M22" s="66">
        <f>RANK(L22,L$8:L$30,0)</f>
        <v>1</v>
      </c>
      <c r="N22" s="65">
        <f>VLOOKUP($A22,'Return Data'!$B$7:$R$2700,14,0)</f>
        <v>16.1965</v>
      </c>
      <c r="O22" s="66">
        <f>RANK(N22,N$8:N$30,0)</f>
        <v>3</v>
      </c>
      <c r="P22" s="65">
        <f>VLOOKUP($A22,'Return Data'!$B$7:$R$2700,15,0)</f>
        <v>21.122499999999999</v>
      </c>
      <c r="Q22" s="66">
        <f>RANK(P22,P$8:P$30,0)</f>
        <v>3</v>
      </c>
      <c r="R22" s="65">
        <f>VLOOKUP($A22,'Return Data'!$B$7:$R$2700,16,0)</f>
        <v>19.609300000000001</v>
      </c>
      <c r="S22" s="67">
        <f t="shared" si="4"/>
        <v>14</v>
      </c>
    </row>
    <row r="23" spans="1:19" x14ac:dyDescent="0.3">
      <c r="A23" s="63" t="s">
        <v>1510</v>
      </c>
      <c r="B23" s="64">
        <f>VLOOKUP($A23,'Return Data'!$B$7:$R$2700,3,0)</f>
        <v>44260</v>
      </c>
      <c r="C23" s="65">
        <f>VLOOKUP($A23,'Return Data'!$B$7:$R$2700,4,0)</f>
        <v>32.078000000000003</v>
      </c>
      <c r="D23" s="65">
        <f>VLOOKUP($A23,'Return Data'!$B$7:$R$2700,10,0)</f>
        <v>19.738700000000001</v>
      </c>
      <c r="E23" s="66">
        <f t="shared" si="0"/>
        <v>16</v>
      </c>
      <c r="F23" s="65">
        <f>VLOOKUP($A23,'Return Data'!$B$7:$R$2700,11,0)</f>
        <v>40.785600000000002</v>
      </c>
      <c r="G23" s="66">
        <f t="shared" si="6"/>
        <v>12</v>
      </c>
      <c r="H23" s="65">
        <f>VLOOKUP($A23,'Return Data'!$B$7:$R$2700,12,0)</f>
        <v>70.709400000000002</v>
      </c>
      <c r="I23" s="66">
        <f t="shared" si="7"/>
        <v>17</v>
      </c>
      <c r="J23" s="65">
        <f>VLOOKUP($A23,'Return Data'!$B$7:$R$2700,13,0)</f>
        <v>41.275399999999998</v>
      </c>
      <c r="K23" s="66">
        <f t="shared" si="8"/>
        <v>17</v>
      </c>
      <c r="L23" s="65">
        <f>VLOOKUP($A23,'Return Data'!$B$7:$R$2700,17,0)</f>
        <v>12.8954</v>
      </c>
      <c r="M23" s="66">
        <f>RANK(L23,L$8:L$30,0)</f>
        <v>16</v>
      </c>
      <c r="N23" s="65">
        <f>VLOOKUP($A23,'Return Data'!$B$7:$R$2700,14,0)</f>
        <v>4.1048999999999998</v>
      </c>
      <c r="O23" s="66">
        <f>RANK(N23,N$8:N$30,0)</f>
        <v>12</v>
      </c>
      <c r="P23" s="65">
        <f>VLOOKUP($A23,'Return Data'!$B$7:$R$2700,15,0)</f>
        <v>18.679500000000001</v>
      </c>
      <c r="Q23" s="66">
        <f>RANK(P23,P$8:P$30,0)</f>
        <v>5</v>
      </c>
      <c r="R23" s="65">
        <f>VLOOKUP($A23,'Return Data'!$B$7:$R$2700,16,0)</f>
        <v>18.640499999999999</v>
      </c>
      <c r="S23" s="67">
        <f t="shared" si="4"/>
        <v>15</v>
      </c>
    </row>
    <row r="24" spans="1:19" x14ac:dyDescent="0.3">
      <c r="A24" s="63" t="s">
        <v>1513</v>
      </c>
      <c r="B24" s="64">
        <f>VLOOKUP($A24,'Return Data'!$B$7:$R$2700,3,0)</f>
        <v>44260</v>
      </c>
      <c r="C24" s="65">
        <f>VLOOKUP($A24,'Return Data'!$B$7:$R$2700,4,0)</f>
        <v>64.082800000000006</v>
      </c>
      <c r="D24" s="65">
        <f>VLOOKUP($A24,'Return Data'!$B$7:$R$2700,10,0)</f>
        <v>24.210699999999999</v>
      </c>
      <c r="E24" s="66">
        <f t="shared" si="0"/>
        <v>2</v>
      </c>
      <c r="F24" s="65">
        <f>VLOOKUP($A24,'Return Data'!$B$7:$R$2700,11,0)</f>
        <v>44.832299999999996</v>
      </c>
      <c r="G24" s="66">
        <f t="shared" si="6"/>
        <v>7</v>
      </c>
      <c r="H24" s="65">
        <f>VLOOKUP($A24,'Return Data'!$B$7:$R$2700,12,0)</f>
        <v>80.856300000000005</v>
      </c>
      <c r="I24" s="66">
        <f t="shared" si="7"/>
        <v>5</v>
      </c>
      <c r="J24" s="65">
        <f>VLOOKUP($A24,'Return Data'!$B$7:$R$2700,13,0)</f>
        <v>54.7864</v>
      </c>
      <c r="K24" s="66">
        <f t="shared" si="8"/>
        <v>5</v>
      </c>
      <c r="L24" s="65">
        <f>VLOOKUP($A24,'Return Data'!$B$7:$R$2700,17,0)</f>
        <v>24.413499999999999</v>
      </c>
      <c r="M24" s="66">
        <f>RANK(L24,L$8:L$30,0)</f>
        <v>8</v>
      </c>
      <c r="N24" s="65">
        <f>VLOOKUP($A24,'Return Data'!$B$7:$R$2700,14,0)</f>
        <v>10.3521</v>
      </c>
      <c r="O24" s="66">
        <f>RANK(N24,N$8:N$30,0)</f>
        <v>5</v>
      </c>
      <c r="P24" s="65">
        <f>VLOOKUP($A24,'Return Data'!$B$7:$R$2700,15,0)</f>
        <v>21.621700000000001</v>
      </c>
      <c r="Q24" s="66">
        <f>RANK(P24,P$8:P$30,0)</f>
        <v>2</v>
      </c>
      <c r="R24" s="65">
        <f>VLOOKUP($A24,'Return Data'!$B$7:$R$2700,16,0)</f>
        <v>24.056000000000001</v>
      </c>
      <c r="S24" s="67">
        <f t="shared" si="4"/>
        <v>8</v>
      </c>
    </row>
    <row r="25" spans="1:19" x14ac:dyDescent="0.3">
      <c r="A25" s="63" t="s">
        <v>1514</v>
      </c>
      <c r="B25" s="64">
        <f>VLOOKUP($A25,'Return Data'!$B$7:$R$2700,3,0)</f>
        <v>44260</v>
      </c>
      <c r="C25" s="65">
        <f>VLOOKUP($A25,'Return Data'!$B$7:$R$2700,4,0)</f>
        <v>16.559999999999999</v>
      </c>
      <c r="D25" s="65">
        <f>VLOOKUP($A25,'Return Data'!$B$7:$R$2700,10,0)</f>
        <v>19.136700000000001</v>
      </c>
      <c r="E25" s="66">
        <f t="shared" si="0"/>
        <v>18</v>
      </c>
      <c r="F25" s="65">
        <f>VLOOKUP($A25,'Return Data'!$B$7:$R$2700,11,0)</f>
        <v>39.276699999999998</v>
      </c>
      <c r="G25" s="66">
        <f t="shared" si="6"/>
        <v>15</v>
      </c>
      <c r="H25" s="65">
        <f>VLOOKUP($A25,'Return Data'!$B$7:$R$2700,12,0)</f>
        <v>73.403099999999995</v>
      </c>
      <c r="I25" s="66">
        <f t="shared" si="7"/>
        <v>12</v>
      </c>
      <c r="J25" s="65">
        <f>VLOOKUP($A25,'Return Data'!$B$7:$R$2700,13,0)</f>
        <v>51.648400000000002</v>
      </c>
      <c r="K25" s="66">
        <f t="shared" si="8"/>
        <v>7</v>
      </c>
      <c r="L25" s="65"/>
      <c r="M25" s="66"/>
      <c r="N25" s="65"/>
      <c r="O25" s="66"/>
      <c r="P25" s="65"/>
      <c r="Q25" s="66"/>
      <c r="R25" s="65">
        <f>VLOOKUP($A25,'Return Data'!$B$7:$R$2700,16,0)</f>
        <v>32.063000000000002</v>
      </c>
      <c r="S25" s="67">
        <f t="shared" si="4"/>
        <v>4</v>
      </c>
    </row>
    <row r="26" spans="1:19" x14ac:dyDescent="0.3">
      <c r="A26" s="63" t="s">
        <v>1517</v>
      </c>
      <c r="B26" s="64">
        <f>VLOOKUP($A26,'Return Data'!$B$7:$R$2700,3,0)</f>
        <v>44260</v>
      </c>
      <c r="C26" s="65">
        <f>VLOOKUP($A26,'Return Data'!$B$7:$R$2700,4,0)</f>
        <v>83.592799999999997</v>
      </c>
      <c r="D26" s="65">
        <f>VLOOKUP($A26,'Return Data'!$B$7:$R$2700,10,0)</f>
        <v>20.546399999999998</v>
      </c>
      <c r="E26" s="66">
        <f t="shared" si="0"/>
        <v>13</v>
      </c>
      <c r="F26" s="65">
        <f>VLOOKUP($A26,'Return Data'!$B$7:$R$2700,11,0)</f>
        <v>46.1098</v>
      </c>
      <c r="G26" s="66">
        <f t="shared" si="6"/>
        <v>6</v>
      </c>
      <c r="H26" s="65">
        <f>VLOOKUP($A26,'Return Data'!$B$7:$R$2700,12,0)</f>
        <v>120.5621</v>
      </c>
      <c r="I26" s="66">
        <f t="shared" si="7"/>
        <v>1</v>
      </c>
      <c r="J26" s="65">
        <f>VLOOKUP($A26,'Return Data'!$B$7:$R$2700,13,0)</f>
        <v>100.0852</v>
      </c>
      <c r="K26" s="66">
        <f t="shared" si="8"/>
        <v>1</v>
      </c>
      <c r="L26" s="65">
        <f>VLOOKUP($A26,'Return Data'!$B$7:$R$2700,17,0)</f>
        <v>27.610199999999999</v>
      </c>
      <c r="M26" s="66">
        <f>RANK(L26,L$8:L$30,0)</f>
        <v>5</v>
      </c>
      <c r="N26" s="65">
        <f>VLOOKUP($A26,'Return Data'!$B$7:$R$2700,14,0)</f>
        <v>18.128</v>
      </c>
      <c r="O26" s="66">
        <f>RANK(N26,N$8:N$30,0)</f>
        <v>1</v>
      </c>
      <c r="P26" s="65">
        <f>VLOOKUP($A26,'Return Data'!$B$7:$R$2700,15,0)</f>
        <v>13.2491</v>
      </c>
      <c r="Q26" s="66">
        <f>RANK(P26,P$8:P$30,0)</f>
        <v>13</v>
      </c>
      <c r="R26" s="65">
        <f>VLOOKUP($A26,'Return Data'!$B$7:$R$2700,16,0)</f>
        <v>11.608499999999999</v>
      </c>
      <c r="S26" s="67">
        <f t="shared" si="4"/>
        <v>22</v>
      </c>
    </row>
    <row r="27" spans="1:19" x14ac:dyDescent="0.3">
      <c r="A27" s="63" t="s">
        <v>1518</v>
      </c>
      <c r="B27" s="64">
        <f>VLOOKUP($A27,'Return Data'!$B$7:$R$2700,3,0)</f>
        <v>44260</v>
      </c>
      <c r="C27" s="65">
        <f>VLOOKUP($A27,'Return Data'!$B$7:$R$2700,4,0)</f>
        <v>88.225200000000001</v>
      </c>
      <c r="D27" s="65">
        <f>VLOOKUP($A27,'Return Data'!$B$7:$R$2700,10,0)</f>
        <v>17.238</v>
      </c>
      <c r="E27" s="66">
        <f t="shared" si="0"/>
        <v>21</v>
      </c>
      <c r="F27" s="65">
        <f>VLOOKUP($A27,'Return Data'!$B$7:$R$2700,11,0)</f>
        <v>39.940300000000001</v>
      </c>
      <c r="G27" s="66">
        <f t="shared" si="6"/>
        <v>13</v>
      </c>
      <c r="H27" s="65">
        <f>VLOOKUP($A27,'Return Data'!$B$7:$R$2700,12,0)</f>
        <v>71.976299999999995</v>
      </c>
      <c r="I27" s="66">
        <f t="shared" si="7"/>
        <v>15</v>
      </c>
      <c r="J27" s="65">
        <f>VLOOKUP($A27,'Return Data'!$B$7:$R$2700,13,0)</f>
        <v>48.846299999999999</v>
      </c>
      <c r="K27" s="66">
        <f t="shared" si="8"/>
        <v>8</v>
      </c>
      <c r="L27" s="65">
        <f>VLOOKUP($A27,'Return Data'!$B$7:$R$2700,17,0)</f>
        <v>29.340699999999998</v>
      </c>
      <c r="M27" s="66">
        <f>RANK(L27,L$8:L$30,0)</f>
        <v>2</v>
      </c>
      <c r="N27" s="65">
        <f>VLOOKUP($A27,'Return Data'!$B$7:$R$2700,14,0)</f>
        <v>12.819599999999999</v>
      </c>
      <c r="O27" s="66">
        <f>RANK(N27,N$8:N$30,0)</f>
        <v>4</v>
      </c>
      <c r="P27" s="65">
        <f>VLOOKUP($A27,'Return Data'!$B$7:$R$2700,15,0)</f>
        <v>23.148299999999999</v>
      </c>
      <c r="Q27" s="66">
        <f>RANK(P27,P$8:P$30,0)</f>
        <v>1</v>
      </c>
      <c r="R27" s="65">
        <f>VLOOKUP($A27,'Return Data'!$B$7:$R$2700,16,0)</f>
        <v>26.648099999999999</v>
      </c>
      <c r="S27" s="67">
        <f t="shared" si="4"/>
        <v>6</v>
      </c>
    </row>
    <row r="28" spans="1:19" x14ac:dyDescent="0.3">
      <c r="A28" s="63" t="s">
        <v>1521</v>
      </c>
      <c r="B28" s="64">
        <f>VLOOKUP($A28,'Return Data'!$B$7:$R$2700,3,0)</f>
        <v>44260</v>
      </c>
      <c r="C28" s="65">
        <f>VLOOKUP($A28,'Return Data'!$B$7:$R$2700,4,0)</f>
        <v>112.2932</v>
      </c>
      <c r="D28" s="65">
        <f>VLOOKUP($A28,'Return Data'!$B$7:$R$2700,10,0)</f>
        <v>19.312999999999999</v>
      </c>
      <c r="E28" s="66">
        <f t="shared" si="0"/>
        <v>17</v>
      </c>
      <c r="F28" s="65">
        <f>VLOOKUP($A28,'Return Data'!$B$7:$R$2700,11,0)</f>
        <v>41.904400000000003</v>
      </c>
      <c r="G28" s="66">
        <f t="shared" si="6"/>
        <v>10</v>
      </c>
      <c r="H28" s="65">
        <f>VLOOKUP($A28,'Return Data'!$B$7:$R$2700,12,0)</f>
        <v>73.109200000000001</v>
      </c>
      <c r="I28" s="66">
        <f t="shared" si="7"/>
        <v>13</v>
      </c>
      <c r="J28" s="65">
        <f>VLOOKUP($A28,'Return Data'!$B$7:$R$2700,13,0)</f>
        <v>39.0349</v>
      </c>
      <c r="K28" s="66">
        <f t="shared" si="8"/>
        <v>18</v>
      </c>
      <c r="L28" s="65">
        <f>VLOOKUP($A28,'Return Data'!$B$7:$R$2700,17,0)</f>
        <v>17.270399999999999</v>
      </c>
      <c r="M28" s="66">
        <f>RANK(L28,L$8:L$30,0)</f>
        <v>11</v>
      </c>
      <c r="N28" s="65">
        <f>VLOOKUP($A28,'Return Data'!$B$7:$R$2700,14,0)</f>
        <v>1.9879</v>
      </c>
      <c r="O28" s="66">
        <f>RANK(N28,N$8:N$30,0)</f>
        <v>15</v>
      </c>
      <c r="P28" s="65">
        <f>VLOOKUP($A28,'Return Data'!$B$7:$R$2700,15,0)</f>
        <v>12.6837</v>
      </c>
      <c r="Q28" s="66">
        <f>RANK(P28,P$8:P$30,0)</f>
        <v>14</v>
      </c>
      <c r="R28" s="65">
        <f>VLOOKUP($A28,'Return Data'!$B$7:$R$2700,16,0)</f>
        <v>15.519399999999999</v>
      </c>
      <c r="S28" s="67">
        <f t="shared" si="4"/>
        <v>19</v>
      </c>
    </row>
    <row r="29" spans="1:19" x14ac:dyDescent="0.3">
      <c r="A29" s="63" t="s">
        <v>1522</v>
      </c>
      <c r="B29" s="64">
        <f>VLOOKUP($A29,'Return Data'!$B$7:$R$2700,3,0)</f>
        <v>44260</v>
      </c>
      <c r="C29" s="65">
        <f>VLOOKUP($A29,'Return Data'!$B$7:$R$2700,4,0)</f>
        <v>15.879899999999999</v>
      </c>
      <c r="D29" s="65">
        <f>VLOOKUP($A29,'Return Data'!$B$7:$R$2700,10,0)</f>
        <v>21.190100000000001</v>
      </c>
      <c r="E29" s="66">
        <f t="shared" si="0"/>
        <v>11</v>
      </c>
      <c r="F29" s="65">
        <f>VLOOKUP($A29,'Return Data'!$B$7:$R$2700,11,0)</f>
        <v>41.103200000000001</v>
      </c>
      <c r="G29" s="66">
        <f t="shared" si="6"/>
        <v>11</v>
      </c>
      <c r="H29" s="65">
        <f>VLOOKUP($A29,'Return Data'!$B$7:$R$2700,12,0)</f>
        <v>67.315399999999997</v>
      </c>
      <c r="I29" s="66">
        <f t="shared" si="7"/>
        <v>18</v>
      </c>
      <c r="J29" s="65">
        <f>VLOOKUP($A29,'Return Data'!$B$7:$R$2700,13,0)</f>
        <v>46.8444</v>
      </c>
      <c r="K29" s="66">
        <f t="shared" si="8"/>
        <v>10</v>
      </c>
      <c r="L29" s="65"/>
      <c r="M29" s="66"/>
      <c r="N29" s="65"/>
      <c r="O29" s="66"/>
      <c r="P29" s="65"/>
      <c r="Q29" s="66"/>
      <c r="R29" s="65">
        <f>VLOOKUP($A29,'Return Data'!$B$7:$R$2700,16,0)</f>
        <v>22.140499999999999</v>
      </c>
      <c r="S29" s="67">
        <f t="shared" si="4"/>
        <v>11</v>
      </c>
    </row>
    <row r="30" spans="1:19" x14ac:dyDescent="0.3">
      <c r="A30" s="63" t="s">
        <v>1524</v>
      </c>
      <c r="B30" s="64">
        <f>VLOOKUP($A30,'Return Data'!$B$7:$R$2700,3,0)</f>
        <v>44260</v>
      </c>
      <c r="C30" s="65">
        <f>VLOOKUP($A30,'Return Data'!$B$7:$R$2700,4,0)</f>
        <v>22.2</v>
      </c>
      <c r="D30" s="65">
        <f>VLOOKUP($A30,'Return Data'!$B$7:$R$2700,10,0)</f>
        <v>21.311499999999999</v>
      </c>
      <c r="E30" s="66">
        <f t="shared" si="0"/>
        <v>8</v>
      </c>
      <c r="F30" s="65">
        <f>VLOOKUP($A30,'Return Data'!$B$7:$R$2700,11,0)</f>
        <v>36.6995</v>
      </c>
      <c r="G30" s="66">
        <f t="shared" si="6"/>
        <v>22</v>
      </c>
      <c r="H30" s="65">
        <f>VLOOKUP($A30,'Return Data'!$B$7:$R$2700,12,0)</f>
        <v>72.093000000000004</v>
      </c>
      <c r="I30" s="66">
        <f t="shared" si="7"/>
        <v>14</v>
      </c>
      <c r="J30" s="65">
        <f>VLOOKUP($A30,'Return Data'!$B$7:$R$2700,13,0)</f>
        <v>44.719700000000003</v>
      </c>
      <c r="K30" s="66">
        <f t="shared" si="8"/>
        <v>14</v>
      </c>
      <c r="L30" s="65">
        <f>VLOOKUP($A30,'Return Data'!$B$7:$R$2700,17,0)</f>
        <v>26.701499999999999</v>
      </c>
      <c r="M30" s="66">
        <f>RANK(L30,L$8:L$30,0)</f>
        <v>6</v>
      </c>
      <c r="N30" s="65">
        <f>VLOOKUP($A30,'Return Data'!$B$7:$R$2700,14,0)</f>
        <v>9.4451000000000001</v>
      </c>
      <c r="O30" s="66">
        <f>RANK(N30,N$8:N$30,0)</f>
        <v>7</v>
      </c>
      <c r="P30" s="65">
        <f>VLOOKUP($A30,'Return Data'!$B$7:$R$2700,15,0)</f>
        <v>15.207100000000001</v>
      </c>
      <c r="Q30" s="66">
        <f>RANK(P30,P$8:P$30,0)</f>
        <v>9</v>
      </c>
      <c r="R30" s="65">
        <f>VLOOKUP($A30,'Return Data'!$B$7:$R$2700,16,0)</f>
        <v>12.561500000000001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20.564800000000002</v>
      </c>
      <c r="E32" s="74"/>
      <c r="F32" s="75">
        <f>AVERAGE(F8:F30)</f>
        <v>42.175756521739132</v>
      </c>
      <c r="G32" s="74"/>
      <c r="H32" s="75">
        <f>AVERAGE(H8:H30)</f>
        <v>76.912509523809533</v>
      </c>
      <c r="I32" s="74"/>
      <c r="J32" s="75">
        <f>AVERAGE(J8:J30)</f>
        <v>49.10131904761905</v>
      </c>
      <c r="K32" s="74"/>
      <c r="L32" s="75">
        <f>AVERAGE(L8:L30)</f>
        <v>22.253493750000004</v>
      </c>
      <c r="M32" s="74"/>
      <c r="N32" s="75">
        <f>AVERAGE(N8:N30)</f>
        <v>8.8341533333333313</v>
      </c>
      <c r="O32" s="74"/>
      <c r="P32" s="75">
        <f>AVERAGE(P8:P30)</f>
        <v>17.156914285714286</v>
      </c>
      <c r="Q32" s="74"/>
      <c r="R32" s="75">
        <f>AVERAGE(R8:R30)</f>
        <v>23.148717391304345</v>
      </c>
      <c r="S32" s="76"/>
    </row>
    <row r="33" spans="1:19" x14ac:dyDescent="0.3">
      <c r="A33" s="73" t="s">
        <v>28</v>
      </c>
      <c r="B33" s="74"/>
      <c r="C33" s="74"/>
      <c r="D33" s="75">
        <f>MIN(D8:D30)</f>
        <v>13.494</v>
      </c>
      <c r="E33" s="74"/>
      <c r="F33" s="75">
        <f>MIN(F8:F30)</f>
        <v>34.841099999999997</v>
      </c>
      <c r="G33" s="74"/>
      <c r="H33" s="75">
        <f>MIN(H8:H30)</f>
        <v>59.769300000000001</v>
      </c>
      <c r="I33" s="74"/>
      <c r="J33" s="75">
        <f>MIN(J8:J30)</f>
        <v>29.680599999999998</v>
      </c>
      <c r="K33" s="74"/>
      <c r="L33" s="75">
        <f>MIN(L8:L30)</f>
        <v>12.8954</v>
      </c>
      <c r="M33" s="74"/>
      <c r="N33" s="75">
        <f>MIN(N8:N30)</f>
        <v>1.9879</v>
      </c>
      <c r="O33" s="74"/>
      <c r="P33" s="75">
        <f>MIN(P8:P30)</f>
        <v>12.6837</v>
      </c>
      <c r="Q33" s="74"/>
      <c r="R33" s="75">
        <f>MIN(R8:R30)</f>
        <v>7.5564</v>
      </c>
      <c r="S33" s="76"/>
    </row>
    <row r="34" spans="1:19" ht="15" thickBot="1" x14ac:dyDescent="0.35">
      <c r="A34" s="77" t="s">
        <v>29</v>
      </c>
      <c r="B34" s="78"/>
      <c r="C34" s="78"/>
      <c r="D34" s="79">
        <f>MAX(D8:D30)</f>
        <v>25.042100000000001</v>
      </c>
      <c r="E34" s="78"/>
      <c r="F34" s="79">
        <f>MAX(F8:F30)</f>
        <v>55.500100000000003</v>
      </c>
      <c r="G34" s="78"/>
      <c r="H34" s="79">
        <f>MAX(H8:H30)</f>
        <v>120.5621</v>
      </c>
      <c r="I34" s="78"/>
      <c r="J34" s="79">
        <f>MAX(J8:J30)</f>
        <v>100.0852</v>
      </c>
      <c r="K34" s="78"/>
      <c r="L34" s="79">
        <f>MAX(L8:L30)</f>
        <v>33.2697</v>
      </c>
      <c r="M34" s="78"/>
      <c r="N34" s="79">
        <f>MAX(N8:N30)</f>
        <v>18.128</v>
      </c>
      <c r="O34" s="78"/>
      <c r="P34" s="79">
        <f>MAX(P8:P30)</f>
        <v>23.148299999999999</v>
      </c>
      <c r="Q34" s="78"/>
      <c r="R34" s="79">
        <f>MAX(R8:R30)</f>
        <v>66.493899999999996</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1601</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44260</v>
      </c>
      <c r="C8" s="65">
        <f>VLOOKUP($A8,'Return Data'!$B$7:$R$2700,4,0)</f>
        <v>43.270499999999998</v>
      </c>
      <c r="D8" s="65">
        <f>VLOOKUP($A8,'Return Data'!$B$7:$R$2700,10,0)</f>
        <v>22.977499999999999</v>
      </c>
      <c r="E8" s="66">
        <f t="shared" ref="E8:E30" si="0">RANK(D8,D$8:D$30,0)</f>
        <v>4</v>
      </c>
      <c r="F8" s="65">
        <f>VLOOKUP($A8,'Return Data'!$B$7:$R$2700,11,0)</f>
        <v>47.845399999999998</v>
      </c>
      <c r="G8" s="66">
        <f t="shared" ref="G8:G18" si="1">RANK(F8,F$8:F$30,0)</f>
        <v>3</v>
      </c>
      <c r="H8" s="65">
        <f>VLOOKUP($A8,'Return Data'!$B$7:$R$2700,12,0)</f>
        <v>80.404200000000003</v>
      </c>
      <c r="I8" s="66">
        <f t="shared" ref="I8:I18" si="2">RANK(H8,H$8:H$30,0)</f>
        <v>4</v>
      </c>
      <c r="J8" s="65">
        <f>VLOOKUP($A8,'Return Data'!$B$7:$R$2700,13,0)</f>
        <v>45.246400000000001</v>
      </c>
      <c r="K8" s="66">
        <f t="shared" ref="K8:K18" si="3">RANK(J8,J$8:J$30,0)</f>
        <v>10</v>
      </c>
      <c r="L8" s="65">
        <f>VLOOKUP($A8,'Return Data'!$B$7:$R$2700,17,0)</f>
        <v>12.970499999999999</v>
      </c>
      <c r="M8" s="66">
        <f>RANK(L8,L$8:L$30,0)</f>
        <v>14</v>
      </c>
      <c r="N8" s="65">
        <f>VLOOKUP($A8,'Return Data'!$B$7:$R$2700,14,0)</f>
        <v>1.3528</v>
      </c>
      <c r="O8" s="66">
        <f>RANK(N8,N$8:N$30,0)</f>
        <v>14</v>
      </c>
      <c r="P8" s="65">
        <f>VLOOKUP($A8,'Return Data'!$B$7:$R$2700,15,0)</f>
        <v>13.3865</v>
      </c>
      <c r="Q8" s="66">
        <f>RANK(P8,P$8:P$30,0)</f>
        <v>11</v>
      </c>
      <c r="R8" s="65">
        <f>VLOOKUP($A8,'Return Data'!$B$7:$R$2700,16,0)</f>
        <v>11.126200000000001</v>
      </c>
      <c r="S8" s="67">
        <f t="shared" ref="S8:S30" si="4">RANK(R8,R$8:R$30,0)</f>
        <v>20</v>
      </c>
    </row>
    <row r="9" spans="1:20" x14ac:dyDescent="0.3">
      <c r="A9" s="63" t="s">
        <v>1483</v>
      </c>
      <c r="B9" s="64">
        <f>VLOOKUP($A9,'Return Data'!$B$7:$R$2700,3,0)</f>
        <v>44260</v>
      </c>
      <c r="C9" s="65">
        <f>VLOOKUP($A9,'Return Data'!$B$7:$R$2700,4,0)</f>
        <v>43.08</v>
      </c>
      <c r="D9" s="65">
        <f>VLOOKUP($A9,'Return Data'!$B$7:$R$2700,10,0)</f>
        <v>13.0412</v>
      </c>
      <c r="E9" s="66">
        <f t="shared" si="0"/>
        <v>23</v>
      </c>
      <c r="F9" s="65">
        <f>VLOOKUP($A9,'Return Data'!$B$7:$R$2700,11,0)</f>
        <v>33.705800000000004</v>
      </c>
      <c r="G9" s="66">
        <f t="shared" si="1"/>
        <v>23</v>
      </c>
      <c r="H9" s="65">
        <f>VLOOKUP($A9,'Return Data'!$B$7:$R$2700,12,0)</f>
        <v>57.744399999999999</v>
      </c>
      <c r="I9" s="66">
        <f t="shared" si="2"/>
        <v>21</v>
      </c>
      <c r="J9" s="65">
        <f>VLOOKUP($A9,'Return Data'!$B$7:$R$2700,13,0)</f>
        <v>27.417899999999999</v>
      </c>
      <c r="K9" s="66">
        <f t="shared" si="3"/>
        <v>21</v>
      </c>
      <c r="L9" s="65">
        <f>VLOOKUP($A9,'Return Data'!$B$7:$R$2700,17,0)</f>
        <v>26.8628</v>
      </c>
      <c r="M9" s="66">
        <f>RANK(L9,L$8:L$30,0)</f>
        <v>4</v>
      </c>
      <c r="N9" s="65">
        <f>VLOOKUP($A9,'Return Data'!$B$7:$R$2700,14,0)</f>
        <v>15.553000000000001</v>
      </c>
      <c r="O9" s="66">
        <f>RANK(N9,N$8:N$30,0)</f>
        <v>2</v>
      </c>
      <c r="P9" s="65">
        <f>VLOOKUP($A9,'Return Data'!$B$7:$R$2700,15,0)</f>
        <v>18.2822</v>
      </c>
      <c r="Q9" s="66">
        <f>RANK(P9,P$8:P$30,0)</f>
        <v>4</v>
      </c>
      <c r="R9" s="65">
        <f>VLOOKUP($A9,'Return Data'!$B$7:$R$2700,16,0)</f>
        <v>22.254200000000001</v>
      </c>
      <c r="S9" s="67">
        <f t="shared" si="4"/>
        <v>7</v>
      </c>
    </row>
    <row r="10" spans="1:20" x14ac:dyDescent="0.3">
      <c r="A10" s="63" t="s">
        <v>1485</v>
      </c>
      <c r="B10" s="64">
        <f>VLOOKUP($A10,'Return Data'!$B$7:$R$2700,3,0)</f>
        <v>44260</v>
      </c>
      <c r="C10" s="65">
        <f>VLOOKUP($A10,'Return Data'!$B$7:$R$2700,4,0)</f>
        <v>18.190000000000001</v>
      </c>
      <c r="D10" s="65">
        <f>VLOOKUP($A10,'Return Data'!$B$7:$R$2700,10,0)</f>
        <v>19.356999999999999</v>
      </c>
      <c r="E10" s="66">
        <f t="shared" si="0"/>
        <v>16</v>
      </c>
      <c r="F10" s="65">
        <f>VLOOKUP($A10,'Return Data'!$B$7:$R$2700,11,0)</f>
        <v>37.698700000000002</v>
      </c>
      <c r="G10" s="66">
        <f t="shared" si="1"/>
        <v>18</v>
      </c>
      <c r="H10" s="65">
        <f>VLOOKUP($A10,'Return Data'!$B$7:$R$2700,12,0)</f>
        <v>76.945499999999996</v>
      </c>
      <c r="I10" s="66">
        <f t="shared" si="2"/>
        <v>8</v>
      </c>
      <c r="J10" s="65">
        <f>VLOOKUP($A10,'Return Data'!$B$7:$R$2700,13,0)</f>
        <v>55.869799999999998</v>
      </c>
      <c r="K10" s="66">
        <f t="shared" si="3"/>
        <v>3</v>
      </c>
      <c r="L10" s="65"/>
      <c r="M10" s="66"/>
      <c r="N10" s="65"/>
      <c r="O10" s="66"/>
      <c r="P10" s="65"/>
      <c r="Q10" s="66"/>
      <c r="R10" s="65">
        <f>VLOOKUP($A10,'Return Data'!$B$7:$R$2700,16,0)</f>
        <v>31.075199999999999</v>
      </c>
      <c r="S10" s="67">
        <f t="shared" si="4"/>
        <v>3</v>
      </c>
    </row>
    <row r="11" spans="1:20" x14ac:dyDescent="0.3">
      <c r="A11" s="63" t="s">
        <v>1487</v>
      </c>
      <c r="B11" s="64">
        <f>VLOOKUP($A11,'Return Data'!$B$7:$R$2700,3,0)</f>
        <v>44260</v>
      </c>
      <c r="C11" s="65">
        <f>VLOOKUP($A11,'Return Data'!$B$7:$R$2700,4,0)</f>
        <v>15.44</v>
      </c>
      <c r="D11" s="65">
        <f>VLOOKUP($A11,'Return Data'!$B$7:$R$2700,10,0)</f>
        <v>19.5046</v>
      </c>
      <c r="E11" s="66">
        <f t="shared" si="0"/>
        <v>14</v>
      </c>
      <c r="F11" s="65">
        <f>VLOOKUP($A11,'Return Data'!$B$7:$R$2700,11,0)</f>
        <v>37.9803</v>
      </c>
      <c r="G11" s="66">
        <f t="shared" si="1"/>
        <v>17</v>
      </c>
      <c r="H11" s="65">
        <f>VLOOKUP($A11,'Return Data'!$B$7:$R$2700,12,0)</f>
        <v>73.094200000000001</v>
      </c>
      <c r="I11" s="66">
        <f t="shared" si="2"/>
        <v>9</v>
      </c>
      <c r="J11" s="65">
        <f>VLOOKUP($A11,'Return Data'!$B$7:$R$2700,13,0)</f>
        <v>50.634099999999997</v>
      </c>
      <c r="K11" s="66">
        <f t="shared" si="3"/>
        <v>6</v>
      </c>
      <c r="L11" s="65"/>
      <c r="M11" s="66"/>
      <c r="N11" s="65"/>
      <c r="O11" s="66"/>
      <c r="P11" s="65"/>
      <c r="Q11" s="66"/>
      <c r="R11" s="65">
        <f>VLOOKUP($A11,'Return Data'!$B$7:$R$2700,16,0)</f>
        <v>23.575099999999999</v>
      </c>
      <c r="S11" s="67">
        <f t="shared" si="4"/>
        <v>6</v>
      </c>
    </row>
    <row r="12" spans="1:20" x14ac:dyDescent="0.3">
      <c r="A12" s="63" t="s">
        <v>1489</v>
      </c>
      <c r="B12" s="64">
        <f>VLOOKUP($A12,'Return Data'!$B$7:$R$2700,3,0)</f>
        <v>44260</v>
      </c>
      <c r="C12" s="65">
        <f>VLOOKUP($A12,'Return Data'!$B$7:$R$2700,4,0)</f>
        <v>80.275000000000006</v>
      </c>
      <c r="D12" s="65">
        <f>VLOOKUP($A12,'Return Data'!$B$7:$R$2700,10,0)</f>
        <v>16.305199999999999</v>
      </c>
      <c r="E12" s="66">
        <f t="shared" si="0"/>
        <v>22</v>
      </c>
      <c r="F12" s="65">
        <f>VLOOKUP($A12,'Return Data'!$B$7:$R$2700,11,0)</f>
        <v>37.255099999999999</v>
      </c>
      <c r="G12" s="66">
        <f t="shared" si="1"/>
        <v>19</v>
      </c>
      <c r="H12" s="65">
        <f>VLOOKUP($A12,'Return Data'!$B$7:$R$2700,12,0)</f>
        <v>73.051199999999994</v>
      </c>
      <c r="I12" s="66">
        <f t="shared" si="2"/>
        <v>10</v>
      </c>
      <c r="J12" s="65">
        <f>VLOOKUP($A12,'Return Data'!$B$7:$R$2700,13,0)</f>
        <v>45.351999999999997</v>
      </c>
      <c r="K12" s="66">
        <f t="shared" si="3"/>
        <v>9</v>
      </c>
      <c r="L12" s="65">
        <f>VLOOKUP($A12,'Return Data'!$B$7:$R$2700,17,0)</f>
        <v>22.787800000000001</v>
      </c>
      <c r="M12" s="66">
        <f>RANK(L12,L$8:L$30,0)</f>
        <v>9</v>
      </c>
      <c r="N12" s="65">
        <f>VLOOKUP($A12,'Return Data'!$B$7:$R$2700,14,0)</f>
        <v>6.968</v>
      </c>
      <c r="O12" s="66">
        <f>RANK(N12,N$8:N$30,0)</f>
        <v>8</v>
      </c>
      <c r="P12" s="65">
        <f>VLOOKUP($A12,'Return Data'!$B$7:$R$2700,15,0)</f>
        <v>15.7372</v>
      </c>
      <c r="Q12" s="66">
        <f>RANK(P12,P$8:P$30,0)</f>
        <v>7</v>
      </c>
      <c r="R12" s="65">
        <f>VLOOKUP($A12,'Return Data'!$B$7:$R$2700,16,0)</f>
        <v>16.375900000000001</v>
      </c>
      <c r="S12" s="67">
        <f t="shared" si="4"/>
        <v>14</v>
      </c>
    </row>
    <row r="13" spans="1:20" x14ac:dyDescent="0.3">
      <c r="A13" s="63" t="s">
        <v>1491</v>
      </c>
      <c r="B13" s="64">
        <f>VLOOKUP($A13,'Return Data'!$B$7:$R$2700,3,0)</f>
        <v>44260</v>
      </c>
      <c r="C13" s="65">
        <f>VLOOKUP($A13,'Return Data'!$B$7:$R$2700,4,0)</f>
        <v>17.71</v>
      </c>
      <c r="D13" s="65">
        <f>VLOOKUP($A13,'Return Data'!$B$7:$R$2700,10,0)</f>
        <v>23.647300000000001</v>
      </c>
      <c r="E13" s="66">
        <f t="shared" si="0"/>
        <v>3</v>
      </c>
      <c r="F13" s="65">
        <f>VLOOKUP($A13,'Return Data'!$B$7:$R$2700,11,0)</f>
        <v>46.085999999999999</v>
      </c>
      <c r="G13" s="66">
        <f t="shared" si="1"/>
        <v>4</v>
      </c>
      <c r="H13" s="65">
        <f>VLOOKUP($A13,'Return Data'!$B$7:$R$2700,12,0)</f>
        <v>78.726399999999998</v>
      </c>
      <c r="I13" s="66">
        <f t="shared" si="2"/>
        <v>6</v>
      </c>
      <c r="J13" s="65">
        <f>VLOOKUP($A13,'Return Data'!$B$7:$R$2700,13,0)</f>
        <v>52.6066</v>
      </c>
      <c r="K13" s="66">
        <f t="shared" si="3"/>
        <v>5</v>
      </c>
      <c r="L13" s="65"/>
      <c r="M13" s="66"/>
      <c r="N13" s="65"/>
      <c r="O13" s="66"/>
      <c r="P13" s="65"/>
      <c r="Q13" s="66"/>
      <c r="R13" s="65">
        <f>VLOOKUP($A13,'Return Data'!$B$7:$R$2700,16,0)</f>
        <v>31.729399999999998</v>
      </c>
      <c r="S13" s="67">
        <f t="shared" si="4"/>
        <v>2</v>
      </c>
    </row>
    <row r="14" spans="1:20" x14ac:dyDescent="0.3">
      <c r="A14" s="63" t="s">
        <v>1492</v>
      </c>
      <c r="B14" s="64">
        <f>VLOOKUP($A14,'Return Data'!$B$7:$R$2700,3,0)</f>
        <v>44260</v>
      </c>
      <c r="C14" s="65">
        <f>VLOOKUP($A14,'Return Data'!$B$7:$R$2700,4,0)</f>
        <v>68.584199999999996</v>
      </c>
      <c r="D14" s="65">
        <f>VLOOKUP($A14,'Return Data'!$B$7:$R$2700,10,0)</f>
        <v>22.502600000000001</v>
      </c>
      <c r="E14" s="66">
        <f t="shared" si="0"/>
        <v>6</v>
      </c>
      <c r="F14" s="65">
        <f>VLOOKUP($A14,'Return Data'!$B$7:$R$2700,11,0)</f>
        <v>48.315800000000003</v>
      </c>
      <c r="G14" s="66">
        <f t="shared" si="1"/>
        <v>2</v>
      </c>
      <c r="H14" s="65">
        <f>VLOOKUP($A14,'Return Data'!$B$7:$R$2700,12,0)</f>
        <v>77.702799999999996</v>
      </c>
      <c r="I14" s="66">
        <f t="shared" si="2"/>
        <v>7</v>
      </c>
      <c r="J14" s="65">
        <f>VLOOKUP($A14,'Return Data'!$B$7:$R$2700,13,0)</f>
        <v>42.020400000000002</v>
      </c>
      <c r="K14" s="66">
        <f t="shared" si="3"/>
        <v>15</v>
      </c>
      <c r="L14" s="65">
        <f>VLOOKUP($A14,'Return Data'!$B$7:$R$2700,17,0)</f>
        <v>14.6233</v>
      </c>
      <c r="M14" s="66">
        <f>RANK(L14,L$8:L$30,0)</f>
        <v>13</v>
      </c>
      <c r="N14" s="65">
        <f>VLOOKUP($A14,'Return Data'!$B$7:$R$2700,14,0)</f>
        <v>4.3766999999999996</v>
      </c>
      <c r="O14" s="66">
        <f>RANK(N14,N$8:N$30,0)</f>
        <v>11</v>
      </c>
      <c r="P14" s="65">
        <f>VLOOKUP($A14,'Return Data'!$B$7:$R$2700,15,0)</f>
        <v>13.4726</v>
      </c>
      <c r="Q14" s="66">
        <f>RANK(P14,P$8:P$30,0)</f>
        <v>10</v>
      </c>
      <c r="R14" s="65">
        <f>VLOOKUP($A14,'Return Data'!$B$7:$R$2700,16,0)</f>
        <v>13.5517</v>
      </c>
      <c r="S14" s="67">
        <f t="shared" si="4"/>
        <v>17</v>
      </c>
    </row>
    <row r="15" spans="1:20" x14ac:dyDescent="0.3">
      <c r="A15" s="63" t="s">
        <v>1495</v>
      </c>
      <c r="B15" s="64">
        <f>VLOOKUP($A15,'Return Data'!$B$7:$R$2700,3,0)</f>
        <v>44260</v>
      </c>
      <c r="C15" s="65">
        <f>VLOOKUP($A15,'Return Data'!$B$7:$R$2700,4,0)</f>
        <v>53.488</v>
      </c>
      <c r="D15" s="65">
        <f>VLOOKUP($A15,'Return Data'!$B$7:$R$2700,10,0)</f>
        <v>21.594000000000001</v>
      </c>
      <c r="E15" s="66">
        <f t="shared" si="0"/>
        <v>7</v>
      </c>
      <c r="F15" s="65">
        <f>VLOOKUP($A15,'Return Data'!$B$7:$R$2700,11,0)</f>
        <v>42.088999999999999</v>
      </c>
      <c r="G15" s="66">
        <f t="shared" si="1"/>
        <v>9</v>
      </c>
      <c r="H15" s="65">
        <f>VLOOKUP($A15,'Return Data'!$B$7:$R$2700,12,0)</f>
        <v>72.463999999999999</v>
      </c>
      <c r="I15" s="66">
        <f t="shared" si="2"/>
        <v>11</v>
      </c>
      <c r="J15" s="65">
        <f>VLOOKUP($A15,'Return Data'!$B$7:$R$2700,13,0)</f>
        <v>44.067700000000002</v>
      </c>
      <c r="K15" s="66">
        <f t="shared" si="3"/>
        <v>13</v>
      </c>
      <c r="L15" s="65">
        <f>VLOOKUP($A15,'Return Data'!$B$7:$R$2700,17,0)</f>
        <v>12.258100000000001</v>
      </c>
      <c r="M15" s="66">
        <f>RANK(L15,L$8:L$30,0)</f>
        <v>15</v>
      </c>
      <c r="N15" s="65">
        <f>VLOOKUP($A15,'Return Data'!$B$7:$R$2700,14,0)</f>
        <v>5.6496000000000004</v>
      </c>
      <c r="O15" s="66">
        <f>RANK(N15,N$8:N$30,0)</f>
        <v>9</v>
      </c>
      <c r="P15" s="65">
        <f>VLOOKUP($A15,'Return Data'!$B$7:$R$2700,15,0)</f>
        <v>17.244599999999998</v>
      </c>
      <c r="Q15" s="66">
        <f>RANK(P15,P$8:P$30,0)</f>
        <v>6</v>
      </c>
      <c r="R15" s="65">
        <f>VLOOKUP($A15,'Return Data'!$B$7:$R$2700,16,0)</f>
        <v>13.848800000000001</v>
      </c>
      <c r="S15" s="67">
        <f t="shared" si="4"/>
        <v>16</v>
      </c>
    </row>
    <row r="16" spans="1:20" x14ac:dyDescent="0.3">
      <c r="A16" s="63" t="s">
        <v>1496</v>
      </c>
      <c r="B16" s="64">
        <f>VLOOKUP($A16,'Return Data'!$B$7:$R$2700,3,0)</f>
        <v>44260</v>
      </c>
      <c r="C16" s="65">
        <f>VLOOKUP($A16,'Return Data'!$B$7:$R$2700,4,0)</f>
        <v>64.499799999999993</v>
      </c>
      <c r="D16" s="65">
        <f>VLOOKUP($A16,'Return Data'!$B$7:$R$2700,10,0)</f>
        <v>20.522099999999998</v>
      </c>
      <c r="E16" s="66">
        <f t="shared" si="0"/>
        <v>12</v>
      </c>
      <c r="F16" s="65">
        <f>VLOOKUP($A16,'Return Data'!$B$7:$R$2700,11,0)</f>
        <v>43.549199999999999</v>
      </c>
      <c r="G16" s="66">
        <f t="shared" si="1"/>
        <v>8</v>
      </c>
      <c r="H16" s="65">
        <f>VLOOKUP($A16,'Return Data'!$B$7:$R$2700,12,0)</f>
        <v>69.711799999999997</v>
      </c>
      <c r="I16" s="66">
        <f t="shared" si="2"/>
        <v>16</v>
      </c>
      <c r="J16" s="65">
        <f>VLOOKUP($A16,'Return Data'!$B$7:$R$2700,13,0)</f>
        <v>44.646000000000001</v>
      </c>
      <c r="K16" s="66">
        <f t="shared" si="3"/>
        <v>11</v>
      </c>
      <c r="L16" s="65">
        <f>VLOOKUP($A16,'Return Data'!$B$7:$R$2700,17,0)</f>
        <v>16.302</v>
      </c>
      <c r="M16" s="66">
        <f>RANK(L16,L$8:L$30,0)</f>
        <v>10</v>
      </c>
      <c r="N16" s="65">
        <f>VLOOKUP($A16,'Return Data'!$B$7:$R$2700,14,0)</f>
        <v>2.2305999999999999</v>
      </c>
      <c r="O16" s="66">
        <f>RANK(N16,N$8:N$30,0)</f>
        <v>13</v>
      </c>
      <c r="P16" s="65">
        <f>VLOOKUP($A16,'Return Data'!$B$7:$R$2700,15,0)</f>
        <v>12.8087</v>
      </c>
      <c r="Q16" s="66">
        <f>RANK(P16,P$8:P$30,0)</f>
        <v>13</v>
      </c>
      <c r="R16" s="65">
        <f>VLOOKUP($A16,'Return Data'!$B$7:$R$2700,16,0)</f>
        <v>12.5175</v>
      </c>
      <c r="S16" s="67">
        <f t="shared" si="4"/>
        <v>18</v>
      </c>
    </row>
    <row r="17" spans="1:19" x14ac:dyDescent="0.3">
      <c r="A17" s="63" t="s">
        <v>1498</v>
      </c>
      <c r="B17" s="64">
        <f>VLOOKUP($A17,'Return Data'!$B$7:$R$2700,3,0)</f>
        <v>44260</v>
      </c>
      <c r="C17" s="65">
        <f>VLOOKUP($A17,'Return Data'!$B$7:$R$2700,4,0)</f>
        <v>36.659999999999997</v>
      </c>
      <c r="D17" s="65">
        <f>VLOOKUP($A17,'Return Data'!$B$7:$R$2700,10,0)</f>
        <v>20.790800000000001</v>
      </c>
      <c r="E17" s="66">
        <f t="shared" si="0"/>
        <v>10</v>
      </c>
      <c r="F17" s="65">
        <f>VLOOKUP($A17,'Return Data'!$B$7:$R$2700,11,0)</f>
        <v>45.476199999999999</v>
      </c>
      <c r="G17" s="66">
        <f t="shared" si="1"/>
        <v>5</v>
      </c>
      <c r="H17" s="65">
        <f>VLOOKUP($A17,'Return Data'!$B$7:$R$2700,12,0)</f>
        <v>81.575000000000003</v>
      </c>
      <c r="I17" s="66">
        <f t="shared" si="2"/>
        <v>3</v>
      </c>
      <c r="J17" s="65">
        <f>VLOOKUP($A17,'Return Data'!$B$7:$R$2700,13,0)</f>
        <v>41.818199999999997</v>
      </c>
      <c r="K17" s="66">
        <f t="shared" si="3"/>
        <v>16</v>
      </c>
      <c r="L17" s="65">
        <f>VLOOKUP($A17,'Return Data'!$B$7:$R$2700,17,0)</f>
        <v>26.0459</v>
      </c>
      <c r="M17" s="66">
        <f>RANK(L17,L$8:L$30,0)</f>
        <v>5</v>
      </c>
      <c r="N17" s="65">
        <f>VLOOKUP($A17,'Return Data'!$B$7:$R$2700,14,0)</f>
        <v>8.4434000000000005</v>
      </c>
      <c r="O17" s="66">
        <f>RANK(N17,N$8:N$30,0)</f>
        <v>7</v>
      </c>
      <c r="P17" s="65">
        <f>VLOOKUP($A17,'Return Data'!$B$7:$R$2700,15,0)</f>
        <v>15.1425</v>
      </c>
      <c r="Q17" s="66">
        <f>RANK(P17,P$8:P$30,0)</f>
        <v>8</v>
      </c>
      <c r="R17" s="65">
        <f>VLOOKUP($A17,'Return Data'!$B$7:$R$2700,16,0)</f>
        <v>10.189</v>
      </c>
      <c r="S17" s="67">
        <f t="shared" si="4"/>
        <v>21</v>
      </c>
    </row>
    <row r="18" spans="1:19" x14ac:dyDescent="0.3">
      <c r="A18" s="63" t="s">
        <v>1500</v>
      </c>
      <c r="B18" s="64">
        <f>VLOOKUP($A18,'Return Data'!$B$7:$R$2700,3,0)</f>
        <v>44260</v>
      </c>
      <c r="C18" s="65">
        <f>VLOOKUP($A18,'Return Data'!$B$7:$R$2700,4,0)</f>
        <v>12.25</v>
      </c>
      <c r="D18" s="65">
        <f>VLOOKUP($A18,'Return Data'!$B$7:$R$2700,10,0)</f>
        <v>21.0474</v>
      </c>
      <c r="E18" s="66">
        <f t="shared" si="0"/>
        <v>9</v>
      </c>
      <c r="F18" s="65">
        <f>VLOOKUP($A18,'Return Data'!$B$7:$R$2700,11,0)</f>
        <v>38.418100000000003</v>
      </c>
      <c r="G18" s="66">
        <f t="shared" si="1"/>
        <v>15</v>
      </c>
      <c r="H18" s="65">
        <f>VLOOKUP($A18,'Return Data'!$B$7:$R$2700,12,0)</f>
        <v>66.214399999999998</v>
      </c>
      <c r="I18" s="66">
        <f t="shared" si="2"/>
        <v>18</v>
      </c>
      <c r="J18" s="65">
        <f>VLOOKUP($A18,'Return Data'!$B$7:$R$2700,13,0)</f>
        <v>35.8093</v>
      </c>
      <c r="K18" s="66">
        <f t="shared" si="3"/>
        <v>19</v>
      </c>
      <c r="L18" s="65">
        <f>VLOOKUP($A18,'Return Data'!$B$7:$R$2700,17,0)</f>
        <v>15.244</v>
      </c>
      <c r="M18" s="66">
        <f>RANK(L18,L$8:L$30,0)</f>
        <v>12</v>
      </c>
      <c r="N18" s="65">
        <f>VLOOKUP($A18,'Return Data'!$B$7:$R$2700,14,0)</f>
        <v>4.8372000000000002</v>
      </c>
      <c r="O18" s="66">
        <f>RANK(N18,N$8:N$30,0)</f>
        <v>10</v>
      </c>
      <c r="P18" s="65"/>
      <c r="Q18" s="66"/>
      <c r="R18" s="65">
        <f>VLOOKUP($A18,'Return Data'!$B$7:$R$2700,16,0)</f>
        <v>5.6273999999999997</v>
      </c>
      <c r="S18" s="67">
        <f t="shared" si="4"/>
        <v>23</v>
      </c>
    </row>
    <row r="19" spans="1:19" x14ac:dyDescent="0.3">
      <c r="A19" s="63" t="s">
        <v>1503</v>
      </c>
      <c r="B19" s="64">
        <f>VLOOKUP($A19,'Return Data'!$B$7:$R$2700,3,0)</f>
        <v>44260</v>
      </c>
      <c r="C19" s="65">
        <f>VLOOKUP($A19,'Return Data'!$B$7:$R$2700,4,0)</f>
        <v>16.53</v>
      </c>
      <c r="D19" s="65">
        <f>VLOOKUP($A19,'Return Data'!$B$7:$R$2700,10,0)</f>
        <v>17.987200000000001</v>
      </c>
      <c r="E19" s="66">
        <f t="shared" si="0"/>
        <v>19</v>
      </c>
      <c r="F19" s="65">
        <f>VLOOKUP($A19,'Return Data'!$B$7:$R$2700,11,0)</f>
        <v>36.951099999999997</v>
      </c>
      <c r="G19" s="66">
        <f t="shared" ref="G19" si="5">RANK(F19,F$8:F$30,0)</f>
        <v>20</v>
      </c>
      <c r="H19" s="65"/>
      <c r="I19" s="66"/>
      <c r="J19" s="65"/>
      <c r="K19" s="66"/>
      <c r="L19" s="65"/>
      <c r="M19" s="66"/>
      <c r="N19" s="65"/>
      <c r="O19" s="66"/>
      <c r="P19" s="65"/>
      <c r="Q19" s="66"/>
      <c r="R19" s="65">
        <f>VLOOKUP($A19,'Return Data'!$B$7:$R$2700,16,0)</f>
        <v>63.312800000000003</v>
      </c>
      <c r="S19" s="67">
        <f t="shared" si="4"/>
        <v>1</v>
      </c>
    </row>
    <row r="20" spans="1:19" x14ac:dyDescent="0.3">
      <c r="A20" s="63" t="s">
        <v>1505</v>
      </c>
      <c r="B20" s="64">
        <f>VLOOKUP($A20,'Return Data'!$B$7:$R$2700,3,0)</f>
        <v>44260</v>
      </c>
      <c r="C20" s="65">
        <f>VLOOKUP($A20,'Return Data'!$B$7:$R$2700,4,0)</f>
        <v>15.54</v>
      </c>
      <c r="D20" s="65">
        <f>VLOOKUP($A20,'Return Data'!$B$7:$R$2700,10,0)</f>
        <v>22.555199999999999</v>
      </c>
      <c r="E20" s="66">
        <f t="shared" si="0"/>
        <v>5</v>
      </c>
      <c r="F20" s="65">
        <f>VLOOKUP($A20,'Return Data'!$B$7:$R$2700,11,0)</f>
        <v>38.626199999999997</v>
      </c>
      <c r="G20" s="66">
        <f>RANK(F20,F$8:F$30,0)</f>
        <v>14</v>
      </c>
      <c r="H20" s="65">
        <f>VLOOKUP($A20,'Return Data'!$B$7:$R$2700,12,0)</f>
        <v>61.875</v>
      </c>
      <c r="I20" s="66">
        <f>RANK(H20,H$8:H$30,0)</f>
        <v>20</v>
      </c>
      <c r="J20" s="65">
        <f>VLOOKUP($A20,'Return Data'!$B$7:$R$2700,13,0)</f>
        <v>34.429099999999998</v>
      </c>
      <c r="K20" s="66">
        <f>RANK(J20,J$8:J$30,0)</f>
        <v>20</v>
      </c>
      <c r="L20" s="65">
        <f>VLOOKUP($A20,'Return Data'!$B$7:$R$2700,17,0)</f>
        <v>24.250299999999999</v>
      </c>
      <c r="M20" s="66">
        <f>RANK(L20,L$8:L$30,0)</f>
        <v>7</v>
      </c>
      <c r="N20" s="65"/>
      <c r="O20" s="66"/>
      <c r="P20" s="65"/>
      <c r="Q20" s="66"/>
      <c r="R20" s="65">
        <f>VLOOKUP($A20,'Return Data'!$B$7:$R$2700,16,0)</f>
        <v>20.653500000000001</v>
      </c>
      <c r="S20" s="67">
        <f t="shared" si="4"/>
        <v>8</v>
      </c>
    </row>
    <row r="21" spans="1:19" x14ac:dyDescent="0.3">
      <c r="A21" s="63" t="s">
        <v>1507</v>
      </c>
      <c r="B21" s="64">
        <f>VLOOKUP($A21,'Return Data'!$B$7:$R$2700,3,0)</f>
        <v>44260</v>
      </c>
      <c r="C21" s="65">
        <f>VLOOKUP($A21,'Return Data'!$B$7:$R$2700,4,0)</f>
        <v>12.8626</v>
      </c>
      <c r="D21" s="65">
        <f>VLOOKUP($A21,'Return Data'!$B$7:$R$2700,10,0)</f>
        <v>17.5182</v>
      </c>
      <c r="E21" s="66">
        <f t="shared" si="0"/>
        <v>20</v>
      </c>
      <c r="F21" s="65">
        <f>VLOOKUP($A21,'Return Data'!$B$7:$R$2700,11,0)</f>
        <v>35.514200000000002</v>
      </c>
      <c r="G21" s="66">
        <f t="shared" ref="G21" si="6">RANK(F21,F$8:F$30,0)</f>
        <v>22</v>
      </c>
      <c r="H21" s="65"/>
      <c r="I21" s="66"/>
      <c r="J21" s="65"/>
      <c r="K21" s="66"/>
      <c r="L21" s="65"/>
      <c r="M21" s="66"/>
      <c r="N21" s="65"/>
      <c r="O21" s="66"/>
      <c r="P21" s="65"/>
      <c r="Q21" s="66"/>
      <c r="R21" s="65">
        <f>VLOOKUP($A21,'Return Data'!$B$7:$R$2700,16,0)</f>
        <v>27.193000000000001</v>
      </c>
      <c r="S21" s="67">
        <f t="shared" si="4"/>
        <v>5</v>
      </c>
    </row>
    <row r="22" spans="1:19" x14ac:dyDescent="0.3">
      <c r="A22" s="63" t="s">
        <v>1508</v>
      </c>
      <c r="B22" s="64">
        <f>VLOOKUP($A22,'Return Data'!$B$7:$R$2700,3,0)</f>
        <v>44260</v>
      </c>
      <c r="C22" s="65">
        <f>VLOOKUP($A22,'Return Data'!$B$7:$R$2700,4,0)</f>
        <v>118.629</v>
      </c>
      <c r="D22" s="65">
        <f>VLOOKUP($A22,'Return Data'!$B$7:$R$2700,10,0)</f>
        <v>24.580200000000001</v>
      </c>
      <c r="E22" s="66">
        <f t="shared" si="0"/>
        <v>1</v>
      </c>
      <c r="F22" s="65">
        <f>VLOOKUP($A22,'Return Data'!$B$7:$R$2700,11,0)</f>
        <v>54.366399999999999</v>
      </c>
      <c r="G22" s="66">
        <f t="shared" ref="G22:G30" si="7">RANK(F22,F$8:F$30,0)</f>
        <v>1</v>
      </c>
      <c r="H22" s="65">
        <f>VLOOKUP($A22,'Return Data'!$B$7:$R$2700,12,0)</f>
        <v>92.467100000000002</v>
      </c>
      <c r="I22" s="66">
        <f t="shared" ref="I22:I30" si="8">RANK(H22,H$8:H$30,0)</f>
        <v>2</v>
      </c>
      <c r="J22" s="65">
        <f>VLOOKUP($A22,'Return Data'!$B$7:$R$2700,13,0)</f>
        <v>57.9298</v>
      </c>
      <c r="K22" s="66">
        <f t="shared" ref="K22:K30" si="9">RANK(J22,J$8:J$30,0)</f>
        <v>2</v>
      </c>
      <c r="L22" s="65">
        <f>VLOOKUP($A22,'Return Data'!$B$7:$R$2700,17,0)</f>
        <v>31.385200000000001</v>
      </c>
      <c r="M22" s="66">
        <f>RANK(L22,L$8:L$30,0)</f>
        <v>1</v>
      </c>
      <c r="N22" s="65">
        <f>VLOOKUP($A22,'Return Data'!$B$7:$R$2700,14,0)</f>
        <v>14.6469</v>
      </c>
      <c r="O22" s="66">
        <f>RANK(N22,N$8:N$30,0)</f>
        <v>3</v>
      </c>
      <c r="P22" s="65">
        <f>VLOOKUP($A22,'Return Data'!$B$7:$R$2700,15,0)</f>
        <v>19.4175</v>
      </c>
      <c r="Q22" s="66">
        <f>RANK(P22,P$8:P$30,0)</f>
        <v>3</v>
      </c>
      <c r="R22" s="65">
        <f>VLOOKUP($A22,'Return Data'!$B$7:$R$2700,16,0)</f>
        <v>16.677700000000002</v>
      </c>
      <c r="S22" s="67">
        <f t="shared" si="4"/>
        <v>13</v>
      </c>
    </row>
    <row r="23" spans="1:19" x14ac:dyDescent="0.3">
      <c r="A23" s="63" t="s">
        <v>1511</v>
      </c>
      <c r="B23" s="64">
        <f>VLOOKUP($A23,'Return Data'!$B$7:$R$2700,3,0)</f>
        <v>44260</v>
      </c>
      <c r="C23" s="65">
        <f>VLOOKUP($A23,'Return Data'!$B$7:$R$2700,4,0)</f>
        <v>30.215</v>
      </c>
      <c r="D23" s="65">
        <f>VLOOKUP($A23,'Return Data'!$B$7:$R$2700,10,0)</f>
        <v>19.4316</v>
      </c>
      <c r="E23" s="66">
        <f t="shared" si="0"/>
        <v>15</v>
      </c>
      <c r="F23" s="65">
        <f>VLOOKUP($A23,'Return Data'!$B$7:$R$2700,11,0)</f>
        <v>40.039900000000003</v>
      </c>
      <c r="G23" s="66">
        <f t="shared" si="7"/>
        <v>11</v>
      </c>
      <c r="H23" s="65">
        <f>VLOOKUP($A23,'Return Data'!$B$7:$R$2700,12,0)</f>
        <v>69.357100000000003</v>
      </c>
      <c r="I23" s="66">
        <f t="shared" si="8"/>
        <v>17</v>
      </c>
      <c r="J23" s="65">
        <f>VLOOKUP($A23,'Return Data'!$B$7:$R$2700,13,0)</f>
        <v>39.741900000000001</v>
      </c>
      <c r="K23" s="66">
        <f t="shared" si="9"/>
        <v>17</v>
      </c>
      <c r="L23" s="65">
        <f>VLOOKUP($A23,'Return Data'!$B$7:$R$2700,17,0)</f>
        <v>11.6342</v>
      </c>
      <c r="M23" s="66">
        <f>RANK(L23,L$8:L$30,0)</f>
        <v>16</v>
      </c>
      <c r="N23" s="65">
        <f>VLOOKUP($A23,'Return Data'!$B$7:$R$2700,14,0)</f>
        <v>2.9935</v>
      </c>
      <c r="O23" s="66">
        <f>RANK(N23,N$8:N$30,0)</f>
        <v>12</v>
      </c>
      <c r="P23" s="65">
        <f>VLOOKUP($A23,'Return Data'!$B$7:$R$2700,15,0)</f>
        <v>17.546600000000002</v>
      </c>
      <c r="Q23" s="66">
        <f>RANK(P23,P$8:P$30,0)</f>
        <v>5</v>
      </c>
      <c r="R23" s="65">
        <f>VLOOKUP($A23,'Return Data'!$B$7:$R$2700,16,0)</f>
        <v>17.604099999999999</v>
      </c>
      <c r="S23" s="67">
        <f t="shared" si="4"/>
        <v>12</v>
      </c>
    </row>
    <row r="24" spans="1:19" x14ac:dyDescent="0.3">
      <c r="A24" s="63" t="s">
        <v>1512</v>
      </c>
      <c r="B24" s="64">
        <f>VLOOKUP($A24,'Return Data'!$B$7:$R$2700,3,0)</f>
        <v>44260</v>
      </c>
      <c r="C24" s="65">
        <f>VLOOKUP($A24,'Return Data'!$B$7:$R$2700,4,0)</f>
        <v>59.330800000000004</v>
      </c>
      <c r="D24" s="65">
        <f>VLOOKUP($A24,'Return Data'!$B$7:$R$2700,10,0)</f>
        <v>23.940200000000001</v>
      </c>
      <c r="E24" s="66">
        <f t="shared" si="0"/>
        <v>2</v>
      </c>
      <c r="F24" s="65">
        <f>VLOOKUP($A24,'Return Data'!$B$7:$R$2700,11,0)</f>
        <v>44.2256</v>
      </c>
      <c r="G24" s="66">
        <f t="shared" si="7"/>
        <v>7</v>
      </c>
      <c r="H24" s="65">
        <f>VLOOKUP($A24,'Return Data'!$B$7:$R$2700,12,0)</f>
        <v>79.712400000000002</v>
      </c>
      <c r="I24" s="66">
        <f t="shared" si="8"/>
        <v>5</v>
      </c>
      <c r="J24" s="65">
        <f>VLOOKUP($A24,'Return Data'!$B$7:$R$2700,13,0)</f>
        <v>53.467399999999998</v>
      </c>
      <c r="K24" s="66">
        <f t="shared" si="9"/>
        <v>4</v>
      </c>
      <c r="L24" s="65">
        <f>VLOOKUP($A24,'Return Data'!$B$7:$R$2700,17,0)</f>
        <v>23.338200000000001</v>
      </c>
      <c r="M24" s="66">
        <f>RANK(L24,L$8:L$30,0)</f>
        <v>8</v>
      </c>
      <c r="N24" s="65">
        <f>VLOOKUP($A24,'Return Data'!$B$7:$R$2700,14,0)</f>
        <v>9.2944999999999993</v>
      </c>
      <c r="O24" s="66">
        <f>RANK(N24,N$8:N$30,0)</f>
        <v>5</v>
      </c>
      <c r="P24" s="65">
        <f>VLOOKUP($A24,'Return Data'!$B$7:$R$2700,15,0)</f>
        <v>20.343800000000002</v>
      </c>
      <c r="Q24" s="66">
        <f>RANK(P24,P$8:P$30,0)</f>
        <v>2</v>
      </c>
      <c r="R24" s="65">
        <f>VLOOKUP($A24,'Return Data'!$B$7:$R$2700,16,0)</f>
        <v>18.530100000000001</v>
      </c>
      <c r="S24" s="67">
        <f t="shared" si="4"/>
        <v>11</v>
      </c>
    </row>
    <row r="25" spans="1:19" x14ac:dyDescent="0.3">
      <c r="A25" s="63" t="s">
        <v>1515</v>
      </c>
      <c r="B25" s="64">
        <f>VLOOKUP($A25,'Return Data'!$B$7:$R$2700,3,0)</f>
        <v>44260</v>
      </c>
      <c r="C25" s="65">
        <f>VLOOKUP($A25,'Return Data'!$B$7:$R$2700,4,0)</f>
        <v>16.04</v>
      </c>
      <c r="D25" s="65">
        <f>VLOOKUP($A25,'Return Data'!$B$7:$R$2700,10,0)</f>
        <v>18.639099999999999</v>
      </c>
      <c r="E25" s="66">
        <f t="shared" si="0"/>
        <v>18</v>
      </c>
      <c r="F25" s="65">
        <f>VLOOKUP($A25,'Return Data'!$B$7:$R$2700,11,0)</f>
        <v>38.156799999999997</v>
      </c>
      <c r="G25" s="66">
        <f t="shared" si="7"/>
        <v>16</v>
      </c>
      <c r="H25" s="65">
        <f>VLOOKUP($A25,'Return Data'!$B$7:$R$2700,12,0)</f>
        <v>71.184600000000003</v>
      </c>
      <c r="I25" s="66">
        <f t="shared" si="8"/>
        <v>14</v>
      </c>
      <c r="J25" s="65">
        <f>VLOOKUP($A25,'Return Data'!$B$7:$R$2700,13,0)</f>
        <v>49.070599999999999</v>
      </c>
      <c r="K25" s="66">
        <f t="shared" si="9"/>
        <v>7</v>
      </c>
      <c r="L25" s="65"/>
      <c r="M25" s="66"/>
      <c r="N25" s="65"/>
      <c r="O25" s="66"/>
      <c r="P25" s="65"/>
      <c r="Q25" s="66"/>
      <c r="R25" s="65">
        <f>VLOOKUP($A25,'Return Data'!$B$7:$R$2700,16,0)</f>
        <v>29.760200000000001</v>
      </c>
      <c r="S25" s="67">
        <f t="shared" si="4"/>
        <v>4</v>
      </c>
    </row>
    <row r="26" spans="1:19" x14ac:dyDescent="0.3">
      <c r="A26" s="63" t="s">
        <v>1516</v>
      </c>
      <c r="B26" s="64">
        <f>VLOOKUP($A26,'Return Data'!$B$7:$R$2700,3,0)</f>
        <v>44260</v>
      </c>
      <c r="C26" s="65">
        <f>VLOOKUP($A26,'Return Data'!$B$7:$R$2700,4,0)</f>
        <v>91.551993342588403</v>
      </c>
      <c r="D26" s="65">
        <f>VLOOKUP($A26,'Return Data'!$B$7:$R$2700,10,0)</f>
        <v>20.029599999999999</v>
      </c>
      <c r="E26" s="66">
        <f t="shared" si="0"/>
        <v>13</v>
      </c>
      <c r="F26" s="65">
        <f>VLOOKUP($A26,'Return Data'!$B$7:$R$2700,11,0)</f>
        <v>45.232399999999998</v>
      </c>
      <c r="G26" s="66">
        <f t="shared" si="7"/>
        <v>6</v>
      </c>
      <c r="H26" s="65">
        <f>VLOOKUP($A26,'Return Data'!$B$7:$R$2700,12,0)</f>
        <v>118.6527</v>
      </c>
      <c r="I26" s="66">
        <f t="shared" si="8"/>
        <v>1</v>
      </c>
      <c r="J26" s="65">
        <f>VLOOKUP($A26,'Return Data'!$B$7:$R$2700,13,0)</f>
        <v>98.296000000000006</v>
      </c>
      <c r="K26" s="66">
        <f t="shared" si="9"/>
        <v>1</v>
      </c>
      <c r="L26" s="65">
        <f>VLOOKUP($A26,'Return Data'!$B$7:$R$2700,17,0)</f>
        <v>26.895800000000001</v>
      </c>
      <c r="M26" s="66">
        <f>RANK(L26,L$8:L$30,0)</f>
        <v>3</v>
      </c>
      <c r="N26" s="65">
        <f>VLOOKUP($A26,'Return Data'!$B$7:$R$2700,14,0)</f>
        <v>17.500499999999999</v>
      </c>
      <c r="O26" s="66">
        <f>RANK(N26,N$8:N$30,0)</f>
        <v>1</v>
      </c>
      <c r="P26" s="65">
        <f>VLOOKUP($A26,'Return Data'!$B$7:$R$2700,15,0)</f>
        <v>12.864000000000001</v>
      </c>
      <c r="Q26" s="66">
        <f>RANK(P26,P$8:P$30,0)</f>
        <v>12</v>
      </c>
      <c r="R26" s="65">
        <f>VLOOKUP($A26,'Return Data'!$B$7:$R$2700,16,0)</f>
        <v>9.4995999999999992</v>
      </c>
      <c r="S26" s="67">
        <f t="shared" si="4"/>
        <v>22</v>
      </c>
    </row>
    <row r="27" spans="1:19" x14ac:dyDescent="0.3">
      <c r="A27" s="63" t="s">
        <v>1519</v>
      </c>
      <c r="B27" s="64">
        <f>VLOOKUP($A27,'Return Data'!$B$7:$R$2700,3,0)</f>
        <v>44260</v>
      </c>
      <c r="C27" s="65">
        <f>VLOOKUP($A27,'Return Data'!$B$7:$R$2700,4,0)</f>
        <v>80.525999999999996</v>
      </c>
      <c r="D27" s="65">
        <f>VLOOKUP($A27,'Return Data'!$B$7:$R$2700,10,0)</f>
        <v>16.934100000000001</v>
      </c>
      <c r="E27" s="66">
        <f t="shared" si="0"/>
        <v>21</v>
      </c>
      <c r="F27" s="65">
        <f>VLOOKUP($A27,'Return Data'!$B$7:$R$2700,11,0)</f>
        <v>39.2468</v>
      </c>
      <c r="G27" s="66">
        <f t="shared" si="7"/>
        <v>13</v>
      </c>
      <c r="H27" s="65">
        <f>VLOOKUP($A27,'Return Data'!$B$7:$R$2700,12,0)</f>
        <v>70.613200000000006</v>
      </c>
      <c r="I27" s="66">
        <f t="shared" si="8"/>
        <v>15</v>
      </c>
      <c r="J27" s="65">
        <f>VLOOKUP($A27,'Return Data'!$B$7:$R$2700,13,0)</f>
        <v>47.197699999999998</v>
      </c>
      <c r="K27" s="66">
        <f t="shared" si="9"/>
        <v>8</v>
      </c>
      <c r="L27" s="65">
        <f>VLOOKUP($A27,'Return Data'!$B$7:$R$2700,17,0)</f>
        <v>27.8306</v>
      </c>
      <c r="M27" s="66">
        <f>RANK(L27,L$8:L$30,0)</f>
        <v>2</v>
      </c>
      <c r="N27" s="65">
        <f>VLOOKUP($A27,'Return Data'!$B$7:$R$2700,14,0)</f>
        <v>11.474299999999999</v>
      </c>
      <c r="O27" s="66">
        <f>RANK(N27,N$8:N$30,0)</f>
        <v>4</v>
      </c>
      <c r="P27" s="65">
        <f>VLOOKUP($A27,'Return Data'!$B$7:$R$2700,15,0)</f>
        <v>21.726400000000002</v>
      </c>
      <c r="Q27" s="66">
        <f>RANK(P27,P$8:P$30,0)</f>
        <v>1</v>
      </c>
      <c r="R27" s="65">
        <f>VLOOKUP($A27,'Return Data'!$B$7:$R$2700,16,0)</f>
        <v>19.901299999999999</v>
      </c>
      <c r="S27" s="67">
        <f t="shared" si="4"/>
        <v>9</v>
      </c>
    </row>
    <row r="28" spans="1:19" x14ac:dyDescent="0.3">
      <c r="A28" s="63" t="s">
        <v>1520</v>
      </c>
      <c r="B28" s="64">
        <f>VLOOKUP($A28,'Return Data'!$B$7:$R$2700,3,0)</f>
        <v>44260</v>
      </c>
      <c r="C28" s="65">
        <f>VLOOKUP($A28,'Return Data'!$B$7:$R$2700,4,0)</f>
        <v>106.4804</v>
      </c>
      <c r="D28" s="65">
        <f>VLOOKUP($A28,'Return Data'!$B$7:$R$2700,10,0)</f>
        <v>19.017700000000001</v>
      </c>
      <c r="E28" s="66">
        <f t="shared" si="0"/>
        <v>17</v>
      </c>
      <c r="F28" s="65">
        <f>VLOOKUP($A28,'Return Data'!$B$7:$R$2700,11,0)</f>
        <v>41.200299999999999</v>
      </c>
      <c r="G28" s="66">
        <f t="shared" si="7"/>
        <v>10</v>
      </c>
      <c r="H28" s="65">
        <f>VLOOKUP($A28,'Return Data'!$B$7:$R$2700,12,0)</f>
        <v>71.824299999999994</v>
      </c>
      <c r="I28" s="66">
        <f t="shared" si="8"/>
        <v>12</v>
      </c>
      <c r="J28" s="65">
        <f>VLOOKUP($A28,'Return Data'!$B$7:$R$2700,13,0)</f>
        <v>37.6828</v>
      </c>
      <c r="K28" s="66">
        <f t="shared" si="9"/>
        <v>18</v>
      </c>
      <c r="L28" s="65">
        <f>VLOOKUP($A28,'Return Data'!$B$7:$R$2700,17,0)</f>
        <v>16.1434</v>
      </c>
      <c r="M28" s="66">
        <f>RANK(L28,L$8:L$30,0)</f>
        <v>11</v>
      </c>
      <c r="N28" s="65">
        <f>VLOOKUP($A28,'Return Data'!$B$7:$R$2700,14,0)</f>
        <v>1.0718000000000001</v>
      </c>
      <c r="O28" s="66">
        <f>RANK(N28,N$8:N$30,0)</f>
        <v>15</v>
      </c>
      <c r="P28" s="65">
        <f>VLOOKUP($A28,'Return Data'!$B$7:$R$2700,15,0)</f>
        <v>11.837300000000001</v>
      </c>
      <c r="Q28" s="66">
        <f>RANK(P28,P$8:P$30,0)</f>
        <v>14</v>
      </c>
      <c r="R28" s="65">
        <f>VLOOKUP($A28,'Return Data'!$B$7:$R$2700,16,0)</f>
        <v>15.868</v>
      </c>
      <c r="S28" s="67">
        <f t="shared" si="4"/>
        <v>15</v>
      </c>
    </row>
    <row r="29" spans="1:19" x14ac:dyDescent="0.3">
      <c r="A29" s="63" t="s">
        <v>1523</v>
      </c>
      <c r="B29" s="64">
        <f>VLOOKUP($A29,'Return Data'!$B$7:$R$2700,3,0)</f>
        <v>44260</v>
      </c>
      <c r="C29" s="65">
        <f>VLOOKUP($A29,'Return Data'!$B$7:$R$2700,4,0)</f>
        <v>15.1877</v>
      </c>
      <c r="D29" s="65">
        <f>VLOOKUP($A29,'Return Data'!$B$7:$R$2700,10,0)</f>
        <v>20.671399999999998</v>
      </c>
      <c r="E29" s="66">
        <f t="shared" si="0"/>
        <v>11</v>
      </c>
      <c r="F29" s="65">
        <f>VLOOKUP($A29,'Return Data'!$B$7:$R$2700,11,0)</f>
        <v>39.865400000000001</v>
      </c>
      <c r="G29" s="66">
        <f t="shared" si="7"/>
        <v>12</v>
      </c>
      <c r="H29" s="65">
        <f>VLOOKUP($A29,'Return Data'!$B$7:$R$2700,12,0)</f>
        <v>65.128600000000006</v>
      </c>
      <c r="I29" s="66">
        <f t="shared" si="8"/>
        <v>19</v>
      </c>
      <c r="J29" s="65">
        <f>VLOOKUP($A29,'Return Data'!$B$7:$R$2700,13,0)</f>
        <v>44.247700000000002</v>
      </c>
      <c r="K29" s="66">
        <f t="shared" si="9"/>
        <v>12</v>
      </c>
      <c r="L29" s="65"/>
      <c r="M29" s="66"/>
      <c r="N29" s="65"/>
      <c r="O29" s="66"/>
      <c r="P29" s="65"/>
      <c r="Q29" s="66"/>
      <c r="R29" s="65">
        <f>VLOOKUP($A29,'Return Data'!$B$7:$R$2700,16,0)</f>
        <v>19.808800000000002</v>
      </c>
      <c r="S29" s="67">
        <f t="shared" si="4"/>
        <v>10</v>
      </c>
    </row>
    <row r="30" spans="1:19" x14ac:dyDescent="0.3">
      <c r="A30" s="63" t="s">
        <v>1525</v>
      </c>
      <c r="B30" s="64">
        <f>VLOOKUP($A30,'Return Data'!$B$7:$R$2700,3,0)</f>
        <v>44260</v>
      </c>
      <c r="C30" s="65">
        <f>VLOOKUP($A30,'Return Data'!$B$7:$R$2700,4,0)</f>
        <v>21.05</v>
      </c>
      <c r="D30" s="65">
        <f>VLOOKUP($A30,'Return Data'!$B$7:$R$2700,10,0)</f>
        <v>21.116199999999999</v>
      </c>
      <c r="E30" s="66">
        <f t="shared" si="0"/>
        <v>8</v>
      </c>
      <c r="F30" s="65">
        <f>VLOOKUP($A30,'Return Data'!$B$7:$R$2700,11,0)</f>
        <v>36.246000000000002</v>
      </c>
      <c r="G30" s="66">
        <f t="shared" si="7"/>
        <v>21</v>
      </c>
      <c r="H30" s="65">
        <f>VLOOKUP($A30,'Return Data'!$B$7:$R$2700,12,0)</f>
        <v>71.277500000000003</v>
      </c>
      <c r="I30" s="66">
        <f t="shared" si="8"/>
        <v>13</v>
      </c>
      <c r="J30" s="65">
        <f>VLOOKUP($A30,'Return Data'!$B$7:$R$2700,13,0)</f>
        <v>43.686</v>
      </c>
      <c r="K30" s="66">
        <f t="shared" si="9"/>
        <v>14</v>
      </c>
      <c r="L30" s="65">
        <f>VLOOKUP($A30,'Return Data'!$B$7:$R$2700,17,0)</f>
        <v>25.860700000000001</v>
      </c>
      <c r="M30" s="66">
        <f>RANK(L30,L$8:L$30,0)</f>
        <v>6</v>
      </c>
      <c r="N30" s="65">
        <f>VLOOKUP($A30,'Return Data'!$B$7:$R$2700,14,0)</f>
        <v>8.6904000000000003</v>
      </c>
      <c r="O30" s="66">
        <f>RANK(N30,N$8:N$30,0)</f>
        <v>6</v>
      </c>
      <c r="P30" s="65">
        <f>VLOOKUP($A30,'Return Data'!$B$7:$R$2700,15,0)</f>
        <v>14.304399999999999</v>
      </c>
      <c r="Q30" s="66">
        <f>RANK(P30,P$8:P$30,0)</f>
        <v>9</v>
      </c>
      <c r="R30" s="65">
        <f>VLOOKUP($A30,'Return Data'!$B$7:$R$2700,16,0)</f>
        <v>11.676600000000001</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20.161321739130432</v>
      </c>
      <c r="E32" s="74"/>
      <c r="F32" s="75">
        <f>AVERAGE(F8:F30)</f>
        <v>41.221334782608686</v>
      </c>
      <c r="G32" s="74"/>
      <c r="H32" s="75">
        <f>AVERAGE(H8:H30)</f>
        <v>75.225066666666663</v>
      </c>
      <c r="I32" s="74"/>
      <c r="J32" s="75">
        <f>AVERAGE(J8:J30)</f>
        <v>47.201780952380965</v>
      </c>
      <c r="K32" s="74"/>
      <c r="L32" s="75">
        <f>AVERAGE(L8:L30)</f>
        <v>20.902049999999999</v>
      </c>
      <c r="M32" s="74"/>
      <c r="N32" s="75">
        <f>AVERAGE(N8:N30)</f>
        <v>7.6722133333333327</v>
      </c>
      <c r="O32" s="74"/>
      <c r="P32" s="75">
        <f>AVERAGE(P8:P30)</f>
        <v>16.008164285714287</v>
      </c>
      <c r="Q32" s="74"/>
      <c r="R32" s="75">
        <f>AVERAGE(R8:R30)</f>
        <v>20.102439130434785</v>
      </c>
      <c r="S32" s="76"/>
    </row>
    <row r="33" spans="1:19" x14ac:dyDescent="0.3">
      <c r="A33" s="73" t="s">
        <v>28</v>
      </c>
      <c r="B33" s="74"/>
      <c r="C33" s="74"/>
      <c r="D33" s="75">
        <f>MIN(D8:D30)</f>
        <v>13.0412</v>
      </c>
      <c r="E33" s="74"/>
      <c r="F33" s="75">
        <f>MIN(F8:F30)</f>
        <v>33.705800000000004</v>
      </c>
      <c r="G33" s="74"/>
      <c r="H33" s="75">
        <f>MIN(H8:H30)</f>
        <v>57.744399999999999</v>
      </c>
      <c r="I33" s="74"/>
      <c r="J33" s="75">
        <f>MIN(J8:J30)</f>
        <v>27.417899999999999</v>
      </c>
      <c r="K33" s="74"/>
      <c r="L33" s="75">
        <f>MIN(L8:L30)</f>
        <v>11.6342</v>
      </c>
      <c r="M33" s="74"/>
      <c r="N33" s="75">
        <f>MIN(N8:N30)</f>
        <v>1.0718000000000001</v>
      </c>
      <c r="O33" s="74"/>
      <c r="P33" s="75">
        <f>MIN(P8:P30)</f>
        <v>11.837300000000001</v>
      </c>
      <c r="Q33" s="74"/>
      <c r="R33" s="75">
        <f>MIN(R8:R30)</f>
        <v>5.6273999999999997</v>
      </c>
      <c r="S33" s="76"/>
    </row>
    <row r="34" spans="1:19" ht="15" thickBot="1" x14ac:dyDescent="0.35">
      <c r="A34" s="77" t="s">
        <v>29</v>
      </c>
      <c r="B34" s="78"/>
      <c r="C34" s="78"/>
      <c r="D34" s="79">
        <f>MAX(D8:D30)</f>
        <v>24.580200000000001</v>
      </c>
      <c r="E34" s="78"/>
      <c r="F34" s="79">
        <f>MAX(F8:F30)</f>
        <v>54.366399999999999</v>
      </c>
      <c r="G34" s="78"/>
      <c r="H34" s="79">
        <f>MAX(H8:H30)</f>
        <v>118.6527</v>
      </c>
      <c r="I34" s="78"/>
      <c r="J34" s="79">
        <f>MAX(J8:J30)</f>
        <v>98.296000000000006</v>
      </c>
      <c r="K34" s="78"/>
      <c r="L34" s="79">
        <f>MAX(L8:L30)</f>
        <v>31.385200000000001</v>
      </c>
      <c r="M34" s="78"/>
      <c r="N34" s="79">
        <f>MAX(N8:N30)</f>
        <v>17.500499999999999</v>
      </c>
      <c r="O34" s="78"/>
      <c r="P34" s="79">
        <f>MAX(P8:P30)</f>
        <v>21.726400000000002</v>
      </c>
      <c r="Q34" s="78"/>
      <c r="R34" s="79">
        <f>MAX(R8:R30)</f>
        <v>63.312800000000003</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1598</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44260</v>
      </c>
      <c r="C8" s="65">
        <f>VLOOKUP($A8,'Return Data'!$B$7:$R$2700,4,0)</f>
        <v>382.23</v>
      </c>
      <c r="D8" s="65">
        <f>VLOOKUP($A8,'Return Data'!$B$7:$R$2700,10,0)</f>
        <v>17.425000000000001</v>
      </c>
      <c r="E8" s="66">
        <f t="shared" ref="E8:E33" si="0">RANK(D8,D$8:D$33,0)</f>
        <v>14</v>
      </c>
      <c r="F8" s="65">
        <f>VLOOKUP($A8,'Return Data'!$B$7:$R$2700,11,0)</f>
        <v>35.870199999999997</v>
      </c>
      <c r="G8" s="66">
        <f t="shared" ref="G8:G25" si="1">RANK(F8,F$8:F$33,0)</f>
        <v>21</v>
      </c>
      <c r="H8" s="65">
        <f>VLOOKUP($A8,'Return Data'!$B$7:$R$2700,12,0)</f>
        <v>60.986400000000003</v>
      </c>
      <c r="I8" s="66">
        <f t="shared" ref="I8:I25" si="2">RANK(H8,H$8:H$33,0)</f>
        <v>13</v>
      </c>
      <c r="J8" s="65">
        <f>VLOOKUP($A8,'Return Data'!$B$7:$R$2700,13,0)</f>
        <v>32.548499999999997</v>
      </c>
      <c r="K8" s="66">
        <f t="shared" ref="K8:K21" si="3">RANK(J8,J$8:J$33,0)</f>
        <v>22</v>
      </c>
      <c r="L8" s="65">
        <f>VLOOKUP($A8,'Return Data'!$B$7:$R$2700,17,0)</f>
        <v>14.244300000000001</v>
      </c>
      <c r="M8" s="66">
        <f t="shared" ref="M8:M21" si="4">RANK(L8,L$8:L$33,0)</f>
        <v>23</v>
      </c>
      <c r="N8" s="65">
        <f>VLOOKUP($A8,'Return Data'!$B$7:$R$2700,14,0)</f>
        <v>5.3552</v>
      </c>
      <c r="O8" s="66">
        <f t="shared" ref="O8:O20" si="5">RANK(N8,N$8:N$33,0)</f>
        <v>22</v>
      </c>
      <c r="P8" s="65">
        <f>VLOOKUP($A8,'Return Data'!$B$7:$R$2700,15,0)</f>
        <v>13.5379</v>
      </c>
      <c r="Q8" s="66">
        <f t="shared" ref="Q8:Q16" si="6">RANK(P8,P$8:P$33,0)</f>
        <v>21</v>
      </c>
      <c r="R8" s="65">
        <f>VLOOKUP($A8,'Return Data'!$B$7:$R$2700,16,0)</f>
        <v>15.225899999999999</v>
      </c>
      <c r="S8" s="67">
        <f t="shared" ref="S8:S33" si="7">RANK(R8,R$8:R$33,0)</f>
        <v>22</v>
      </c>
    </row>
    <row r="9" spans="1:20" x14ac:dyDescent="0.3">
      <c r="A9" s="63" t="s">
        <v>1178</v>
      </c>
      <c r="B9" s="64">
        <f>VLOOKUP($A9,'Return Data'!$B$7:$R$2700,3,0)</f>
        <v>44260</v>
      </c>
      <c r="C9" s="65">
        <f>VLOOKUP($A9,'Return Data'!$B$7:$R$2700,4,0)</f>
        <v>60.91</v>
      </c>
      <c r="D9" s="65">
        <f>VLOOKUP($A9,'Return Data'!$B$7:$R$2700,10,0)</f>
        <v>14.794600000000001</v>
      </c>
      <c r="E9" s="66">
        <f t="shared" si="0"/>
        <v>23</v>
      </c>
      <c r="F9" s="65">
        <f>VLOOKUP($A9,'Return Data'!$B$7:$R$2700,11,0)</f>
        <v>33.457500000000003</v>
      </c>
      <c r="G9" s="66">
        <f t="shared" si="1"/>
        <v>23</v>
      </c>
      <c r="H9" s="65">
        <f>VLOOKUP($A9,'Return Data'!$B$7:$R$2700,12,0)</f>
        <v>49.692799999999998</v>
      </c>
      <c r="I9" s="66">
        <f t="shared" si="2"/>
        <v>25</v>
      </c>
      <c r="J9" s="65">
        <f>VLOOKUP($A9,'Return Data'!$B$7:$R$2700,13,0)</f>
        <v>38.243299999999998</v>
      </c>
      <c r="K9" s="66">
        <f t="shared" si="3"/>
        <v>15</v>
      </c>
      <c r="L9" s="65">
        <f>VLOOKUP($A9,'Return Data'!$B$7:$R$2700,17,0)</f>
        <v>26.781400000000001</v>
      </c>
      <c r="M9" s="66">
        <f t="shared" si="4"/>
        <v>3</v>
      </c>
      <c r="N9" s="65">
        <f>VLOOKUP($A9,'Return Data'!$B$7:$R$2700,14,0)</f>
        <v>20.115100000000002</v>
      </c>
      <c r="O9" s="66">
        <f t="shared" si="5"/>
        <v>1</v>
      </c>
      <c r="P9" s="65">
        <f>VLOOKUP($A9,'Return Data'!$B$7:$R$2700,15,0)</f>
        <v>21.268599999999999</v>
      </c>
      <c r="Q9" s="66">
        <f t="shared" si="6"/>
        <v>1</v>
      </c>
      <c r="R9" s="65">
        <f>VLOOKUP($A9,'Return Data'!$B$7:$R$2700,16,0)</f>
        <v>20.024799999999999</v>
      </c>
      <c r="S9" s="67">
        <f t="shared" si="7"/>
        <v>8</v>
      </c>
    </row>
    <row r="10" spans="1:20" x14ac:dyDescent="0.3">
      <c r="A10" s="63" t="s">
        <v>1181</v>
      </c>
      <c r="B10" s="64">
        <f>VLOOKUP($A10,'Return Data'!$B$7:$R$2700,3,0)</f>
        <v>44260</v>
      </c>
      <c r="C10" s="65">
        <f>VLOOKUP($A10,'Return Data'!$B$7:$R$2700,4,0)</f>
        <v>13.86</v>
      </c>
      <c r="D10" s="65">
        <f>VLOOKUP($A10,'Return Data'!$B$7:$R$2700,10,0)</f>
        <v>15.7895</v>
      </c>
      <c r="E10" s="66">
        <f t="shared" si="0"/>
        <v>21</v>
      </c>
      <c r="F10" s="65">
        <f>VLOOKUP($A10,'Return Data'!$B$7:$R$2700,11,0)</f>
        <v>36.417299999999997</v>
      </c>
      <c r="G10" s="66">
        <f t="shared" si="1"/>
        <v>20</v>
      </c>
      <c r="H10" s="65">
        <f>VLOOKUP($A10,'Return Data'!$B$7:$R$2700,12,0)</f>
        <v>60.046199999999999</v>
      </c>
      <c r="I10" s="66">
        <f t="shared" si="2"/>
        <v>15</v>
      </c>
      <c r="J10" s="65">
        <f>VLOOKUP($A10,'Return Data'!$B$7:$R$2700,13,0)</f>
        <v>45.130899999999997</v>
      </c>
      <c r="K10" s="66">
        <f t="shared" si="3"/>
        <v>8</v>
      </c>
      <c r="L10" s="65">
        <f>VLOOKUP($A10,'Return Data'!$B$7:$R$2700,17,0)</f>
        <v>22.506699999999999</v>
      </c>
      <c r="M10" s="66">
        <f t="shared" si="4"/>
        <v>13</v>
      </c>
      <c r="N10" s="65">
        <f>VLOOKUP($A10,'Return Data'!$B$7:$R$2700,14,0)</f>
        <v>10.895899999999999</v>
      </c>
      <c r="O10" s="66">
        <f t="shared" si="5"/>
        <v>15</v>
      </c>
      <c r="P10" s="65">
        <f>VLOOKUP($A10,'Return Data'!$B$7:$R$2700,15,0)</f>
        <v>15.8375</v>
      </c>
      <c r="Q10" s="66">
        <f t="shared" si="6"/>
        <v>16</v>
      </c>
      <c r="R10" s="65">
        <f>VLOOKUP($A10,'Return Data'!$B$7:$R$2700,16,0)</f>
        <v>7.9397000000000002</v>
      </c>
      <c r="S10" s="67">
        <f t="shared" si="7"/>
        <v>26</v>
      </c>
    </row>
    <row r="11" spans="1:20" x14ac:dyDescent="0.3">
      <c r="A11" s="63" t="s">
        <v>1183</v>
      </c>
      <c r="B11" s="64">
        <f>VLOOKUP($A11,'Return Data'!$B$7:$R$2700,3,0)</f>
        <v>44260</v>
      </c>
      <c r="C11" s="65">
        <f>VLOOKUP($A11,'Return Data'!$B$7:$R$2700,4,0)</f>
        <v>52.893000000000001</v>
      </c>
      <c r="D11" s="65">
        <f>VLOOKUP($A11,'Return Data'!$B$7:$R$2700,10,0)</f>
        <v>21.637799999999999</v>
      </c>
      <c r="E11" s="66">
        <f t="shared" si="0"/>
        <v>4</v>
      </c>
      <c r="F11" s="65">
        <f>VLOOKUP($A11,'Return Data'!$B$7:$R$2700,11,0)</f>
        <v>41.108199999999997</v>
      </c>
      <c r="G11" s="66">
        <f t="shared" si="1"/>
        <v>7</v>
      </c>
      <c r="H11" s="65">
        <f>VLOOKUP($A11,'Return Data'!$B$7:$R$2700,12,0)</f>
        <v>62.657600000000002</v>
      </c>
      <c r="I11" s="66">
        <f t="shared" si="2"/>
        <v>11</v>
      </c>
      <c r="J11" s="65">
        <f>VLOOKUP($A11,'Return Data'!$B$7:$R$2700,13,0)</f>
        <v>43.477600000000002</v>
      </c>
      <c r="K11" s="66">
        <f t="shared" si="3"/>
        <v>9</v>
      </c>
      <c r="L11" s="65">
        <f>VLOOKUP($A11,'Return Data'!$B$7:$R$2700,17,0)</f>
        <v>26.4755</v>
      </c>
      <c r="M11" s="66">
        <f t="shared" si="4"/>
        <v>4</v>
      </c>
      <c r="N11" s="65">
        <f>VLOOKUP($A11,'Return Data'!$B$7:$R$2700,14,0)</f>
        <v>13.3017</v>
      </c>
      <c r="O11" s="66">
        <f t="shared" si="5"/>
        <v>7</v>
      </c>
      <c r="P11" s="65">
        <f>VLOOKUP($A11,'Return Data'!$B$7:$R$2700,15,0)</f>
        <v>17.652100000000001</v>
      </c>
      <c r="Q11" s="66">
        <f t="shared" si="6"/>
        <v>11</v>
      </c>
      <c r="R11" s="65">
        <f>VLOOKUP($A11,'Return Data'!$B$7:$R$2700,16,0)</f>
        <v>19.336099999999998</v>
      </c>
      <c r="S11" s="67">
        <f t="shared" si="7"/>
        <v>13</v>
      </c>
    </row>
    <row r="12" spans="1:20" x14ac:dyDescent="0.3">
      <c r="A12" s="63" t="s">
        <v>1184</v>
      </c>
      <c r="B12" s="64">
        <f>VLOOKUP($A12,'Return Data'!$B$7:$R$2700,3,0)</f>
        <v>44260</v>
      </c>
      <c r="C12" s="65">
        <f>VLOOKUP($A12,'Return Data'!$B$7:$R$2700,4,0)</f>
        <v>82.384</v>
      </c>
      <c r="D12" s="65">
        <f>VLOOKUP($A12,'Return Data'!$B$7:$R$2700,10,0)</f>
        <v>11.087999999999999</v>
      </c>
      <c r="E12" s="66">
        <f t="shared" si="0"/>
        <v>26</v>
      </c>
      <c r="F12" s="65">
        <f>VLOOKUP($A12,'Return Data'!$B$7:$R$2700,11,0)</f>
        <v>28.356000000000002</v>
      </c>
      <c r="G12" s="66">
        <f t="shared" si="1"/>
        <v>26</v>
      </c>
      <c r="H12" s="65">
        <f>VLOOKUP($A12,'Return Data'!$B$7:$R$2700,12,0)</f>
        <v>48.445</v>
      </c>
      <c r="I12" s="66">
        <f t="shared" si="2"/>
        <v>26</v>
      </c>
      <c r="J12" s="65">
        <f>VLOOKUP($A12,'Return Data'!$B$7:$R$2700,13,0)</f>
        <v>32.605800000000002</v>
      </c>
      <c r="K12" s="66">
        <f t="shared" si="3"/>
        <v>21</v>
      </c>
      <c r="L12" s="65">
        <f>VLOOKUP($A12,'Return Data'!$B$7:$R$2700,17,0)</f>
        <v>22.216999999999999</v>
      </c>
      <c r="M12" s="66">
        <f t="shared" si="4"/>
        <v>15</v>
      </c>
      <c r="N12" s="65">
        <f>VLOOKUP($A12,'Return Data'!$B$7:$R$2700,14,0)</f>
        <v>12.520899999999999</v>
      </c>
      <c r="O12" s="66">
        <f t="shared" si="5"/>
        <v>10</v>
      </c>
      <c r="P12" s="65">
        <f>VLOOKUP($A12,'Return Data'!$B$7:$R$2700,15,0)</f>
        <v>19.511900000000001</v>
      </c>
      <c r="Q12" s="66">
        <f t="shared" si="6"/>
        <v>3</v>
      </c>
      <c r="R12" s="65">
        <f>VLOOKUP($A12,'Return Data'!$B$7:$R$2700,16,0)</f>
        <v>18.766300000000001</v>
      </c>
      <c r="S12" s="67">
        <f t="shared" si="7"/>
        <v>17</v>
      </c>
    </row>
    <row r="13" spans="1:20" x14ac:dyDescent="0.3">
      <c r="A13" s="63" t="s">
        <v>1186</v>
      </c>
      <c r="B13" s="64">
        <f>VLOOKUP($A13,'Return Data'!$B$7:$R$2700,3,0)</f>
        <v>44260</v>
      </c>
      <c r="C13" s="65">
        <f>VLOOKUP($A13,'Return Data'!$B$7:$R$2700,4,0)</f>
        <v>43.713999999999999</v>
      </c>
      <c r="D13" s="65">
        <f>VLOOKUP($A13,'Return Data'!$B$7:$R$2700,10,0)</f>
        <v>20.830300000000001</v>
      </c>
      <c r="E13" s="66">
        <f t="shared" si="0"/>
        <v>6</v>
      </c>
      <c r="F13" s="65">
        <f>VLOOKUP($A13,'Return Data'!$B$7:$R$2700,11,0)</f>
        <v>43.6873</v>
      </c>
      <c r="G13" s="66">
        <f t="shared" si="1"/>
        <v>5</v>
      </c>
      <c r="H13" s="65">
        <f>VLOOKUP($A13,'Return Data'!$B$7:$R$2700,12,0)</f>
        <v>71.973699999999994</v>
      </c>
      <c r="I13" s="66">
        <f t="shared" si="2"/>
        <v>4</v>
      </c>
      <c r="J13" s="65">
        <f>VLOOKUP($A13,'Return Data'!$B$7:$R$2700,13,0)</f>
        <v>46.982300000000002</v>
      </c>
      <c r="K13" s="66">
        <f t="shared" si="3"/>
        <v>5</v>
      </c>
      <c r="L13" s="65">
        <f>VLOOKUP($A13,'Return Data'!$B$7:$R$2700,17,0)</f>
        <v>26.8597</v>
      </c>
      <c r="M13" s="66">
        <f t="shared" si="4"/>
        <v>2</v>
      </c>
      <c r="N13" s="65">
        <f>VLOOKUP($A13,'Return Data'!$B$7:$R$2700,14,0)</f>
        <v>12.971299999999999</v>
      </c>
      <c r="O13" s="66">
        <f t="shared" si="5"/>
        <v>9</v>
      </c>
      <c r="P13" s="65">
        <f>VLOOKUP($A13,'Return Data'!$B$7:$R$2700,15,0)</f>
        <v>19.419899999999998</v>
      </c>
      <c r="Q13" s="66">
        <f t="shared" si="6"/>
        <v>6</v>
      </c>
      <c r="R13" s="65">
        <f>VLOOKUP($A13,'Return Data'!$B$7:$R$2700,16,0)</f>
        <v>21.020800000000001</v>
      </c>
      <c r="S13" s="67">
        <f t="shared" si="7"/>
        <v>4</v>
      </c>
    </row>
    <row r="14" spans="1:20" x14ac:dyDescent="0.3">
      <c r="A14" s="63" t="s">
        <v>1189</v>
      </c>
      <c r="B14" s="64">
        <f>VLOOKUP($A14,'Return Data'!$B$7:$R$2700,3,0)</f>
        <v>44260</v>
      </c>
      <c r="C14" s="65">
        <f>VLOOKUP($A14,'Return Data'!$B$7:$R$2700,4,0)</f>
        <v>1401.508</v>
      </c>
      <c r="D14" s="65">
        <f>VLOOKUP($A14,'Return Data'!$B$7:$R$2700,10,0)</f>
        <v>16.564800000000002</v>
      </c>
      <c r="E14" s="66">
        <f t="shared" si="0"/>
        <v>18</v>
      </c>
      <c r="F14" s="65">
        <f>VLOOKUP($A14,'Return Data'!$B$7:$R$2700,11,0)</f>
        <v>41.278599999999997</v>
      </c>
      <c r="G14" s="66">
        <f t="shared" si="1"/>
        <v>6</v>
      </c>
      <c r="H14" s="65">
        <f>VLOOKUP($A14,'Return Data'!$B$7:$R$2700,12,0)</f>
        <v>61.425899999999999</v>
      </c>
      <c r="I14" s="66">
        <f t="shared" si="2"/>
        <v>12</v>
      </c>
      <c r="J14" s="65">
        <f>VLOOKUP($A14,'Return Data'!$B$7:$R$2700,13,0)</f>
        <v>39.432099999999998</v>
      </c>
      <c r="K14" s="66">
        <f t="shared" si="3"/>
        <v>13</v>
      </c>
      <c r="L14" s="65">
        <f>VLOOKUP($A14,'Return Data'!$B$7:$R$2700,17,0)</f>
        <v>19.033200000000001</v>
      </c>
      <c r="M14" s="66">
        <f t="shared" si="4"/>
        <v>19</v>
      </c>
      <c r="N14" s="65">
        <f>VLOOKUP($A14,'Return Data'!$B$7:$R$2700,14,0)</f>
        <v>10.991300000000001</v>
      </c>
      <c r="O14" s="66">
        <f t="shared" si="5"/>
        <v>14</v>
      </c>
      <c r="P14" s="65">
        <f>VLOOKUP($A14,'Return Data'!$B$7:$R$2700,15,0)</f>
        <v>16.867899999999999</v>
      </c>
      <c r="Q14" s="66">
        <f t="shared" si="6"/>
        <v>13</v>
      </c>
      <c r="R14" s="65">
        <f>VLOOKUP($A14,'Return Data'!$B$7:$R$2700,16,0)</f>
        <v>19.2043</v>
      </c>
      <c r="S14" s="67">
        <f t="shared" si="7"/>
        <v>14</v>
      </c>
    </row>
    <row r="15" spans="1:20" x14ac:dyDescent="0.3">
      <c r="A15" s="63" t="s">
        <v>1191</v>
      </c>
      <c r="B15" s="64">
        <f>VLOOKUP($A15,'Return Data'!$B$7:$R$2700,3,0)</f>
        <v>44260</v>
      </c>
      <c r="C15" s="65">
        <f>VLOOKUP($A15,'Return Data'!$B$7:$R$2700,4,0)</f>
        <v>79.619</v>
      </c>
      <c r="D15" s="65">
        <f>VLOOKUP($A15,'Return Data'!$B$7:$R$2700,10,0)</f>
        <v>16.889099999999999</v>
      </c>
      <c r="E15" s="66">
        <f t="shared" si="0"/>
        <v>15</v>
      </c>
      <c r="F15" s="65">
        <f>VLOOKUP($A15,'Return Data'!$B$7:$R$2700,11,0)</f>
        <v>37.525500000000001</v>
      </c>
      <c r="G15" s="66">
        <f t="shared" si="1"/>
        <v>15</v>
      </c>
      <c r="H15" s="65">
        <f>VLOOKUP($A15,'Return Data'!$B$7:$R$2700,12,0)</f>
        <v>63.9465</v>
      </c>
      <c r="I15" s="66">
        <f t="shared" si="2"/>
        <v>10</v>
      </c>
      <c r="J15" s="65">
        <f>VLOOKUP($A15,'Return Data'!$B$7:$R$2700,13,0)</f>
        <v>39.790399999999998</v>
      </c>
      <c r="K15" s="66">
        <f t="shared" si="3"/>
        <v>12</v>
      </c>
      <c r="L15" s="65">
        <f>VLOOKUP($A15,'Return Data'!$B$7:$R$2700,17,0)</f>
        <v>19.5122</v>
      </c>
      <c r="M15" s="66">
        <f t="shared" si="4"/>
        <v>18</v>
      </c>
      <c r="N15" s="65">
        <f>VLOOKUP($A15,'Return Data'!$B$7:$R$2700,14,0)</f>
        <v>10.4809</v>
      </c>
      <c r="O15" s="66">
        <f t="shared" si="5"/>
        <v>17</v>
      </c>
      <c r="P15" s="65">
        <f>VLOOKUP($A15,'Return Data'!$B$7:$R$2700,15,0)</f>
        <v>17.539400000000001</v>
      </c>
      <c r="Q15" s="66">
        <f t="shared" si="6"/>
        <v>12</v>
      </c>
      <c r="R15" s="65">
        <f>VLOOKUP($A15,'Return Data'!$B$7:$R$2700,16,0)</f>
        <v>19.4206</v>
      </c>
      <c r="S15" s="67">
        <f t="shared" si="7"/>
        <v>12</v>
      </c>
    </row>
    <row r="16" spans="1:20" x14ac:dyDescent="0.3">
      <c r="A16" s="63" t="s">
        <v>1193</v>
      </c>
      <c r="B16" s="64">
        <f>VLOOKUP($A16,'Return Data'!$B$7:$R$2700,3,0)</f>
        <v>44260</v>
      </c>
      <c r="C16" s="65">
        <f>VLOOKUP($A16,'Return Data'!$B$7:$R$2700,4,0)</f>
        <v>139.43</v>
      </c>
      <c r="D16" s="65">
        <f>VLOOKUP($A16,'Return Data'!$B$7:$R$2700,10,0)</f>
        <v>18.937100000000001</v>
      </c>
      <c r="E16" s="66">
        <f t="shared" si="0"/>
        <v>9</v>
      </c>
      <c r="F16" s="65">
        <f>VLOOKUP($A16,'Return Data'!$B$7:$R$2700,11,0)</f>
        <v>40.384599999999999</v>
      </c>
      <c r="G16" s="66">
        <f t="shared" si="1"/>
        <v>8</v>
      </c>
      <c r="H16" s="65">
        <f>VLOOKUP($A16,'Return Data'!$B$7:$R$2700,12,0)</f>
        <v>68.068899999999999</v>
      </c>
      <c r="I16" s="66">
        <f t="shared" si="2"/>
        <v>7</v>
      </c>
      <c r="J16" s="65">
        <f>VLOOKUP($A16,'Return Data'!$B$7:$R$2700,13,0)</f>
        <v>45.5276</v>
      </c>
      <c r="K16" s="66">
        <f t="shared" si="3"/>
        <v>7</v>
      </c>
      <c r="L16" s="65">
        <f>VLOOKUP($A16,'Return Data'!$B$7:$R$2700,17,0)</f>
        <v>19.782699999999998</v>
      </c>
      <c r="M16" s="66">
        <f t="shared" si="4"/>
        <v>16</v>
      </c>
      <c r="N16" s="65">
        <f>VLOOKUP($A16,'Return Data'!$B$7:$R$2700,14,0)</f>
        <v>9.6000999999999994</v>
      </c>
      <c r="O16" s="66">
        <f t="shared" si="5"/>
        <v>18</v>
      </c>
      <c r="P16" s="65">
        <f>VLOOKUP($A16,'Return Data'!$B$7:$R$2700,15,0)</f>
        <v>16.690100000000001</v>
      </c>
      <c r="Q16" s="66">
        <f t="shared" si="6"/>
        <v>14</v>
      </c>
      <c r="R16" s="65">
        <f>VLOOKUP($A16,'Return Data'!$B$7:$R$2700,16,0)</f>
        <v>18.787299999999998</v>
      </c>
      <c r="S16" s="67">
        <f t="shared" si="7"/>
        <v>16</v>
      </c>
    </row>
    <row r="17" spans="1:19" x14ac:dyDescent="0.3">
      <c r="A17" s="63" t="s">
        <v>1195</v>
      </c>
      <c r="B17" s="64">
        <f>VLOOKUP($A17,'Return Data'!$B$7:$R$2700,3,0)</f>
        <v>44260</v>
      </c>
      <c r="C17" s="65">
        <f>VLOOKUP($A17,'Return Data'!$B$7:$R$2700,4,0)</f>
        <v>15.59</v>
      </c>
      <c r="D17" s="65">
        <f>VLOOKUP($A17,'Return Data'!$B$7:$R$2700,10,0)</f>
        <v>16.256499999999999</v>
      </c>
      <c r="E17" s="66">
        <f t="shared" si="0"/>
        <v>20</v>
      </c>
      <c r="F17" s="65">
        <f>VLOOKUP($A17,'Return Data'!$B$7:$R$2700,11,0)</f>
        <v>36.634500000000003</v>
      </c>
      <c r="G17" s="66">
        <f t="shared" si="1"/>
        <v>19</v>
      </c>
      <c r="H17" s="65">
        <f>VLOOKUP($A17,'Return Data'!$B$7:$R$2700,12,0)</f>
        <v>59.244100000000003</v>
      </c>
      <c r="I17" s="66">
        <f t="shared" si="2"/>
        <v>16</v>
      </c>
      <c r="J17" s="65">
        <f>VLOOKUP($A17,'Return Data'!$B$7:$R$2700,13,0)</f>
        <v>38.086799999999997</v>
      </c>
      <c r="K17" s="66">
        <f t="shared" si="3"/>
        <v>16</v>
      </c>
      <c r="L17" s="65">
        <f>VLOOKUP($A17,'Return Data'!$B$7:$R$2700,17,0)</f>
        <v>17.7974</v>
      </c>
      <c r="M17" s="66">
        <f t="shared" si="4"/>
        <v>20</v>
      </c>
      <c r="N17" s="65">
        <f>VLOOKUP($A17,'Return Data'!$B$7:$R$2700,14,0)</f>
        <v>8.9563000000000006</v>
      </c>
      <c r="O17" s="66">
        <f t="shared" si="5"/>
        <v>19</v>
      </c>
      <c r="P17" s="65"/>
      <c r="Q17" s="66"/>
      <c r="R17" s="65">
        <f>VLOOKUP($A17,'Return Data'!$B$7:$R$2700,16,0)</f>
        <v>11.410399999999999</v>
      </c>
      <c r="S17" s="67">
        <f t="shared" si="7"/>
        <v>25</v>
      </c>
    </row>
    <row r="18" spans="1:19" x14ac:dyDescent="0.3">
      <c r="A18" s="63" t="s">
        <v>1197</v>
      </c>
      <c r="B18" s="64">
        <f>VLOOKUP($A18,'Return Data'!$B$7:$R$2700,3,0)</f>
        <v>44260</v>
      </c>
      <c r="C18" s="65">
        <f>VLOOKUP($A18,'Return Data'!$B$7:$R$2700,4,0)</f>
        <v>79.27</v>
      </c>
      <c r="D18" s="65">
        <f>VLOOKUP($A18,'Return Data'!$B$7:$R$2700,10,0)</f>
        <v>16.368200000000002</v>
      </c>
      <c r="E18" s="66">
        <f t="shared" si="0"/>
        <v>19</v>
      </c>
      <c r="F18" s="65">
        <f>VLOOKUP($A18,'Return Data'!$B$7:$R$2700,11,0)</f>
        <v>34.744199999999999</v>
      </c>
      <c r="G18" s="66">
        <f t="shared" si="1"/>
        <v>22</v>
      </c>
      <c r="H18" s="65">
        <f>VLOOKUP($A18,'Return Data'!$B$7:$R$2700,12,0)</f>
        <v>52.471600000000002</v>
      </c>
      <c r="I18" s="66">
        <f t="shared" si="2"/>
        <v>23</v>
      </c>
      <c r="J18" s="65">
        <f>VLOOKUP($A18,'Return Data'!$B$7:$R$2700,13,0)</f>
        <v>35.134700000000002</v>
      </c>
      <c r="K18" s="66">
        <f t="shared" si="3"/>
        <v>20</v>
      </c>
      <c r="L18" s="65">
        <f>VLOOKUP($A18,'Return Data'!$B$7:$R$2700,17,0)</f>
        <v>23.1249</v>
      </c>
      <c r="M18" s="66">
        <f t="shared" si="4"/>
        <v>11</v>
      </c>
      <c r="N18" s="65">
        <f>VLOOKUP($A18,'Return Data'!$B$7:$R$2700,14,0)</f>
        <v>15.7532</v>
      </c>
      <c r="O18" s="66">
        <f t="shared" si="5"/>
        <v>3</v>
      </c>
      <c r="P18" s="65">
        <f>VLOOKUP($A18,'Return Data'!$B$7:$R$2700,15,0)</f>
        <v>19.4832</v>
      </c>
      <c r="Q18" s="66">
        <f>RANK(P18,P$8:P$33,0)</f>
        <v>4</v>
      </c>
      <c r="R18" s="65">
        <f>VLOOKUP($A18,'Return Data'!$B$7:$R$2700,16,0)</f>
        <v>20.162700000000001</v>
      </c>
      <c r="S18" s="67">
        <f t="shared" si="7"/>
        <v>7</v>
      </c>
    </row>
    <row r="19" spans="1:19" x14ac:dyDescent="0.3">
      <c r="A19" s="63" t="s">
        <v>1199</v>
      </c>
      <c r="B19" s="64">
        <f>VLOOKUP($A19,'Return Data'!$B$7:$R$2700,3,0)</f>
        <v>44260</v>
      </c>
      <c r="C19" s="65">
        <f>VLOOKUP($A19,'Return Data'!$B$7:$R$2700,4,0)</f>
        <v>63.683</v>
      </c>
      <c r="D19" s="65">
        <f>VLOOKUP($A19,'Return Data'!$B$7:$R$2700,10,0)</f>
        <v>20.406500000000001</v>
      </c>
      <c r="E19" s="66">
        <f t="shared" si="0"/>
        <v>8</v>
      </c>
      <c r="F19" s="65">
        <f>VLOOKUP($A19,'Return Data'!$B$7:$R$2700,11,0)</f>
        <v>44.448500000000003</v>
      </c>
      <c r="G19" s="66">
        <f t="shared" si="1"/>
        <v>4</v>
      </c>
      <c r="H19" s="65">
        <f>VLOOKUP($A19,'Return Data'!$B$7:$R$2700,12,0)</f>
        <v>68.938299999999998</v>
      </c>
      <c r="I19" s="66">
        <f t="shared" si="2"/>
        <v>5</v>
      </c>
      <c r="J19" s="65">
        <f>VLOOKUP($A19,'Return Data'!$B$7:$R$2700,13,0)</f>
        <v>43.233400000000003</v>
      </c>
      <c r="K19" s="66">
        <f t="shared" si="3"/>
        <v>10</v>
      </c>
      <c r="L19" s="65">
        <f>VLOOKUP($A19,'Return Data'!$B$7:$R$2700,17,0)</f>
        <v>26.1846</v>
      </c>
      <c r="M19" s="66">
        <f t="shared" si="4"/>
        <v>5</v>
      </c>
      <c r="N19" s="65">
        <f>VLOOKUP($A19,'Return Data'!$B$7:$R$2700,14,0)</f>
        <v>14.8217</v>
      </c>
      <c r="O19" s="66">
        <f t="shared" si="5"/>
        <v>5</v>
      </c>
      <c r="P19" s="65">
        <f>VLOOKUP($A19,'Return Data'!$B$7:$R$2700,15,0)</f>
        <v>20.771599999999999</v>
      </c>
      <c r="Q19" s="66">
        <f>RANK(P19,P$8:P$33,0)</f>
        <v>2</v>
      </c>
      <c r="R19" s="65">
        <f>VLOOKUP($A19,'Return Data'!$B$7:$R$2700,16,0)</f>
        <v>20.4407</v>
      </c>
      <c r="S19" s="67">
        <f t="shared" si="7"/>
        <v>5</v>
      </c>
    </row>
    <row r="20" spans="1:19" x14ac:dyDescent="0.3">
      <c r="A20" s="63" t="s">
        <v>1200</v>
      </c>
      <c r="B20" s="64">
        <f>VLOOKUP($A20,'Return Data'!$B$7:$R$2700,3,0)</f>
        <v>44260</v>
      </c>
      <c r="C20" s="65">
        <f>VLOOKUP($A20,'Return Data'!$B$7:$R$2700,4,0)</f>
        <v>187.45</v>
      </c>
      <c r="D20" s="65">
        <f>VLOOKUP($A20,'Return Data'!$B$7:$R$2700,10,0)</f>
        <v>14.4383</v>
      </c>
      <c r="E20" s="66">
        <f t="shared" si="0"/>
        <v>24</v>
      </c>
      <c r="F20" s="65">
        <f>VLOOKUP($A20,'Return Data'!$B$7:$R$2700,11,0)</f>
        <v>30.9649</v>
      </c>
      <c r="G20" s="66">
        <f t="shared" si="1"/>
        <v>24</v>
      </c>
      <c r="H20" s="65">
        <f>VLOOKUP($A20,'Return Data'!$B$7:$R$2700,12,0)</f>
        <v>52.534799999999997</v>
      </c>
      <c r="I20" s="66">
        <f t="shared" si="2"/>
        <v>22</v>
      </c>
      <c r="J20" s="65">
        <f>VLOOKUP($A20,'Return Data'!$B$7:$R$2700,13,0)</f>
        <v>32.109400000000001</v>
      </c>
      <c r="K20" s="66">
        <f t="shared" si="3"/>
        <v>23</v>
      </c>
      <c r="L20" s="65">
        <f>VLOOKUP($A20,'Return Data'!$B$7:$R$2700,17,0)</f>
        <v>17.5657</v>
      </c>
      <c r="M20" s="66">
        <f t="shared" si="4"/>
        <v>21</v>
      </c>
      <c r="N20" s="65">
        <f>VLOOKUP($A20,'Return Data'!$B$7:$R$2700,14,0)</f>
        <v>8.0442</v>
      </c>
      <c r="O20" s="66">
        <f t="shared" si="5"/>
        <v>20</v>
      </c>
      <c r="P20" s="65">
        <f>VLOOKUP($A20,'Return Data'!$B$7:$R$2700,15,0)</f>
        <v>17.971800000000002</v>
      </c>
      <c r="Q20" s="66">
        <f>RANK(P20,P$8:P$33,0)</f>
        <v>10</v>
      </c>
      <c r="R20" s="65">
        <f>VLOOKUP($A20,'Return Data'!$B$7:$R$2700,16,0)</f>
        <v>19.7698</v>
      </c>
      <c r="S20" s="67">
        <f t="shared" si="7"/>
        <v>9</v>
      </c>
    </row>
    <row r="21" spans="1:19" x14ac:dyDescent="0.3">
      <c r="A21" s="63" t="s">
        <v>1202</v>
      </c>
      <c r="B21" s="64">
        <f>VLOOKUP($A21,'Return Data'!$B$7:$R$2700,3,0)</f>
        <v>44260</v>
      </c>
      <c r="C21" s="65">
        <f>VLOOKUP($A21,'Return Data'!$B$7:$R$2700,4,0)</f>
        <v>14.3423</v>
      </c>
      <c r="D21" s="65">
        <f>VLOOKUP($A21,'Return Data'!$B$7:$R$2700,10,0)</f>
        <v>22.2577</v>
      </c>
      <c r="E21" s="66">
        <f t="shared" si="0"/>
        <v>2</v>
      </c>
      <c r="F21" s="65">
        <f>VLOOKUP($A21,'Return Data'!$B$7:$R$2700,11,0)</f>
        <v>38.022199999999998</v>
      </c>
      <c r="G21" s="66">
        <f t="shared" si="1"/>
        <v>12</v>
      </c>
      <c r="H21" s="65">
        <f>VLOOKUP($A21,'Return Data'!$B$7:$R$2700,12,0)</f>
        <v>55.921700000000001</v>
      </c>
      <c r="I21" s="66">
        <f t="shared" si="2"/>
        <v>21</v>
      </c>
      <c r="J21" s="65">
        <f>VLOOKUP($A21,'Return Data'!$B$7:$R$2700,13,0)</f>
        <v>38.547499999999999</v>
      </c>
      <c r="K21" s="66">
        <f t="shared" si="3"/>
        <v>14</v>
      </c>
      <c r="L21" s="65">
        <f>VLOOKUP($A21,'Return Data'!$B$7:$R$2700,17,0)</f>
        <v>23.968299999999999</v>
      </c>
      <c r="M21" s="66">
        <f t="shared" si="4"/>
        <v>8</v>
      </c>
      <c r="N21" s="65"/>
      <c r="O21" s="66"/>
      <c r="P21" s="65"/>
      <c r="Q21" s="66"/>
      <c r="R21" s="65">
        <f>VLOOKUP($A21,'Return Data'!$B$7:$R$2700,16,0)</f>
        <v>12.354200000000001</v>
      </c>
      <c r="S21" s="67">
        <f t="shared" si="7"/>
        <v>24</v>
      </c>
    </row>
    <row r="22" spans="1:19" x14ac:dyDescent="0.3">
      <c r="A22" s="63" t="s">
        <v>1204</v>
      </c>
      <c r="B22" s="64">
        <f>VLOOKUP($A22,'Return Data'!$B$7:$R$2700,3,0)</f>
        <v>44260</v>
      </c>
      <c r="C22" s="65">
        <f>VLOOKUP($A22,'Return Data'!$B$7:$R$2700,4,0)</f>
        <v>16.814</v>
      </c>
      <c r="D22" s="65">
        <f>VLOOKUP($A22,'Return Data'!$B$7:$R$2700,10,0)</f>
        <v>20.9466</v>
      </c>
      <c r="E22" s="66">
        <f t="shared" si="0"/>
        <v>5</v>
      </c>
      <c r="F22" s="65">
        <f>VLOOKUP($A22,'Return Data'!$B$7:$R$2700,11,0)</f>
        <v>45.626199999999997</v>
      </c>
      <c r="G22" s="66">
        <f t="shared" si="1"/>
        <v>3</v>
      </c>
      <c r="H22" s="65">
        <f>VLOOKUP($A22,'Return Data'!$B$7:$R$2700,12,0)</f>
        <v>73.823999999999998</v>
      </c>
      <c r="I22" s="66">
        <f t="shared" si="2"/>
        <v>3</v>
      </c>
      <c r="J22" s="65">
        <f>VLOOKUP($A22,'Return Data'!$B$7:$R$2700,13,0)</f>
        <v>49.4711</v>
      </c>
      <c r="K22" s="66">
        <f t="shared" ref="K22:K31" si="8">RANK(J22,J$8:J$33,0)</f>
        <v>4</v>
      </c>
      <c r="L22" s="65"/>
      <c r="M22" s="66"/>
      <c r="N22" s="65"/>
      <c r="O22" s="66"/>
      <c r="P22" s="65"/>
      <c r="Q22" s="66"/>
      <c r="R22" s="65">
        <f>VLOOKUP($A22,'Return Data'!$B$7:$R$2700,16,0)</f>
        <v>38.293999999999997</v>
      </c>
      <c r="S22" s="67">
        <f t="shared" si="7"/>
        <v>2</v>
      </c>
    </row>
    <row r="23" spans="1:19" x14ac:dyDescent="0.3">
      <c r="A23" s="63" t="s">
        <v>1206</v>
      </c>
      <c r="B23" s="64">
        <f>VLOOKUP($A23,'Return Data'!$B$7:$R$2700,3,0)</f>
        <v>44260</v>
      </c>
      <c r="C23" s="65">
        <f>VLOOKUP($A23,'Return Data'!$B$7:$R$2700,4,0)</f>
        <v>36.534999999999997</v>
      </c>
      <c r="D23" s="65">
        <f>VLOOKUP($A23,'Return Data'!$B$7:$R$2700,10,0)</f>
        <v>18.4847</v>
      </c>
      <c r="E23" s="66">
        <f t="shared" si="0"/>
        <v>12</v>
      </c>
      <c r="F23" s="65">
        <f>VLOOKUP($A23,'Return Data'!$B$7:$R$2700,11,0)</f>
        <v>37.282499999999999</v>
      </c>
      <c r="G23" s="66">
        <f t="shared" si="1"/>
        <v>18</v>
      </c>
      <c r="H23" s="65">
        <f>VLOOKUP($A23,'Return Data'!$B$7:$R$2700,12,0)</f>
        <v>60.700800000000001</v>
      </c>
      <c r="I23" s="66">
        <f t="shared" si="2"/>
        <v>14</v>
      </c>
      <c r="J23" s="65">
        <f>VLOOKUP($A23,'Return Data'!$B$7:$R$2700,13,0)</f>
        <v>23.295300000000001</v>
      </c>
      <c r="K23" s="66">
        <f t="shared" si="8"/>
        <v>25</v>
      </c>
      <c r="L23" s="65">
        <f>VLOOKUP($A23,'Return Data'!$B$7:$R$2700,17,0)</f>
        <v>19.5367</v>
      </c>
      <c r="M23" s="66">
        <f>RANK(L23,L$8:L$33,0)</f>
        <v>17</v>
      </c>
      <c r="N23" s="65">
        <f>VLOOKUP($A23,'Return Data'!$B$7:$R$2700,14,0)</f>
        <v>11.606199999999999</v>
      </c>
      <c r="O23" s="66">
        <f>RANK(N23,N$8:N$33,0)</f>
        <v>11</v>
      </c>
      <c r="P23" s="65">
        <f>VLOOKUP($A23,'Return Data'!$B$7:$R$2700,15,0)</f>
        <v>13.936</v>
      </c>
      <c r="Q23" s="66">
        <f>RANK(P23,P$8:P$33,0)</f>
        <v>20</v>
      </c>
      <c r="R23" s="65">
        <f>VLOOKUP($A23,'Return Data'!$B$7:$R$2700,16,0)</f>
        <v>20.238199999999999</v>
      </c>
      <c r="S23" s="67">
        <f t="shared" si="7"/>
        <v>6</v>
      </c>
    </row>
    <row r="24" spans="1:19" x14ac:dyDescent="0.3">
      <c r="A24" s="63" t="s">
        <v>1209</v>
      </c>
      <c r="B24" s="64">
        <f>VLOOKUP($A24,'Return Data'!$B$7:$R$2700,3,0)</f>
        <v>44260</v>
      </c>
      <c r="C24" s="65">
        <f>VLOOKUP($A24,'Return Data'!$B$7:$R$2700,4,0)</f>
        <v>1686.8151</v>
      </c>
      <c r="D24" s="65">
        <f>VLOOKUP($A24,'Return Data'!$B$7:$R$2700,10,0)</f>
        <v>18.667000000000002</v>
      </c>
      <c r="E24" s="66">
        <f t="shared" si="0"/>
        <v>11</v>
      </c>
      <c r="F24" s="65">
        <f>VLOOKUP($A24,'Return Data'!$B$7:$R$2700,11,0)</f>
        <v>37.907800000000002</v>
      </c>
      <c r="G24" s="66">
        <f t="shared" si="1"/>
        <v>13</v>
      </c>
      <c r="H24" s="65">
        <f>VLOOKUP($A24,'Return Data'!$B$7:$R$2700,12,0)</f>
        <v>64.379199999999997</v>
      </c>
      <c r="I24" s="66">
        <f t="shared" si="2"/>
        <v>9</v>
      </c>
      <c r="J24" s="65">
        <f>VLOOKUP($A24,'Return Data'!$B$7:$R$2700,13,0)</f>
        <v>37.072800000000001</v>
      </c>
      <c r="K24" s="66">
        <f t="shared" si="8"/>
        <v>19</v>
      </c>
      <c r="L24" s="65">
        <f>VLOOKUP($A24,'Return Data'!$B$7:$R$2700,17,0)</f>
        <v>22.796600000000002</v>
      </c>
      <c r="M24" s="66">
        <f>RANK(L24,L$8:L$33,0)</f>
        <v>12</v>
      </c>
      <c r="N24" s="65">
        <f>VLOOKUP($A24,'Return Data'!$B$7:$R$2700,14,0)</f>
        <v>13.1927</v>
      </c>
      <c r="O24" s="66">
        <f>RANK(N24,N$8:N$33,0)</f>
        <v>8</v>
      </c>
      <c r="P24" s="65">
        <f>VLOOKUP($A24,'Return Data'!$B$7:$R$2700,15,0)</f>
        <v>18.2624</v>
      </c>
      <c r="Q24" s="66">
        <f>RANK(P24,P$8:P$33,0)</f>
        <v>8</v>
      </c>
      <c r="R24" s="65">
        <f>VLOOKUP($A24,'Return Data'!$B$7:$R$2700,16,0)</f>
        <v>15.8796</v>
      </c>
      <c r="S24" s="67">
        <f t="shared" si="7"/>
        <v>21</v>
      </c>
    </row>
    <row r="25" spans="1:19" x14ac:dyDescent="0.3">
      <c r="A25" s="63" t="s">
        <v>1210</v>
      </c>
      <c r="B25" s="64">
        <f>VLOOKUP($A25,'Return Data'!$B$7:$R$2700,3,0)</f>
        <v>44260</v>
      </c>
      <c r="C25" s="65">
        <f>VLOOKUP($A25,'Return Data'!$B$7:$R$2700,4,0)</f>
        <v>34.090000000000003</v>
      </c>
      <c r="D25" s="65">
        <f>VLOOKUP($A25,'Return Data'!$B$7:$R$2700,10,0)</f>
        <v>21.706499999999998</v>
      </c>
      <c r="E25" s="66">
        <f t="shared" si="0"/>
        <v>3</v>
      </c>
      <c r="F25" s="65">
        <f>VLOOKUP($A25,'Return Data'!$B$7:$R$2700,11,0)</f>
        <v>47.129899999999999</v>
      </c>
      <c r="G25" s="66">
        <f t="shared" si="1"/>
        <v>2</v>
      </c>
      <c r="H25" s="65">
        <f>VLOOKUP($A25,'Return Data'!$B$7:$R$2700,12,0)</f>
        <v>80.370400000000004</v>
      </c>
      <c r="I25" s="66">
        <f t="shared" si="2"/>
        <v>1</v>
      </c>
      <c r="J25" s="65">
        <f>VLOOKUP($A25,'Return Data'!$B$7:$R$2700,13,0)</f>
        <v>66.373800000000003</v>
      </c>
      <c r="K25" s="66">
        <f t="shared" si="8"/>
        <v>1</v>
      </c>
      <c r="L25" s="65">
        <f>VLOOKUP($A25,'Return Data'!$B$7:$R$2700,17,0)</f>
        <v>36.094099999999997</v>
      </c>
      <c r="M25" s="66">
        <f>RANK(L25,L$8:L$33,0)</f>
        <v>1</v>
      </c>
      <c r="N25" s="65">
        <f>VLOOKUP($A25,'Return Data'!$B$7:$R$2700,14,0)</f>
        <v>18.9802</v>
      </c>
      <c r="O25" s="66">
        <f>RANK(N25,N$8:N$33,0)</f>
        <v>2</v>
      </c>
      <c r="P25" s="65">
        <f>VLOOKUP($A25,'Return Data'!$B$7:$R$2700,15,0)</f>
        <v>19.475000000000001</v>
      </c>
      <c r="Q25" s="66">
        <f>RANK(P25,P$8:P$33,0)</f>
        <v>5</v>
      </c>
      <c r="R25" s="65">
        <f>VLOOKUP($A25,'Return Data'!$B$7:$R$2700,16,0)</f>
        <v>18.402799999999999</v>
      </c>
      <c r="S25" s="67">
        <f t="shared" si="7"/>
        <v>18</v>
      </c>
    </row>
    <row r="26" spans="1:19" x14ac:dyDescent="0.3">
      <c r="A26" s="63" t="s">
        <v>1212</v>
      </c>
      <c r="B26" s="64">
        <f>VLOOKUP($A26,'Return Data'!$B$7:$R$2700,3,0)</f>
        <v>44260</v>
      </c>
      <c r="C26" s="65">
        <f>VLOOKUP($A26,'Return Data'!$B$7:$R$2700,4,0)</f>
        <v>14.17</v>
      </c>
      <c r="D26" s="65">
        <f>VLOOKUP($A26,'Return Data'!$B$7:$R$2700,10,0)</f>
        <v>17.788900000000002</v>
      </c>
      <c r="E26" s="66">
        <f t="shared" si="0"/>
        <v>13</v>
      </c>
      <c r="F26" s="65">
        <f>VLOOKUP($A26,'Return Data'!$B$7:$R$2700,11,0)</f>
        <v>37.706499999999998</v>
      </c>
      <c r="G26" s="66">
        <f t="shared" ref="G26" si="9">RANK(F26,F$8:F$33,0)</f>
        <v>14</v>
      </c>
      <c r="H26" s="65">
        <f>VLOOKUP($A26,'Return Data'!$B$7:$R$2700,12,0)</f>
        <v>57.444400000000002</v>
      </c>
      <c r="I26" s="66">
        <f t="shared" ref="I26" si="10">RANK(H26,H$8:H$33,0)</f>
        <v>19</v>
      </c>
      <c r="J26" s="65">
        <f>VLOOKUP($A26,'Return Data'!$B$7:$R$2700,13,0)</f>
        <v>41.1355</v>
      </c>
      <c r="K26" s="66">
        <f t="shared" si="8"/>
        <v>11</v>
      </c>
      <c r="L26" s="65"/>
      <c r="M26" s="66"/>
      <c r="N26" s="65"/>
      <c r="O26" s="66"/>
      <c r="P26" s="65"/>
      <c r="Q26" s="66"/>
      <c r="R26" s="65">
        <f>VLOOKUP($A26,'Return Data'!$B$7:$R$2700,16,0)</f>
        <v>34.335299999999997</v>
      </c>
      <c r="S26" s="67">
        <f t="shared" si="7"/>
        <v>3</v>
      </c>
    </row>
    <row r="27" spans="1:19" x14ac:dyDescent="0.3">
      <c r="A27" s="63" t="s">
        <v>1215</v>
      </c>
      <c r="B27" s="64">
        <f>VLOOKUP($A27,'Return Data'!$B$7:$R$2700,3,0)</f>
        <v>44260</v>
      </c>
      <c r="C27" s="65">
        <f>VLOOKUP($A27,'Return Data'!$B$7:$R$2700,4,0)</f>
        <v>86.743099999999998</v>
      </c>
      <c r="D27" s="65">
        <f>VLOOKUP($A27,'Return Data'!$B$7:$R$2700,10,0)</f>
        <v>13.290699999999999</v>
      </c>
      <c r="E27" s="66">
        <f t="shared" si="0"/>
        <v>25</v>
      </c>
      <c r="F27" s="65">
        <f>VLOOKUP($A27,'Return Data'!$B$7:$R$2700,11,0)</f>
        <v>37.486699999999999</v>
      </c>
      <c r="G27" s="66">
        <f t="shared" ref="G27:G33" si="11">RANK(F27,F$8:F$33,0)</f>
        <v>17</v>
      </c>
      <c r="H27" s="65">
        <f>VLOOKUP($A27,'Return Data'!$B$7:$R$2700,12,0)</f>
        <v>57.474499999999999</v>
      </c>
      <c r="I27" s="66">
        <f t="shared" ref="I27:I33" si="12">RANK(H27,H$8:H$33,0)</f>
        <v>18</v>
      </c>
      <c r="J27" s="65">
        <f>VLOOKUP($A27,'Return Data'!$B$7:$R$2700,13,0)</f>
        <v>51.751199999999997</v>
      </c>
      <c r="K27" s="66">
        <f t="shared" si="8"/>
        <v>2</v>
      </c>
      <c r="L27" s="65">
        <f>VLOOKUP($A27,'Return Data'!$B$7:$R$2700,17,0)</f>
        <v>24.710899999999999</v>
      </c>
      <c r="M27" s="66">
        <f>RANK(L27,L$8:L$33,0)</f>
        <v>6</v>
      </c>
      <c r="N27" s="65">
        <f>VLOOKUP($A27,'Return Data'!$B$7:$R$2700,14,0)</f>
        <v>15.5015</v>
      </c>
      <c r="O27" s="66">
        <f>RANK(N27,N$8:N$33,0)</f>
        <v>4</v>
      </c>
      <c r="P27" s="65">
        <f>VLOOKUP($A27,'Return Data'!$B$7:$R$2700,15,0)</f>
        <v>14.3316</v>
      </c>
      <c r="Q27" s="66">
        <f>RANK(P27,P$8:P$33,0)</f>
        <v>19</v>
      </c>
      <c r="R27" s="65">
        <f>VLOOKUP($A27,'Return Data'!$B$7:$R$2700,16,0)</f>
        <v>13.6137</v>
      </c>
      <c r="S27" s="67">
        <f t="shared" si="7"/>
        <v>23</v>
      </c>
    </row>
    <row r="28" spans="1:19" x14ac:dyDescent="0.3">
      <c r="A28" s="63" t="s">
        <v>1216</v>
      </c>
      <c r="B28" s="64">
        <f>VLOOKUP($A28,'Return Data'!$B$7:$R$2700,3,0)</f>
        <v>44260</v>
      </c>
      <c r="C28" s="65">
        <f>VLOOKUP($A28,'Return Data'!$B$7:$R$2700,4,0)</f>
        <v>116.6048</v>
      </c>
      <c r="D28" s="65">
        <f>VLOOKUP($A28,'Return Data'!$B$7:$R$2700,10,0)</f>
        <v>22.38</v>
      </c>
      <c r="E28" s="66">
        <f t="shared" si="0"/>
        <v>1</v>
      </c>
      <c r="F28" s="65">
        <f>VLOOKUP($A28,'Return Data'!$B$7:$R$2700,11,0)</f>
        <v>48.365000000000002</v>
      </c>
      <c r="G28" s="66">
        <f t="shared" si="11"/>
        <v>1</v>
      </c>
      <c r="H28" s="65">
        <f>VLOOKUP($A28,'Return Data'!$B$7:$R$2700,12,0)</f>
        <v>75.310500000000005</v>
      </c>
      <c r="I28" s="66">
        <f t="shared" si="12"/>
        <v>2</v>
      </c>
      <c r="J28" s="65">
        <f>VLOOKUP($A28,'Return Data'!$B$7:$R$2700,13,0)</f>
        <v>50.2209</v>
      </c>
      <c r="K28" s="66">
        <f t="shared" si="8"/>
        <v>3</v>
      </c>
      <c r="L28" s="65">
        <f>VLOOKUP($A28,'Return Data'!$B$7:$R$2700,17,0)</f>
        <v>24.1252</v>
      </c>
      <c r="M28" s="66">
        <f>RANK(L28,L$8:L$33,0)</f>
        <v>7</v>
      </c>
      <c r="N28" s="65">
        <f>VLOOKUP($A28,'Return Data'!$B$7:$R$2700,14,0)</f>
        <v>11.1768</v>
      </c>
      <c r="O28" s="66">
        <f>RANK(N28,N$8:N$33,0)</f>
        <v>13</v>
      </c>
      <c r="P28" s="65">
        <f>VLOOKUP($A28,'Return Data'!$B$7:$R$2700,15,0)</f>
        <v>15.356299999999999</v>
      </c>
      <c r="Q28" s="66">
        <f>RANK(P28,P$8:P$33,0)</f>
        <v>17</v>
      </c>
      <c r="R28" s="65">
        <f>VLOOKUP($A28,'Return Data'!$B$7:$R$2700,16,0)</f>
        <v>19.146599999999999</v>
      </c>
      <c r="S28" s="67">
        <f t="shared" si="7"/>
        <v>15</v>
      </c>
    </row>
    <row r="29" spans="1:19" x14ac:dyDescent="0.3">
      <c r="A29" s="63" t="s">
        <v>1219</v>
      </c>
      <c r="B29" s="64">
        <f>VLOOKUP($A29,'Return Data'!$B$7:$R$2700,3,0)</f>
        <v>44260</v>
      </c>
      <c r="C29" s="65">
        <f>VLOOKUP($A29,'Return Data'!$B$7:$R$2700,4,0)</f>
        <v>623.2627</v>
      </c>
      <c r="D29" s="65">
        <f>VLOOKUP($A29,'Return Data'!$B$7:$R$2700,10,0)</f>
        <v>20.490200000000002</v>
      </c>
      <c r="E29" s="66">
        <f t="shared" si="0"/>
        <v>7</v>
      </c>
      <c r="F29" s="65">
        <f>VLOOKUP($A29,'Return Data'!$B$7:$R$2700,11,0)</f>
        <v>37.502299999999998</v>
      </c>
      <c r="G29" s="66">
        <f t="shared" si="11"/>
        <v>16</v>
      </c>
      <c r="H29" s="65">
        <f>VLOOKUP($A29,'Return Data'!$B$7:$R$2700,12,0)</f>
        <v>59.161700000000003</v>
      </c>
      <c r="I29" s="66">
        <f t="shared" si="12"/>
        <v>17</v>
      </c>
      <c r="J29" s="65">
        <f>VLOOKUP($A29,'Return Data'!$B$7:$R$2700,13,0)</f>
        <v>28.521999999999998</v>
      </c>
      <c r="K29" s="66">
        <f t="shared" si="8"/>
        <v>24</v>
      </c>
      <c r="L29" s="65">
        <f>VLOOKUP($A29,'Return Data'!$B$7:$R$2700,17,0)</f>
        <v>15.3825</v>
      </c>
      <c r="M29" s="66">
        <f>RANK(L29,L$8:L$33,0)</f>
        <v>22</v>
      </c>
      <c r="N29" s="65">
        <f>VLOOKUP($A29,'Return Data'!$B$7:$R$2700,14,0)</f>
        <v>5.8971999999999998</v>
      </c>
      <c r="O29" s="66">
        <f>RANK(N29,N$8:N$33,0)</f>
        <v>21</v>
      </c>
      <c r="P29" s="65">
        <f>VLOOKUP($A29,'Return Data'!$B$7:$R$2700,15,0)</f>
        <v>14.4414</v>
      </c>
      <c r="Q29" s="66">
        <f>RANK(P29,P$8:P$33,0)</f>
        <v>18</v>
      </c>
      <c r="R29" s="65">
        <f>VLOOKUP($A29,'Return Data'!$B$7:$R$2700,16,0)</f>
        <v>16.908999999999999</v>
      </c>
      <c r="S29" s="67">
        <f t="shared" si="7"/>
        <v>20</v>
      </c>
    </row>
    <row r="30" spans="1:19" x14ac:dyDescent="0.3">
      <c r="A30" s="63" t="s">
        <v>1221</v>
      </c>
      <c r="B30" s="64">
        <f>VLOOKUP($A30,'Return Data'!$B$7:$R$2700,3,0)</f>
        <v>44260</v>
      </c>
      <c r="C30" s="65">
        <f>VLOOKUP($A30,'Return Data'!$B$7:$R$2700,4,0)</f>
        <v>212.75190000000001</v>
      </c>
      <c r="D30" s="65">
        <f>VLOOKUP($A30,'Return Data'!$B$7:$R$2700,10,0)</f>
        <v>16.7407</v>
      </c>
      <c r="E30" s="66">
        <f t="shared" si="0"/>
        <v>16</v>
      </c>
      <c r="F30" s="65">
        <f>VLOOKUP($A30,'Return Data'!$B$7:$R$2700,11,0)</f>
        <v>38.102200000000003</v>
      </c>
      <c r="G30" s="66">
        <f t="shared" si="11"/>
        <v>11</v>
      </c>
      <c r="H30" s="65">
        <f>VLOOKUP($A30,'Return Data'!$B$7:$R$2700,12,0)</f>
        <v>56.818399999999997</v>
      </c>
      <c r="I30" s="66">
        <f t="shared" si="12"/>
        <v>20</v>
      </c>
      <c r="J30" s="65">
        <f>VLOOKUP($A30,'Return Data'!$B$7:$R$2700,13,0)</f>
        <v>37.233499999999999</v>
      </c>
      <c r="K30" s="66">
        <f t="shared" si="8"/>
        <v>17</v>
      </c>
      <c r="L30" s="65">
        <f>VLOOKUP($A30,'Return Data'!$B$7:$R$2700,17,0)</f>
        <v>23.485700000000001</v>
      </c>
      <c r="M30" s="66">
        <f>RANK(L30,L$8:L$33,0)</f>
        <v>10</v>
      </c>
      <c r="N30" s="65">
        <f>VLOOKUP($A30,'Return Data'!$B$7:$R$2700,14,0)</f>
        <v>14.1213</v>
      </c>
      <c r="O30" s="66">
        <f>RANK(N30,N$8:N$33,0)</f>
        <v>6</v>
      </c>
      <c r="P30" s="65">
        <f>VLOOKUP($A30,'Return Data'!$B$7:$R$2700,15,0)</f>
        <v>18.074000000000002</v>
      </c>
      <c r="Q30" s="66">
        <f>RANK(P30,P$8:P$33,0)</f>
        <v>9</v>
      </c>
      <c r="R30" s="65">
        <f>VLOOKUP($A30,'Return Data'!$B$7:$R$2700,16,0)</f>
        <v>19.578099999999999</v>
      </c>
      <c r="S30" s="67">
        <f t="shared" si="7"/>
        <v>11</v>
      </c>
    </row>
    <row r="31" spans="1:19" x14ac:dyDescent="0.3">
      <c r="A31" s="63" t="s">
        <v>1222</v>
      </c>
      <c r="B31" s="64">
        <f>VLOOKUP($A31,'Return Data'!$B$7:$R$2700,3,0)</f>
        <v>44260</v>
      </c>
      <c r="C31" s="65">
        <f>VLOOKUP($A31,'Return Data'!$B$7:$R$2700,4,0)</f>
        <v>63.81</v>
      </c>
      <c r="D31" s="65">
        <f>VLOOKUP($A31,'Return Data'!$B$7:$R$2700,10,0)</f>
        <v>15.535</v>
      </c>
      <c r="E31" s="66">
        <f t="shared" si="0"/>
        <v>22</v>
      </c>
      <c r="F31" s="65">
        <f>VLOOKUP($A31,'Return Data'!$B$7:$R$2700,11,0)</f>
        <v>30.5442</v>
      </c>
      <c r="G31" s="66">
        <f t="shared" si="11"/>
        <v>25</v>
      </c>
      <c r="H31" s="65">
        <f>VLOOKUP($A31,'Return Data'!$B$7:$R$2700,12,0)</f>
        <v>50.851100000000002</v>
      </c>
      <c r="I31" s="66">
        <f t="shared" si="12"/>
        <v>24</v>
      </c>
      <c r="J31" s="65">
        <f>VLOOKUP($A31,'Return Data'!$B$7:$R$2700,13,0)</f>
        <v>37.196300000000001</v>
      </c>
      <c r="K31" s="66">
        <f t="shared" si="8"/>
        <v>18</v>
      </c>
      <c r="L31" s="65">
        <f>VLOOKUP($A31,'Return Data'!$B$7:$R$2700,17,0)</f>
        <v>22.2255</v>
      </c>
      <c r="M31" s="66">
        <f>RANK(L31,L$8:L$33,0)</f>
        <v>14</v>
      </c>
      <c r="N31" s="65">
        <f>VLOOKUP($A31,'Return Data'!$B$7:$R$2700,14,0)</f>
        <v>11.4345</v>
      </c>
      <c r="O31" s="66">
        <f>RANK(N31,N$8:N$33,0)</f>
        <v>12</v>
      </c>
      <c r="P31" s="65">
        <f>VLOOKUP($A31,'Return Data'!$B$7:$R$2700,15,0)</f>
        <v>18.773499999999999</v>
      </c>
      <c r="Q31" s="66">
        <f>RANK(P31,P$8:P$33,0)</f>
        <v>7</v>
      </c>
      <c r="R31" s="65">
        <f>VLOOKUP($A31,'Return Data'!$B$7:$R$2700,16,0)</f>
        <v>16.968399999999999</v>
      </c>
      <c r="S31" s="67">
        <f t="shared" si="7"/>
        <v>19</v>
      </c>
    </row>
    <row r="32" spans="1:19" x14ac:dyDescent="0.3">
      <c r="A32" s="63" t="s">
        <v>1224</v>
      </c>
      <c r="B32" s="64">
        <f>VLOOKUP($A32,'Return Data'!$B$7:$R$2700,3,0)</f>
        <v>44260</v>
      </c>
      <c r="C32" s="65">
        <f>VLOOKUP($A32,'Return Data'!$B$7:$R$2700,4,0)</f>
        <v>21.34</v>
      </c>
      <c r="D32" s="65">
        <f>VLOOKUP($A32,'Return Data'!$B$7:$R$2700,10,0)</f>
        <v>18.6874</v>
      </c>
      <c r="E32" s="66">
        <f t="shared" si="0"/>
        <v>10</v>
      </c>
      <c r="F32" s="65">
        <f>VLOOKUP($A32,'Return Data'!$B$7:$R$2700,11,0)</f>
        <v>39.386000000000003</v>
      </c>
      <c r="G32" s="66">
        <f t="shared" si="11"/>
        <v>9</v>
      </c>
      <c r="H32" s="65">
        <f>VLOOKUP($A32,'Return Data'!$B$7:$R$2700,12,0)</f>
        <v>68.562399999999997</v>
      </c>
      <c r="I32" s="66">
        <f t="shared" si="12"/>
        <v>6</v>
      </c>
      <c r="J32" s="65"/>
      <c r="K32" s="66"/>
      <c r="L32" s="65"/>
      <c r="M32" s="66"/>
      <c r="N32" s="65"/>
      <c r="O32" s="66"/>
      <c r="P32" s="65"/>
      <c r="Q32" s="66"/>
      <c r="R32" s="65">
        <f>VLOOKUP($A32,'Return Data'!$B$7:$R$2700,16,0)</f>
        <v>113.4</v>
      </c>
      <c r="S32" s="67">
        <f t="shared" si="7"/>
        <v>1</v>
      </c>
    </row>
    <row r="33" spans="1:19" x14ac:dyDescent="0.3">
      <c r="A33" s="63" t="s">
        <v>1226</v>
      </c>
      <c r="B33" s="64">
        <f>VLOOKUP($A33,'Return Data'!$B$7:$R$2700,3,0)</f>
        <v>44260</v>
      </c>
      <c r="C33" s="65">
        <f>VLOOKUP($A33,'Return Data'!$B$7:$R$2700,4,0)</f>
        <v>107.655466645647</v>
      </c>
      <c r="D33" s="65">
        <f>VLOOKUP($A33,'Return Data'!$B$7:$R$2700,10,0)</f>
        <v>16.6374</v>
      </c>
      <c r="E33" s="66">
        <f t="shared" si="0"/>
        <v>17</v>
      </c>
      <c r="F33" s="65">
        <f>VLOOKUP($A33,'Return Data'!$B$7:$R$2700,11,0)</f>
        <v>38.138500000000001</v>
      </c>
      <c r="G33" s="66">
        <f t="shared" si="11"/>
        <v>10</v>
      </c>
      <c r="H33" s="65">
        <f>VLOOKUP($A33,'Return Data'!$B$7:$R$2700,12,0)</f>
        <v>64.872200000000007</v>
      </c>
      <c r="I33" s="66">
        <f t="shared" si="12"/>
        <v>8</v>
      </c>
      <c r="J33" s="65">
        <f>VLOOKUP($A33,'Return Data'!$B$7:$R$2700,13,0)</f>
        <v>45.722099999999998</v>
      </c>
      <c r="K33" s="66">
        <f>RANK(J33,J$8:J$33,0)</f>
        <v>6</v>
      </c>
      <c r="L33" s="65">
        <f>VLOOKUP($A33,'Return Data'!$B$7:$R$2700,17,0)</f>
        <v>23.914899999999999</v>
      </c>
      <c r="M33" s="66">
        <f>RANK(L33,L$8:L$33,0)</f>
        <v>9</v>
      </c>
      <c r="N33" s="65">
        <f>VLOOKUP($A33,'Return Data'!$B$7:$R$2700,14,0)</f>
        <v>10.8828</v>
      </c>
      <c r="O33" s="66">
        <f>RANK(N33,N$8:N$33,0)</f>
        <v>16</v>
      </c>
      <c r="P33" s="65">
        <f>VLOOKUP($A33,'Return Data'!$B$7:$R$2700,15,0)</f>
        <v>16.201499999999999</v>
      </c>
      <c r="Q33" s="66">
        <f>RANK(P33,P$8:P$33,0)</f>
        <v>15</v>
      </c>
      <c r="R33" s="65">
        <f>VLOOKUP($A33,'Return Data'!$B$7:$R$2700,16,0)</f>
        <v>19.6755</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17.886096153846157</v>
      </c>
      <c r="E35" s="74"/>
      <c r="F35" s="75">
        <f>AVERAGE(F8:F33)</f>
        <v>38.387588461538471</v>
      </c>
      <c r="G35" s="74"/>
      <c r="H35" s="75">
        <f>AVERAGE(H8:H33)</f>
        <v>61.773965384615401</v>
      </c>
      <c r="I35" s="74"/>
      <c r="J35" s="75">
        <f>AVERAGE(J8:J33)</f>
        <v>40.753792000000004</v>
      </c>
      <c r="K35" s="74"/>
      <c r="L35" s="75">
        <f>AVERAGE(L8:L33)</f>
        <v>22.535899999999998</v>
      </c>
      <c r="M35" s="74"/>
      <c r="N35" s="75">
        <f>AVERAGE(N8:N33)</f>
        <v>12.118227272727269</v>
      </c>
      <c r="O35" s="74"/>
      <c r="P35" s="75">
        <f>AVERAGE(P8:P33)</f>
        <v>17.400171428571429</v>
      </c>
      <c r="Q35" s="74"/>
      <c r="R35" s="75">
        <f>AVERAGE(R8:R33)</f>
        <v>22.704030769230766</v>
      </c>
      <c r="S35" s="76"/>
    </row>
    <row r="36" spans="1:19" x14ac:dyDescent="0.3">
      <c r="A36" s="73" t="s">
        <v>28</v>
      </c>
      <c r="B36" s="74"/>
      <c r="C36" s="74"/>
      <c r="D36" s="75">
        <f>MIN(D8:D33)</f>
        <v>11.087999999999999</v>
      </c>
      <c r="E36" s="74"/>
      <c r="F36" s="75">
        <f>MIN(F8:F33)</f>
        <v>28.356000000000002</v>
      </c>
      <c r="G36" s="74"/>
      <c r="H36" s="75">
        <f>MIN(H8:H33)</f>
        <v>48.445</v>
      </c>
      <c r="I36" s="74"/>
      <c r="J36" s="75">
        <f>MIN(J8:J33)</f>
        <v>23.295300000000001</v>
      </c>
      <c r="K36" s="74"/>
      <c r="L36" s="75">
        <f>MIN(L8:L33)</f>
        <v>14.244300000000001</v>
      </c>
      <c r="M36" s="74"/>
      <c r="N36" s="75">
        <f>MIN(N8:N33)</f>
        <v>5.3552</v>
      </c>
      <c r="O36" s="74"/>
      <c r="P36" s="75">
        <f>MIN(P8:P33)</f>
        <v>13.5379</v>
      </c>
      <c r="Q36" s="74"/>
      <c r="R36" s="75">
        <f>MIN(R8:R33)</f>
        <v>7.9397000000000002</v>
      </c>
      <c r="S36" s="76"/>
    </row>
    <row r="37" spans="1:19" ht="15" thickBot="1" x14ac:dyDescent="0.35">
      <c r="A37" s="77" t="s">
        <v>29</v>
      </c>
      <c r="B37" s="78"/>
      <c r="C37" s="78"/>
      <c r="D37" s="79">
        <f>MAX(D8:D33)</f>
        <v>22.38</v>
      </c>
      <c r="E37" s="78"/>
      <c r="F37" s="79">
        <f>MAX(F8:F33)</f>
        <v>48.365000000000002</v>
      </c>
      <c r="G37" s="78"/>
      <c r="H37" s="79">
        <f>MAX(H8:H33)</f>
        <v>80.370400000000004</v>
      </c>
      <c r="I37" s="78"/>
      <c r="J37" s="79">
        <f>MAX(J8:J33)</f>
        <v>66.373800000000003</v>
      </c>
      <c r="K37" s="78"/>
      <c r="L37" s="79">
        <f>MAX(L8:L33)</f>
        <v>36.094099999999997</v>
      </c>
      <c r="M37" s="78"/>
      <c r="N37" s="79">
        <f>MAX(N8:N33)</f>
        <v>20.115100000000002</v>
      </c>
      <c r="O37" s="78"/>
      <c r="P37" s="79">
        <f>MAX(P8:P33)</f>
        <v>21.268599999999999</v>
      </c>
      <c r="Q37" s="78"/>
      <c r="R37" s="79">
        <f>MAX(R8:R33)</f>
        <v>113.4</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1599</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44260</v>
      </c>
      <c r="C8" s="65">
        <f>VLOOKUP($A8,'Return Data'!$B$7:$R$2700,4,0)</f>
        <v>356.38</v>
      </c>
      <c r="D8" s="65">
        <f>VLOOKUP($A8,'Return Data'!$B$7:$R$2700,10,0)</f>
        <v>17.1724</v>
      </c>
      <c r="E8" s="66">
        <f t="shared" ref="E8:E33" si="0">RANK(D8,D$8:D$33,0)</f>
        <v>14</v>
      </c>
      <c r="F8" s="65">
        <f>VLOOKUP($A8,'Return Data'!$B$7:$R$2700,11,0)</f>
        <v>35.248600000000003</v>
      </c>
      <c r="G8" s="66">
        <f t="shared" ref="G8:G25" si="1">RANK(F8,F$8:F$33,0)</f>
        <v>21</v>
      </c>
      <c r="H8" s="65">
        <f>VLOOKUP($A8,'Return Data'!$B$7:$R$2700,12,0)</f>
        <v>59.833199999999998</v>
      </c>
      <c r="I8" s="66">
        <f t="shared" ref="I8:I25" si="2">RANK(H8,H$8:H$33,0)</f>
        <v>13</v>
      </c>
      <c r="J8" s="65">
        <f>VLOOKUP($A8,'Return Data'!$B$7:$R$2700,13,0)</f>
        <v>31.302</v>
      </c>
      <c r="K8" s="66">
        <f t="shared" ref="K8:K21" si="3">RANK(J8,J$8:J$33,0)</f>
        <v>22</v>
      </c>
      <c r="L8" s="65">
        <f>VLOOKUP($A8,'Return Data'!$B$7:$R$2700,17,0)</f>
        <v>13.171099999999999</v>
      </c>
      <c r="M8" s="66">
        <f t="shared" ref="M8:M21" si="4">RANK(L8,L$8:L$33,0)</f>
        <v>23</v>
      </c>
      <c r="N8" s="65">
        <f>VLOOKUP($A8,'Return Data'!$B$7:$R$2700,14,0)</f>
        <v>4.4028999999999998</v>
      </c>
      <c r="O8" s="66">
        <f t="shared" ref="O8:O20" si="5">RANK(N8,N$8:N$33,0)</f>
        <v>22</v>
      </c>
      <c r="P8" s="65">
        <f>VLOOKUP($A8,'Return Data'!$B$7:$R$2700,15,0)</f>
        <v>12.504300000000001</v>
      </c>
      <c r="Q8" s="66">
        <f t="shared" ref="Q8:Q16" si="6">RANK(P8,P$8:P$33,0)</f>
        <v>21</v>
      </c>
      <c r="R8" s="65">
        <f>VLOOKUP($A8,'Return Data'!$B$7:$R$2700,16,0)</f>
        <v>21.392700000000001</v>
      </c>
      <c r="S8" s="67">
        <f t="shared" ref="S8:S33" si="7">RANK(R8,R$8:R$33,0)</f>
        <v>6</v>
      </c>
    </row>
    <row r="9" spans="1:20" x14ac:dyDescent="0.3">
      <c r="A9" s="63" t="s">
        <v>1179</v>
      </c>
      <c r="B9" s="64">
        <f>VLOOKUP($A9,'Return Data'!$B$7:$R$2700,3,0)</f>
        <v>44260</v>
      </c>
      <c r="C9" s="65">
        <f>VLOOKUP($A9,'Return Data'!$B$7:$R$2700,4,0)</f>
        <v>55.12</v>
      </c>
      <c r="D9" s="65">
        <f>VLOOKUP($A9,'Return Data'!$B$7:$R$2700,10,0)</f>
        <v>14.404299999999999</v>
      </c>
      <c r="E9" s="66">
        <f t="shared" si="0"/>
        <v>23</v>
      </c>
      <c r="F9" s="65">
        <f>VLOOKUP($A9,'Return Data'!$B$7:$R$2700,11,0)</f>
        <v>32.563699999999997</v>
      </c>
      <c r="G9" s="66">
        <f t="shared" si="1"/>
        <v>23</v>
      </c>
      <c r="H9" s="65">
        <f>VLOOKUP($A9,'Return Data'!$B$7:$R$2700,12,0)</f>
        <v>48.132199999999997</v>
      </c>
      <c r="I9" s="66">
        <f t="shared" si="2"/>
        <v>25</v>
      </c>
      <c r="J9" s="65">
        <f>VLOOKUP($A9,'Return Data'!$B$7:$R$2700,13,0)</f>
        <v>36.368099999999998</v>
      </c>
      <c r="K9" s="66">
        <f t="shared" si="3"/>
        <v>16</v>
      </c>
      <c r="L9" s="65">
        <f>VLOOKUP($A9,'Return Data'!$B$7:$R$2700,17,0)</f>
        <v>25.080200000000001</v>
      </c>
      <c r="M9" s="66">
        <f t="shared" si="4"/>
        <v>2</v>
      </c>
      <c r="N9" s="65">
        <f>VLOOKUP($A9,'Return Data'!$B$7:$R$2700,14,0)</f>
        <v>18.594899999999999</v>
      </c>
      <c r="O9" s="66">
        <f t="shared" si="5"/>
        <v>1</v>
      </c>
      <c r="P9" s="65">
        <f>VLOOKUP($A9,'Return Data'!$B$7:$R$2700,15,0)</f>
        <v>19.794499999999999</v>
      </c>
      <c r="Q9" s="66">
        <f t="shared" si="6"/>
        <v>1</v>
      </c>
      <c r="R9" s="65">
        <f>VLOOKUP($A9,'Return Data'!$B$7:$R$2700,16,0)</f>
        <v>18.513300000000001</v>
      </c>
      <c r="S9" s="67">
        <f t="shared" si="7"/>
        <v>10</v>
      </c>
    </row>
    <row r="10" spans="1:20" x14ac:dyDescent="0.3">
      <c r="A10" s="63" t="s">
        <v>1180</v>
      </c>
      <c r="B10" s="64">
        <f>VLOOKUP($A10,'Return Data'!$B$7:$R$2700,3,0)</f>
        <v>44260</v>
      </c>
      <c r="C10" s="65">
        <f>VLOOKUP($A10,'Return Data'!$B$7:$R$2700,4,0)</f>
        <v>12.96</v>
      </c>
      <c r="D10" s="65">
        <f>VLOOKUP($A10,'Return Data'!$B$7:$R$2700,10,0)</f>
        <v>15.405200000000001</v>
      </c>
      <c r="E10" s="66">
        <f t="shared" si="0"/>
        <v>22</v>
      </c>
      <c r="F10" s="65">
        <f>VLOOKUP($A10,'Return Data'!$B$7:$R$2700,11,0)</f>
        <v>35.8491</v>
      </c>
      <c r="G10" s="66">
        <f t="shared" si="1"/>
        <v>20</v>
      </c>
      <c r="H10" s="65">
        <f>VLOOKUP($A10,'Return Data'!$B$7:$R$2700,12,0)</f>
        <v>59.0184</v>
      </c>
      <c r="I10" s="66">
        <f t="shared" si="2"/>
        <v>15</v>
      </c>
      <c r="J10" s="65">
        <f>VLOOKUP($A10,'Return Data'!$B$7:$R$2700,13,0)</f>
        <v>44</v>
      </c>
      <c r="K10" s="66">
        <f t="shared" si="3"/>
        <v>8</v>
      </c>
      <c r="L10" s="65">
        <f>VLOOKUP($A10,'Return Data'!$B$7:$R$2700,17,0)</f>
        <v>21.530899999999999</v>
      </c>
      <c r="M10" s="66">
        <f t="shared" si="4"/>
        <v>13</v>
      </c>
      <c r="N10" s="65">
        <f>VLOOKUP($A10,'Return Data'!$B$7:$R$2700,14,0)</f>
        <v>9.9041999999999994</v>
      </c>
      <c r="O10" s="66">
        <f t="shared" si="5"/>
        <v>16</v>
      </c>
      <c r="P10" s="65">
        <f>VLOOKUP($A10,'Return Data'!$B$7:$R$2700,15,0)</f>
        <v>14.852399999999999</v>
      </c>
      <c r="Q10" s="66">
        <f t="shared" si="6"/>
        <v>16</v>
      </c>
      <c r="R10" s="65">
        <f>VLOOKUP($A10,'Return Data'!$B$7:$R$2700,16,0)</f>
        <v>2.5184000000000002</v>
      </c>
      <c r="S10" s="67">
        <f t="shared" si="7"/>
        <v>26</v>
      </c>
    </row>
    <row r="11" spans="1:20" x14ac:dyDescent="0.3">
      <c r="A11" s="63" t="s">
        <v>1182</v>
      </c>
      <c r="B11" s="64">
        <f>VLOOKUP($A11,'Return Data'!$B$7:$R$2700,3,0)</f>
        <v>44260</v>
      </c>
      <c r="C11" s="65">
        <f>VLOOKUP($A11,'Return Data'!$B$7:$R$2700,4,0)</f>
        <v>47.442</v>
      </c>
      <c r="D11" s="65">
        <f>VLOOKUP($A11,'Return Data'!$B$7:$R$2700,10,0)</f>
        <v>21.152200000000001</v>
      </c>
      <c r="E11" s="66">
        <f t="shared" si="0"/>
        <v>3</v>
      </c>
      <c r="F11" s="65">
        <f>VLOOKUP($A11,'Return Data'!$B$7:$R$2700,11,0)</f>
        <v>40.025399999999998</v>
      </c>
      <c r="G11" s="66">
        <f t="shared" si="1"/>
        <v>7</v>
      </c>
      <c r="H11" s="65">
        <f>VLOOKUP($A11,'Return Data'!$B$7:$R$2700,12,0)</f>
        <v>60.809399999999997</v>
      </c>
      <c r="I11" s="66">
        <f t="shared" si="2"/>
        <v>11</v>
      </c>
      <c r="J11" s="65">
        <f>VLOOKUP($A11,'Return Data'!$B$7:$R$2700,13,0)</f>
        <v>41.411099999999998</v>
      </c>
      <c r="K11" s="66">
        <f t="shared" si="3"/>
        <v>9</v>
      </c>
      <c r="L11" s="65">
        <f>VLOOKUP($A11,'Return Data'!$B$7:$R$2700,17,0)</f>
        <v>24.666699999999999</v>
      </c>
      <c r="M11" s="66">
        <f t="shared" si="4"/>
        <v>4</v>
      </c>
      <c r="N11" s="65">
        <f>VLOOKUP($A11,'Return Data'!$B$7:$R$2700,14,0)</f>
        <v>11.6157</v>
      </c>
      <c r="O11" s="66">
        <f t="shared" si="5"/>
        <v>8</v>
      </c>
      <c r="P11" s="65">
        <f>VLOOKUP($A11,'Return Data'!$B$7:$R$2700,15,0)</f>
        <v>15.883699999999999</v>
      </c>
      <c r="Q11" s="66">
        <f t="shared" si="6"/>
        <v>12</v>
      </c>
      <c r="R11" s="65">
        <f>VLOOKUP($A11,'Return Data'!$B$7:$R$2700,16,0)</f>
        <v>11.052</v>
      </c>
      <c r="S11" s="67">
        <f t="shared" si="7"/>
        <v>21</v>
      </c>
    </row>
    <row r="12" spans="1:20" x14ac:dyDescent="0.3">
      <c r="A12" s="63" t="s">
        <v>1185</v>
      </c>
      <c r="B12" s="64">
        <f>VLOOKUP($A12,'Return Data'!$B$7:$R$2700,3,0)</f>
        <v>44260</v>
      </c>
      <c r="C12" s="65">
        <f>VLOOKUP($A12,'Return Data'!$B$7:$R$2700,4,0)</f>
        <v>77.272999999999996</v>
      </c>
      <c r="D12" s="65">
        <f>VLOOKUP($A12,'Return Data'!$B$7:$R$2700,10,0)</f>
        <v>10.8127</v>
      </c>
      <c r="E12" s="66">
        <f t="shared" si="0"/>
        <v>26</v>
      </c>
      <c r="F12" s="65">
        <f>VLOOKUP($A12,'Return Data'!$B$7:$R$2700,11,0)</f>
        <v>27.732399999999998</v>
      </c>
      <c r="G12" s="66">
        <f t="shared" si="1"/>
        <v>26</v>
      </c>
      <c r="H12" s="65">
        <f>VLOOKUP($A12,'Return Data'!$B$7:$R$2700,12,0)</f>
        <v>47.383200000000002</v>
      </c>
      <c r="I12" s="66">
        <f t="shared" si="2"/>
        <v>26</v>
      </c>
      <c r="J12" s="65">
        <f>VLOOKUP($A12,'Return Data'!$B$7:$R$2700,13,0)</f>
        <v>31.349699999999999</v>
      </c>
      <c r="K12" s="66">
        <f t="shared" si="3"/>
        <v>21</v>
      </c>
      <c r="L12" s="65">
        <f>VLOOKUP($A12,'Return Data'!$B$7:$R$2700,17,0)</f>
        <v>21.083600000000001</v>
      </c>
      <c r="M12" s="66">
        <f t="shared" si="4"/>
        <v>15</v>
      </c>
      <c r="N12" s="65">
        <f>VLOOKUP($A12,'Return Data'!$B$7:$R$2700,14,0)</f>
        <v>11.516</v>
      </c>
      <c r="O12" s="66">
        <f t="shared" si="5"/>
        <v>9</v>
      </c>
      <c r="P12" s="65">
        <f>VLOOKUP($A12,'Return Data'!$B$7:$R$2700,15,0)</f>
        <v>18.471599999999999</v>
      </c>
      <c r="Q12" s="66">
        <f t="shared" si="6"/>
        <v>3</v>
      </c>
      <c r="R12" s="65">
        <f>VLOOKUP($A12,'Return Data'!$B$7:$R$2700,16,0)</f>
        <v>15.3545</v>
      </c>
      <c r="S12" s="67">
        <f t="shared" si="7"/>
        <v>16</v>
      </c>
    </row>
    <row r="13" spans="1:20" x14ac:dyDescent="0.3">
      <c r="A13" s="63" t="s">
        <v>1187</v>
      </c>
      <c r="B13" s="64">
        <f>VLOOKUP($A13,'Return Data'!$B$7:$R$2700,3,0)</f>
        <v>44260</v>
      </c>
      <c r="C13" s="65">
        <f>VLOOKUP($A13,'Return Data'!$B$7:$R$2700,4,0)</f>
        <v>39.884</v>
      </c>
      <c r="D13" s="65">
        <f>VLOOKUP($A13,'Return Data'!$B$7:$R$2700,10,0)</f>
        <v>20.408200000000001</v>
      </c>
      <c r="E13" s="66">
        <f t="shared" si="0"/>
        <v>6</v>
      </c>
      <c r="F13" s="65">
        <f>VLOOKUP($A13,'Return Data'!$B$7:$R$2700,11,0)</f>
        <v>42.6875</v>
      </c>
      <c r="G13" s="66">
        <f t="shared" si="1"/>
        <v>5</v>
      </c>
      <c r="H13" s="65">
        <f>VLOOKUP($A13,'Return Data'!$B$7:$R$2700,12,0)</f>
        <v>70.073800000000006</v>
      </c>
      <c r="I13" s="66">
        <f t="shared" si="2"/>
        <v>4</v>
      </c>
      <c r="J13" s="65">
        <f>VLOOKUP($A13,'Return Data'!$B$7:$R$2700,13,0)</f>
        <v>44.753700000000002</v>
      </c>
      <c r="K13" s="66">
        <f t="shared" si="3"/>
        <v>5</v>
      </c>
      <c r="L13" s="65">
        <f>VLOOKUP($A13,'Return Data'!$B$7:$R$2700,17,0)</f>
        <v>24.8856</v>
      </c>
      <c r="M13" s="66">
        <f t="shared" si="4"/>
        <v>3</v>
      </c>
      <c r="N13" s="65">
        <f>VLOOKUP($A13,'Return Data'!$B$7:$R$2700,14,0)</f>
        <v>11.2836</v>
      </c>
      <c r="O13" s="66">
        <f t="shared" si="5"/>
        <v>10</v>
      </c>
      <c r="P13" s="65">
        <f>VLOOKUP($A13,'Return Data'!$B$7:$R$2700,15,0)</f>
        <v>18.05</v>
      </c>
      <c r="Q13" s="66">
        <f t="shared" si="6"/>
        <v>5</v>
      </c>
      <c r="R13" s="65">
        <f>VLOOKUP($A13,'Return Data'!$B$7:$R$2700,16,0)</f>
        <v>11.049099999999999</v>
      </c>
      <c r="S13" s="67">
        <f t="shared" si="7"/>
        <v>22</v>
      </c>
    </row>
    <row r="14" spans="1:20" x14ac:dyDescent="0.3">
      <c r="A14" s="63" t="s">
        <v>1188</v>
      </c>
      <c r="B14" s="64">
        <f>VLOOKUP($A14,'Return Data'!$B$7:$R$2700,3,0)</f>
        <v>44260</v>
      </c>
      <c r="C14" s="65">
        <f>VLOOKUP($A14,'Return Data'!$B$7:$R$2700,4,0)</f>
        <v>1292.0820000000001</v>
      </c>
      <c r="D14" s="65">
        <f>VLOOKUP($A14,'Return Data'!$B$7:$R$2700,10,0)</f>
        <v>16.327300000000001</v>
      </c>
      <c r="E14" s="66">
        <f t="shared" si="0"/>
        <v>18</v>
      </c>
      <c r="F14" s="65">
        <f>VLOOKUP($A14,'Return Data'!$B$7:$R$2700,11,0)</f>
        <v>40.707599999999999</v>
      </c>
      <c r="G14" s="66">
        <f t="shared" si="1"/>
        <v>6</v>
      </c>
      <c r="H14" s="65">
        <f>VLOOKUP($A14,'Return Data'!$B$7:$R$2700,12,0)</f>
        <v>60.447800000000001</v>
      </c>
      <c r="I14" s="66">
        <f t="shared" si="2"/>
        <v>12</v>
      </c>
      <c r="J14" s="65">
        <f>VLOOKUP($A14,'Return Data'!$B$7:$R$2700,13,0)</f>
        <v>38.289200000000001</v>
      </c>
      <c r="K14" s="66">
        <f t="shared" si="3"/>
        <v>13</v>
      </c>
      <c r="L14" s="65">
        <f>VLOOKUP($A14,'Return Data'!$B$7:$R$2700,17,0)</f>
        <v>18.0136</v>
      </c>
      <c r="M14" s="66">
        <f t="shared" si="4"/>
        <v>19</v>
      </c>
      <c r="N14" s="65">
        <f>VLOOKUP($A14,'Return Data'!$B$7:$R$2700,14,0)</f>
        <v>9.9905000000000008</v>
      </c>
      <c r="O14" s="66">
        <f t="shared" si="5"/>
        <v>14</v>
      </c>
      <c r="P14" s="65">
        <f>VLOOKUP($A14,'Return Data'!$B$7:$R$2700,15,0)</f>
        <v>15.7614</v>
      </c>
      <c r="Q14" s="66">
        <f t="shared" si="6"/>
        <v>13</v>
      </c>
      <c r="R14" s="65">
        <f>VLOOKUP($A14,'Return Data'!$B$7:$R$2700,16,0)</f>
        <v>19.509599999999999</v>
      </c>
      <c r="S14" s="67">
        <f t="shared" si="7"/>
        <v>7</v>
      </c>
    </row>
    <row r="15" spans="1:20" x14ac:dyDescent="0.3">
      <c r="A15" s="63" t="s">
        <v>1190</v>
      </c>
      <c r="B15" s="64">
        <f>VLOOKUP($A15,'Return Data'!$B$7:$R$2700,3,0)</f>
        <v>44260</v>
      </c>
      <c r="C15" s="65">
        <f>VLOOKUP($A15,'Return Data'!$B$7:$R$2700,4,0)</f>
        <v>74.466999999999999</v>
      </c>
      <c r="D15" s="65">
        <f>VLOOKUP($A15,'Return Data'!$B$7:$R$2700,10,0)</f>
        <v>16.695699999999999</v>
      </c>
      <c r="E15" s="66">
        <f t="shared" si="0"/>
        <v>15</v>
      </c>
      <c r="F15" s="65">
        <f>VLOOKUP($A15,'Return Data'!$B$7:$R$2700,11,0)</f>
        <v>37.071800000000003</v>
      </c>
      <c r="G15" s="66">
        <f t="shared" si="1"/>
        <v>13</v>
      </c>
      <c r="H15" s="65">
        <f>VLOOKUP($A15,'Return Data'!$B$7:$R$2700,12,0)</f>
        <v>63.125999999999998</v>
      </c>
      <c r="I15" s="66">
        <f t="shared" si="2"/>
        <v>10</v>
      </c>
      <c r="J15" s="65">
        <f>VLOOKUP($A15,'Return Data'!$B$7:$R$2700,13,0)</f>
        <v>38.824800000000003</v>
      </c>
      <c r="K15" s="66">
        <f t="shared" si="3"/>
        <v>11</v>
      </c>
      <c r="L15" s="65">
        <f>VLOOKUP($A15,'Return Data'!$B$7:$R$2700,17,0)</f>
        <v>18.708200000000001</v>
      </c>
      <c r="M15" s="66">
        <f t="shared" si="4"/>
        <v>16</v>
      </c>
      <c r="N15" s="65">
        <f>VLOOKUP($A15,'Return Data'!$B$7:$R$2700,14,0)</f>
        <v>9.5810999999999993</v>
      </c>
      <c r="O15" s="66">
        <f t="shared" si="5"/>
        <v>17</v>
      </c>
      <c r="P15" s="65">
        <f>VLOOKUP($A15,'Return Data'!$B$7:$R$2700,15,0)</f>
        <v>16.510300000000001</v>
      </c>
      <c r="Q15" s="66">
        <f t="shared" si="6"/>
        <v>11</v>
      </c>
      <c r="R15" s="65">
        <f>VLOOKUP($A15,'Return Data'!$B$7:$R$2700,16,0)</f>
        <v>15.778499999999999</v>
      </c>
      <c r="S15" s="67">
        <f t="shared" si="7"/>
        <v>15</v>
      </c>
    </row>
    <row r="16" spans="1:20" x14ac:dyDescent="0.3">
      <c r="A16" s="63" t="s">
        <v>1192</v>
      </c>
      <c r="B16" s="64">
        <f>VLOOKUP($A16,'Return Data'!$B$7:$R$2700,3,0)</f>
        <v>44260</v>
      </c>
      <c r="C16" s="65">
        <f>VLOOKUP($A16,'Return Data'!$B$7:$R$2700,4,0)</f>
        <v>129.36000000000001</v>
      </c>
      <c r="D16" s="65">
        <f>VLOOKUP($A16,'Return Data'!$B$7:$R$2700,10,0)</f>
        <v>18.678899999999999</v>
      </c>
      <c r="E16" s="66">
        <f t="shared" si="0"/>
        <v>9</v>
      </c>
      <c r="F16" s="65">
        <f>VLOOKUP($A16,'Return Data'!$B$7:$R$2700,11,0)</f>
        <v>39.788200000000003</v>
      </c>
      <c r="G16" s="66">
        <f t="shared" si="1"/>
        <v>8</v>
      </c>
      <c r="H16" s="65">
        <f>VLOOKUP($A16,'Return Data'!$B$7:$R$2700,12,0)</f>
        <v>66.937700000000007</v>
      </c>
      <c r="I16" s="66">
        <f t="shared" si="2"/>
        <v>7</v>
      </c>
      <c r="J16" s="65">
        <f>VLOOKUP($A16,'Return Data'!$B$7:$R$2700,13,0)</f>
        <v>44.2301</v>
      </c>
      <c r="K16" s="66">
        <f t="shared" si="3"/>
        <v>7</v>
      </c>
      <c r="L16" s="65">
        <f>VLOOKUP($A16,'Return Data'!$B$7:$R$2700,17,0)</f>
        <v>18.6798</v>
      </c>
      <c r="M16" s="66">
        <f t="shared" si="4"/>
        <v>17</v>
      </c>
      <c r="N16" s="65">
        <f>VLOOKUP($A16,'Return Data'!$B$7:$R$2700,14,0)</f>
        <v>8.5158000000000005</v>
      </c>
      <c r="O16" s="66">
        <f t="shared" si="5"/>
        <v>18</v>
      </c>
      <c r="P16" s="65">
        <f>VLOOKUP($A16,'Return Data'!$B$7:$R$2700,15,0)</f>
        <v>15.5275</v>
      </c>
      <c r="Q16" s="66">
        <f t="shared" si="6"/>
        <v>14</v>
      </c>
      <c r="R16" s="65">
        <f>VLOOKUP($A16,'Return Data'!$B$7:$R$2700,16,0)</f>
        <v>16.936900000000001</v>
      </c>
      <c r="S16" s="67">
        <f t="shared" si="7"/>
        <v>13</v>
      </c>
    </row>
    <row r="17" spans="1:19" x14ac:dyDescent="0.3">
      <c r="A17" s="63" t="s">
        <v>1194</v>
      </c>
      <c r="B17" s="64">
        <f>VLOOKUP($A17,'Return Data'!$B$7:$R$2700,3,0)</f>
        <v>44260</v>
      </c>
      <c r="C17" s="65">
        <f>VLOOKUP($A17,'Return Data'!$B$7:$R$2700,4,0)</f>
        <v>14.51</v>
      </c>
      <c r="D17" s="65">
        <f>VLOOKUP($A17,'Return Data'!$B$7:$R$2700,10,0)</f>
        <v>15.894600000000001</v>
      </c>
      <c r="E17" s="66">
        <f t="shared" si="0"/>
        <v>20</v>
      </c>
      <c r="F17" s="65">
        <f>VLOOKUP($A17,'Return Data'!$B$7:$R$2700,11,0)</f>
        <v>35.988799999999998</v>
      </c>
      <c r="G17" s="66">
        <f t="shared" si="1"/>
        <v>19</v>
      </c>
      <c r="H17" s="65">
        <f>VLOOKUP($A17,'Return Data'!$B$7:$R$2700,12,0)</f>
        <v>58.061</v>
      </c>
      <c r="I17" s="66">
        <f t="shared" si="2"/>
        <v>17</v>
      </c>
      <c r="J17" s="65">
        <f>VLOOKUP($A17,'Return Data'!$B$7:$R$2700,13,0)</f>
        <v>36.886800000000001</v>
      </c>
      <c r="K17" s="66">
        <f t="shared" si="3"/>
        <v>14</v>
      </c>
      <c r="L17" s="65">
        <f>VLOOKUP($A17,'Return Data'!$B$7:$R$2700,17,0)</f>
        <v>16.589700000000001</v>
      </c>
      <c r="M17" s="66">
        <f t="shared" si="4"/>
        <v>20</v>
      </c>
      <c r="N17" s="65">
        <f>VLOOKUP($A17,'Return Data'!$B$7:$R$2700,14,0)</f>
        <v>7.4622000000000002</v>
      </c>
      <c r="O17" s="66">
        <f t="shared" si="5"/>
        <v>19</v>
      </c>
      <c r="P17" s="65"/>
      <c r="Q17" s="66"/>
      <c r="R17" s="65">
        <f>VLOOKUP($A17,'Return Data'!$B$7:$R$2700,16,0)</f>
        <v>9.4810999999999996</v>
      </c>
      <c r="S17" s="67">
        <f t="shared" si="7"/>
        <v>24</v>
      </c>
    </row>
    <row r="18" spans="1:19" x14ac:dyDescent="0.3">
      <c r="A18" s="63" t="s">
        <v>1196</v>
      </c>
      <c r="B18" s="64">
        <f>VLOOKUP($A18,'Return Data'!$B$7:$R$2700,3,0)</f>
        <v>44260</v>
      </c>
      <c r="C18" s="65">
        <f>VLOOKUP($A18,'Return Data'!$B$7:$R$2700,4,0)</f>
        <v>69.91</v>
      </c>
      <c r="D18" s="65">
        <f>VLOOKUP($A18,'Return Data'!$B$7:$R$2700,10,0)</f>
        <v>15.9178</v>
      </c>
      <c r="E18" s="66">
        <f t="shared" si="0"/>
        <v>19</v>
      </c>
      <c r="F18" s="65">
        <f>VLOOKUP($A18,'Return Data'!$B$7:$R$2700,11,0)</f>
        <v>33.6967</v>
      </c>
      <c r="G18" s="66">
        <f t="shared" si="1"/>
        <v>22</v>
      </c>
      <c r="H18" s="65">
        <f>VLOOKUP($A18,'Return Data'!$B$7:$R$2700,12,0)</f>
        <v>50.765599999999999</v>
      </c>
      <c r="I18" s="66">
        <f t="shared" si="2"/>
        <v>23</v>
      </c>
      <c r="J18" s="65">
        <f>VLOOKUP($A18,'Return Data'!$B$7:$R$2700,13,0)</f>
        <v>33.212699999999998</v>
      </c>
      <c r="K18" s="66">
        <f t="shared" si="3"/>
        <v>20</v>
      </c>
      <c r="L18" s="65">
        <f>VLOOKUP($A18,'Return Data'!$B$7:$R$2700,17,0)</f>
        <v>21.3491</v>
      </c>
      <c r="M18" s="66">
        <f t="shared" si="4"/>
        <v>14</v>
      </c>
      <c r="N18" s="65">
        <f>VLOOKUP($A18,'Return Data'!$B$7:$R$2700,14,0)</f>
        <v>13.9842</v>
      </c>
      <c r="O18" s="66">
        <f t="shared" si="5"/>
        <v>4</v>
      </c>
      <c r="P18" s="65">
        <f>VLOOKUP($A18,'Return Data'!$B$7:$R$2700,15,0)</f>
        <v>17.557600000000001</v>
      </c>
      <c r="Q18" s="66">
        <f>RANK(P18,P$8:P$33,0)</f>
        <v>7</v>
      </c>
      <c r="R18" s="65">
        <f>VLOOKUP($A18,'Return Data'!$B$7:$R$2700,16,0)</f>
        <v>15.0303</v>
      </c>
      <c r="S18" s="67">
        <f t="shared" si="7"/>
        <v>17</v>
      </c>
    </row>
    <row r="19" spans="1:19" x14ac:dyDescent="0.3">
      <c r="A19" s="63" t="s">
        <v>1198</v>
      </c>
      <c r="B19" s="64">
        <f>VLOOKUP($A19,'Return Data'!$B$7:$R$2700,3,0)</f>
        <v>44260</v>
      </c>
      <c r="C19" s="65">
        <f>VLOOKUP($A19,'Return Data'!$B$7:$R$2700,4,0)</f>
        <v>57.887</v>
      </c>
      <c r="D19" s="65">
        <f>VLOOKUP($A19,'Return Data'!$B$7:$R$2700,10,0)</f>
        <v>20.035299999999999</v>
      </c>
      <c r="E19" s="66">
        <f t="shared" si="0"/>
        <v>8</v>
      </c>
      <c r="F19" s="65">
        <f>VLOOKUP($A19,'Return Data'!$B$7:$R$2700,11,0)</f>
        <v>43.565399999999997</v>
      </c>
      <c r="G19" s="66">
        <f t="shared" si="1"/>
        <v>4</v>
      </c>
      <c r="H19" s="65">
        <f>VLOOKUP($A19,'Return Data'!$B$7:$R$2700,12,0)</f>
        <v>67.376000000000005</v>
      </c>
      <c r="I19" s="66">
        <f t="shared" si="2"/>
        <v>6</v>
      </c>
      <c r="J19" s="65">
        <f>VLOOKUP($A19,'Return Data'!$B$7:$R$2700,13,0)</f>
        <v>41.398200000000003</v>
      </c>
      <c r="K19" s="66">
        <f t="shared" si="3"/>
        <v>10</v>
      </c>
      <c r="L19" s="65">
        <f>VLOOKUP($A19,'Return Data'!$B$7:$R$2700,17,0)</f>
        <v>24.595800000000001</v>
      </c>
      <c r="M19" s="66">
        <f t="shared" si="4"/>
        <v>5</v>
      </c>
      <c r="N19" s="65">
        <f>VLOOKUP($A19,'Return Data'!$B$7:$R$2700,14,0)</f>
        <v>13.421799999999999</v>
      </c>
      <c r="O19" s="66">
        <f t="shared" si="5"/>
        <v>5</v>
      </c>
      <c r="P19" s="65">
        <f>VLOOKUP($A19,'Return Data'!$B$7:$R$2700,15,0)</f>
        <v>19.212399999999999</v>
      </c>
      <c r="Q19" s="66">
        <f>RANK(P19,P$8:P$33,0)</f>
        <v>2</v>
      </c>
      <c r="R19" s="65">
        <f>VLOOKUP($A19,'Return Data'!$B$7:$R$2700,16,0)</f>
        <v>13.4214</v>
      </c>
      <c r="S19" s="67">
        <f t="shared" si="7"/>
        <v>18</v>
      </c>
    </row>
    <row r="20" spans="1:19" x14ac:dyDescent="0.3">
      <c r="A20" s="63" t="s">
        <v>1201</v>
      </c>
      <c r="B20" s="64">
        <f>VLOOKUP($A20,'Return Data'!$B$7:$R$2700,3,0)</f>
        <v>44260</v>
      </c>
      <c r="C20" s="65">
        <f>VLOOKUP($A20,'Return Data'!$B$7:$R$2700,4,0)</f>
        <v>173.98</v>
      </c>
      <c r="D20" s="65">
        <f>VLOOKUP($A20,'Return Data'!$B$7:$R$2700,10,0)</f>
        <v>14.1227</v>
      </c>
      <c r="E20" s="66">
        <f t="shared" si="0"/>
        <v>24</v>
      </c>
      <c r="F20" s="65">
        <f>VLOOKUP($A20,'Return Data'!$B$7:$R$2700,11,0)</f>
        <v>30.244</v>
      </c>
      <c r="G20" s="66">
        <f t="shared" si="1"/>
        <v>25</v>
      </c>
      <c r="H20" s="65">
        <f>VLOOKUP($A20,'Return Data'!$B$7:$R$2700,12,0)</f>
        <v>51.2607</v>
      </c>
      <c r="I20" s="66">
        <f t="shared" si="2"/>
        <v>22</v>
      </c>
      <c r="J20" s="65">
        <f>VLOOKUP($A20,'Return Data'!$B$7:$R$2700,13,0)</f>
        <v>30.596</v>
      </c>
      <c r="K20" s="66">
        <f t="shared" si="3"/>
        <v>23</v>
      </c>
      <c r="L20" s="65">
        <f>VLOOKUP($A20,'Return Data'!$B$7:$R$2700,17,0)</f>
        <v>16.194500000000001</v>
      </c>
      <c r="M20" s="66">
        <f t="shared" si="4"/>
        <v>21</v>
      </c>
      <c r="N20" s="65">
        <f>VLOOKUP($A20,'Return Data'!$B$7:$R$2700,14,0)</f>
        <v>6.8605999999999998</v>
      </c>
      <c r="O20" s="66">
        <f t="shared" si="5"/>
        <v>20</v>
      </c>
      <c r="P20" s="65">
        <f>VLOOKUP($A20,'Return Data'!$B$7:$R$2700,15,0)</f>
        <v>16.796500000000002</v>
      </c>
      <c r="Q20" s="66">
        <f>RANK(P20,P$8:P$33,0)</f>
        <v>10</v>
      </c>
      <c r="R20" s="65">
        <f>VLOOKUP($A20,'Return Data'!$B$7:$R$2700,16,0)</f>
        <v>18.799700000000001</v>
      </c>
      <c r="S20" s="67">
        <f t="shared" si="7"/>
        <v>8</v>
      </c>
    </row>
    <row r="21" spans="1:19" x14ac:dyDescent="0.3">
      <c r="A21" s="63" t="s">
        <v>1203</v>
      </c>
      <c r="B21" s="64">
        <f>VLOOKUP($A21,'Return Data'!$B$7:$R$2700,3,0)</f>
        <v>44260</v>
      </c>
      <c r="C21" s="65">
        <f>VLOOKUP($A21,'Return Data'!$B$7:$R$2700,4,0)</f>
        <v>13.5779</v>
      </c>
      <c r="D21" s="65">
        <f>VLOOKUP($A21,'Return Data'!$B$7:$R$2700,10,0)</f>
        <v>21.776</v>
      </c>
      <c r="E21" s="66">
        <f t="shared" si="0"/>
        <v>2</v>
      </c>
      <c r="F21" s="65">
        <f>VLOOKUP($A21,'Return Data'!$B$7:$R$2700,11,0)</f>
        <v>36.930599999999998</v>
      </c>
      <c r="G21" s="66">
        <f t="shared" si="1"/>
        <v>15</v>
      </c>
      <c r="H21" s="65">
        <f>VLOOKUP($A21,'Return Data'!$B$7:$R$2700,12,0)</f>
        <v>54.031799999999997</v>
      </c>
      <c r="I21" s="66">
        <f t="shared" si="2"/>
        <v>21</v>
      </c>
      <c r="J21" s="65">
        <f>VLOOKUP($A21,'Return Data'!$B$7:$R$2700,13,0)</f>
        <v>36.3489</v>
      </c>
      <c r="K21" s="66">
        <f t="shared" si="3"/>
        <v>17</v>
      </c>
      <c r="L21" s="65">
        <f>VLOOKUP($A21,'Return Data'!$B$7:$R$2700,17,0)</f>
        <v>22.0121</v>
      </c>
      <c r="M21" s="66">
        <f t="shared" si="4"/>
        <v>9</v>
      </c>
      <c r="N21" s="65"/>
      <c r="O21" s="66"/>
      <c r="P21" s="65"/>
      <c r="Q21" s="66"/>
      <c r="R21" s="65">
        <f>VLOOKUP($A21,'Return Data'!$B$7:$R$2700,16,0)</f>
        <v>10.384</v>
      </c>
      <c r="S21" s="67">
        <f t="shared" si="7"/>
        <v>23</v>
      </c>
    </row>
    <row r="22" spans="1:19" x14ac:dyDescent="0.3">
      <c r="A22" s="63" t="s">
        <v>1205</v>
      </c>
      <c r="B22" s="64">
        <f>VLOOKUP($A22,'Return Data'!$B$7:$R$2700,3,0)</f>
        <v>44260</v>
      </c>
      <c r="C22" s="65">
        <f>VLOOKUP($A22,'Return Data'!$B$7:$R$2700,4,0)</f>
        <v>16.376000000000001</v>
      </c>
      <c r="D22" s="65">
        <f>VLOOKUP($A22,'Return Data'!$B$7:$R$2700,10,0)</f>
        <v>20.4649</v>
      </c>
      <c r="E22" s="66">
        <f t="shared" si="0"/>
        <v>5</v>
      </c>
      <c r="F22" s="65">
        <f>VLOOKUP($A22,'Return Data'!$B$7:$R$2700,11,0)</f>
        <v>44.485599999999998</v>
      </c>
      <c r="G22" s="66">
        <f t="shared" si="1"/>
        <v>3</v>
      </c>
      <c r="H22" s="65">
        <f>VLOOKUP($A22,'Return Data'!$B$7:$R$2700,12,0)</f>
        <v>71.800299999999993</v>
      </c>
      <c r="I22" s="66">
        <f t="shared" si="2"/>
        <v>3</v>
      </c>
      <c r="J22" s="65">
        <f>VLOOKUP($A22,'Return Data'!$B$7:$R$2700,13,0)</f>
        <v>47.028199999999998</v>
      </c>
      <c r="K22" s="66">
        <f t="shared" ref="K22" si="8">RANK(J22,J$8:J$33,0)</f>
        <v>4</v>
      </c>
      <c r="L22" s="65"/>
      <c r="M22" s="66"/>
      <c r="N22" s="65"/>
      <c r="O22" s="66"/>
      <c r="P22" s="65"/>
      <c r="Q22" s="66"/>
      <c r="R22" s="65">
        <f>VLOOKUP($A22,'Return Data'!$B$7:$R$2700,16,0)</f>
        <v>36.0351</v>
      </c>
      <c r="S22" s="67">
        <f t="shared" si="7"/>
        <v>2</v>
      </c>
    </row>
    <row r="23" spans="1:19" x14ac:dyDescent="0.3">
      <c r="A23" s="63" t="s">
        <v>1207</v>
      </c>
      <c r="B23" s="64">
        <f>VLOOKUP($A23,'Return Data'!$B$7:$R$2700,3,0)</f>
        <v>44260</v>
      </c>
      <c r="C23" s="65">
        <f>VLOOKUP($A23,'Return Data'!$B$7:$R$2700,4,0)</f>
        <v>33.482199999999999</v>
      </c>
      <c r="D23" s="65">
        <f>VLOOKUP($A23,'Return Data'!$B$7:$R$2700,10,0)</f>
        <v>18.083400000000001</v>
      </c>
      <c r="E23" s="66">
        <f t="shared" si="0"/>
        <v>12</v>
      </c>
      <c r="F23" s="65">
        <f>VLOOKUP($A23,'Return Data'!$B$7:$R$2700,11,0)</f>
        <v>36.358199999999997</v>
      </c>
      <c r="G23" s="66">
        <f t="shared" si="1"/>
        <v>17</v>
      </c>
      <c r="H23" s="65">
        <f>VLOOKUP($A23,'Return Data'!$B$7:$R$2700,12,0)</f>
        <v>59.132100000000001</v>
      </c>
      <c r="I23" s="66">
        <f t="shared" si="2"/>
        <v>14</v>
      </c>
      <c r="J23" s="65">
        <f>VLOOKUP($A23,'Return Data'!$B$7:$R$2700,13,0)</f>
        <v>21.7393</v>
      </c>
      <c r="K23" s="66">
        <f t="shared" ref="K23:K31" si="9">RANK(J23,J$8:J$33,0)</f>
        <v>25</v>
      </c>
      <c r="L23" s="65">
        <f>VLOOKUP($A23,'Return Data'!$B$7:$R$2700,17,0)</f>
        <v>18.121300000000002</v>
      </c>
      <c r="M23" s="66">
        <f>RANK(L23,L$8:L$33,0)</f>
        <v>18</v>
      </c>
      <c r="N23" s="65">
        <f>VLOOKUP($A23,'Return Data'!$B$7:$R$2700,14,0)</f>
        <v>10.2508</v>
      </c>
      <c r="O23" s="66">
        <f>RANK(N23,N$8:N$33,0)</f>
        <v>12</v>
      </c>
      <c r="P23" s="65">
        <f>VLOOKUP($A23,'Return Data'!$B$7:$R$2700,15,0)</f>
        <v>12.5144</v>
      </c>
      <c r="Q23" s="66">
        <f>RANK(P23,P$8:P$33,0)</f>
        <v>20</v>
      </c>
      <c r="R23" s="65">
        <f>VLOOKUP($A23,'Return Data'!$B$7:$R$2700,16,0)</f>
        <v>18.754999999999999</v>
      </c>
      <c r="S23" s="67">
        <f t="shared" si="7"/>
        <v>9</v>
      </c>
    </row>
    <row r="24" spans="1:19" x14ac:dyDescent="0.3">
      <c r="A24" s="63" t="s">
        <v>1208</v>
      </c>
      <c r="B24" s="64">
        <f>VLOOKUP($A24,'Return Data'!$B$7:$R$2700,3,0)</f>
        <v>44260</v>
      </c>
      <c r="C24" s="65">
        <f>VLOOKUP($A24,'Return Data'!$B$7:$R$2700,4,0)</f>
        <v>1594.0826999999999</v>
      </c>
      <c r="D24" s="65">
        <f>VLOOKUP($A24,'Return Data'!$B$7:$R$2700,10,0)</f>
        <v>18.46</v>
      </c>
      <c r="E24" s="66">
        <f t="shared" si="0"/>
        <v>10</v>
      </c>
      <c r="F24" s="65">
        <f>VLOOKUP($A24,'Return Data'!$B$7:$R$2700,11,0)</f>
        <v>37.415399999999998</v>
      </c>
      <c r="G24" s="66">
        <f t="shared" si="1"/>
        <v>11</v>
      </c>
      <c r="H24" s="65">
        <f>VLOOKUP($A24,'Return Data'!$B$7:$R$2700,12,0)</f>
        <v>63.525700000000001</v>
      </c>
      <c r="I24" s="66">
        <f t="shared" si="2"/>
        <v>9</v>
      </c>
      <c r="J24" s="65">
        <f>VLOOKUP($A24,'Return Data'!$B$7:$R$2700,13,0)</f>
        <v>36.131500000000003</v>
      </c>
      <c r="K24" s="66">
        <f t="shared" si="9"/>
        <v>18</v>
      </c>
      <c r="L24" s="65">
        <f>VLOOKUP($A24,'Return Data'!$B$7:$R$2700,17,0)</f>
        <v>21.994800000000001</v>
      </c>
      <c r="M24" s="66">
        <f>RANK(L24,L$8:L$33,0)</f>
        <v>10</v>
      </c>
      <c r="N24" s="65">
        <f>VLOOKUP($A24,'Return Data'!$B$7:$R$2700,14,0)</f>
        <v>12.4444</v>
      </c>
      <c r="O24" s="66">
        <f>RANK(N24,N$8:N$33,0)</f>
        <v>7</v>
      </c>
      <c r="P24" s="65">
        <f>VLOOKUP($A24,'Return Data'!$B$7:$R$2700,15,0)</f>
        <v>17.420300000000001</v>
      </c>
      <c r="Q24" s="66">
        <f>RANK(P24,P$8:P$33,0)</f>
        <v>8</v>
      </c>
      <c r="R24" s="65">
        <f>VLOOKUP($A24,'Return Data'!$B$7:$R$2700,16,0)</f>
        <v>22.075600000000001</v>
      </c>
      <c r="S24" s="67">
        <f t="shared" si="7"/>
        <v>5</v>
      </c>
    </row>
    <row r="25" spans="1:19" x14ac:dyDescent="0.3">
      <c r="A25" s="63" t="s">
        <v>1211</v>
      </c>
      <c r="B25" s="64">
        <f>VLOOKUP($A25,'Return Data'!$B$7:$R$2700,3,0)</f>
        <v>44260</v>
      </c>
      <c r="C25" s="65">
        <f>VLOOKUP($A25,'Return Data'!$B$7:$R$2700,4,0)</f>
        <v>31.39</v>
      </c>
      <c r="D25" s="65">
        <f>VLOOKUP($A25,'Return Data'!$B$7:$R$2700,10,0)</f>
        <v>21.103400000000001</v>
      </c>
      <c r="E25" s="66">
        <f t="shared" si="0"/>
        <v>4</v>
      </c>
      <c r="F25" s="65">
        <f>VLOOKUP($A25,'Return Data'!$B$7:$R$2700,11,0)</f>
        <v>45.796599999999998</v>
      </c>
      <c r="G25" s="66">
        <f t="shared" si="1"/>
        <v>2</v>
      </c>
      <c r="H25" s="65">
        <f>VLOOKUP($A25,'Return Data'!$B$7:$R$2700,12,0)</f>
        <v>77.947800000000001</v>
      </c>
      <c r="I25" s="66">
        <f t="shared" si="2"/>
        <v>1</v>
      </c>
      <c r="J25" s="65">
        <f>VLOOKUP($A25,'Return Data'!$B$7:$R$2700,13,0)</f>
        <v>63.319499999999998</v>
      </c>
      <c r="K25" s="66">
        <f t="shared" si="9"/>
        <v>1</v>
      </c>
      <c r="L25" s="65">
        <f>VLOOKUP($A25,'Return Data'!$B$7:$R$2700,17,0)</f>
        <v>33.876100000000001</v>
      </c>
      <c r="M25" s="66">
        <f>RANK(L25,L$8:L$33,0)</f>
        <v>1</v>
      </c>
      <c r="N25" s="65">
        <f>VLOOKUP($A25,'Return Data'!$B$7:$R$2700,14,0)</f>
        <v>17.001100000000001</v>
      </c>
      <c r="O25" s="66">
        <f>RANK(N25,N$8:N$33,0)</f>
        <v>2</v>
      </c>
      <c r="P25" s="65">
        <f>VLOOKUP($A25,'Return Data'!$B$7:$R$2700,15,0)</f>
        <v>17.757999999999999</v>
      </c>
      <c r="Q25" s="66">
        <f>RANK(P25,P$8:P$33,0)</f>
        <v>6</v>
      </c>
      <c r="R25" s="65">
        <f>VLOOKUP($A25,'Return Data'!$B$7:$R$2700,16,0)</f>
        <v>17.064699999999998</v>
      </c>
      <c r="S25" s="67">
        <f t="shared" si="7"/>
        <v>12</v>
      </c>
    </row>
    <row r="26" spans="1:19" x14ac:dyDescent="0.3">
      <c r="A26" s="63" t="s">
        <v>1213</v>
      </c>
      <c r="B26" s="64">
        <f>VLOOKUP($A26,'Return Data'!$B$7:$R$2700,3,0)</f>
        <v>44260</v>
      </c>
      <c r="C26" s="65">
        <f>VLOOKUP($A26,'Return Data'!$B$7:$R$2700,4,0)</f>
        <v>13.84</v>
      </c>
      <c r="D26" s="65">
        <f>VLOOKUP($A26,'Return Data'!$B$7:$R$2700,10,0)</f>
        <v>17.188800000000001</v>
      </c>
      <c r="E26" s="66">
        <f t="shared" si="0"/>
        <v>13</v>
      </c>
      <c r="F26" s="65">
        <f>VLOOKUP($A26,'Return Data'!$B$7:$R$2700,11,0)</f>
        <v>36.354700000000001</v>
      </c>
      <c r="G26" s="66">
        <f t="shared" ref="G26" si="10">RANK(F26,F$8:F$33,0)</f>
        <v>18</v>
      </c>
      <c r="H26" s="65">
        <f>VLOOKUP($A26,'Return Data'!$B$7:$R$2700,12,0)</f>
        <v>55.156999999999996</v>
      </c>
      <c r="I26" s="66">
        <f t="shared" ref="I26" si="11">RANK(H26,H$8:H$33,0)</f>
        <v>20</v>
      </c>
      <c r="J26" s="65">
        <f>VLOOKUP($A26,'Return Data'!$B$7:$R$2700,13,0)</f>
        <v>38.4</v>
      </c>
      <c r="K26" s="66">
        <f t="shared" si="9"/>
        <v>12</v>
      </c>
      <c r="L26" s="65"/>
      <c r="M26" s="66"/>
      <c r="N26" s="65"/>
      <c r="O26" s="66"/>
      <c r="P26" s="65"/>
      <c r="Q26" s="66"/>
      <c r="R26" s="65">
        <f>VLOOKUP($A26,'Return Data'!$B$7:$R$2700,16,0)</f>
        <v>31.681100000000001</v>
      </c>
      <c r="S26" s="67">
        <f t="shared" si="7"/>
        <v>3</v>
      </c>
    </row>
    <row r="27" spans="1:19" x14ac:dyDescent="0.3">
      <c r="A27" s="63" t="s">
        <v>1214</v>
      </c>
      <c r="B27" s="64">
        <f>VLOOKUP($A27,'Return Data'!$B$7:$R$2700,3,0)</f>
        <v>44260</v>
      </c>
      <c r="C27" s="65">
        <f>VLOOKUP($A27,'Return Data'!$B$7:$R$2700,4,0)</f>
        <v>83.244</v>
      </c>
      <c r="D27" s="65">
        <f>VLOOKUP($A27,'Return Data'!$B$7:$R$2700,10,0)</f>
        <v>12.945499999999999</v>
      </c>
      <c r="E27" s="66">
        <f t="shared" si="0"/>
        <v>25</v>
      </c>
      <c r="F27" s="65">
        <f>VLOOKUP($A27,'Return Data'!$B$7:$R$2700,11,0)</f>
        <v>36.515000000000001</v>
      </c>
      <c r="G27" s="66">
        <f t="shared" ref="G27:G33" si="12">RANK(F27,F$8:F$33,0)</f>
        <v>16</v>
      </c>
      <c r="H27" s="65">
        <f>VLOOKUP($A27,'Return Data'!$B$7:$R$2700,12,0)</f>
        <v>55.663499999999999</v>
      </c>
      <c r="I27" s="66">
        <f t="shared" ref="I27:I33" si="13">RANK(H27,H$8:H$33,0)</f>
        <v>18</v>
      </c>
      <c r="J27" s="65">
        <f>VLOOKUP($A27,'Return Data'!$B$7:$R$2700,13,0)</f>
        <v>49.341999999999999</v>
      </c>
      <c r="K27" s="66">
        <f t="shared" si="9"/>
        <v>2</v>
      </c>
      <c r="L27" s="65">
        <f>VLOOKUP($A27,'Return Data'!$B$7:$R$2700,17,0)</f>
        <v>22.870899999999999</v>
      </c>
      <c r="M27" s="66">
        <f>RANK(L27,L$8:L$33,0)</f>
        <v>7</v>
      </c>
      <c r="N27" s="65">
        <f>VLOOKUP($A27,'Return Data'!$B$7:$R$2700,14,0)</f>
        <v>14.1646</v>
      </c>
      <c r="O27" s="66">
        <f>RANK(N27,N$8:N$33,0)</f>
        <v>3</v>
      </c>
      <c r="P27" s="65">
        <f>VLOOKUP($A27,'Return Data'!$B$7:$R$2700,15,0)</f>
        <v>13.5162</v>
      </c>
      <c r="Q27" s="66">
        <f>RANK(P27,P$8:P$33,0)</f>
        <v>19</v>
      </c>
      <c r="R27" s="65">
        <f>VLOOKUP($A27,'Return Data'!$B$7:$R$2700,16,0)</f>
        <v>11.1584</v>
      </c>
      <c r="S27" s="67">
        <f t="shared" si="7"/>
        <v>20</v>
      </c>
    </row>
    <row r="28" spans="1:19" x14ac:dyDescent="0.3">
      <c r="A28" s="63" t="s">
        <v>1217</v>
      </c>
      <c r="B28" s="64">
        <f>VLOOKUP($A28,'Return Data'!$B$7:$R$2700,3,0)</f>
        <v>44260</v>
      </c>
      <c r="C28" s="65">
        <f>VLOOKUP($A28,'Return Data'!$B$7:$R$2700,4,0)</f>
        <v>108.11799999999999</v>
      </c>
      <c r="D28" s="65">
        <f>VLOOKUP($A28,'Return Data'!$B$7:$R$2700,10,0)</f>
        <v>22.103100000000001</v>
      </c>
      <c r="E28" s="66">
        <f t="shared" si="0"/>
        <v>1</v>
      </c>
      <c r="F28" s="65">
        <f>VLOOKUP($A28,'Return Data'!$B$7:$R$2700,11,0)</f>
        <v>47.738300000000002</v>
      </c>
      <c r="G28" s="66">
        <f t="shared" si="12"/>
        <v>1</v>
      </c>
      <c r="H28" s="65">
        <f>VLOOKUP($A28,'Return Data'!$B$7:$R$2700,12,0)</f>
        <v>74.195899999999995</v>
      </c>
      <c r="I28" s="66">
        <f t="shared" si="13"/>
        <v>2</v>
      </c>
      <c r="J28" s="65">
        <f>VLOOKUP($A28,'Return Data'!$B$7:$R$2700,13,0)</f>
        <v>48.9026</v>
      </c>
      <c r="K28" s="66">
        <f t="shared" si="9"/>
        <v>3</v>
      </c>
      <c r="L28" s="65">
        <f>VLOOKUP($A28,'Return Data'!$B$7:$R$2700,17,0)</f>
        <v>23.0642</v>
      </c>
      <c r="M28" s="66">
        <f>RANK(L28,L$8:L$33,0)</f>
        <v>6</v>
      </c>
      <c r="N28" s="65">
        <f>VLOOKUP($A28,'Return Data'!$B$7:$R$2700,14,0)</f>
        <v>10.152100000000001</v>
      </c>
      <c r="O28" s="66">
        <f>RANK(N28,N$8:N$33,0)</f>
        <v>13</v>
      </c>
      <c r="P28" s="65">
        <f>VLOOKUP($A28,'Return Data'!$B$7:$R$2700,15,0)</f>
        <v>14.1905</v>
      </c>
      <c r="Q28" s="66">
        <f>RANK(P28,P$8:P$33,0)</f>
        <v>17</v>
      </c>
      <c r="R28" s="65">
        <f>VLOOKUP($A28,'Return Data'!$B$7:$R$2700,16,0)</f>
        <v>16.1023</v>
      </c>
      <c r="S28" s="67">
        <f t="shared" si="7"/>
        <v>14</v>
      </c>
    </row>
    <row r="29" spans="1:19" x14ac:dyDescent="0.3">
      <c r="A29" s="63" t="s">
        <v>1218</v>
      </c>
      <c r="B29" s="64">
        <f>VLOOKUP($A29,'Return Data'!$B$7:$R$2700,3,0)</f>
        <v>44260</v>
      </c>
      <c r="C29" s="65">
        <f>VLOOKUP($A29,'Return Data'!$B$7:$R$2700,4,0)</f>
        <v>592.50360000000001</v>
      </c>
      <c r="D29" s="65">
        <f>VLOOKUP($A29,'Return Data'!$B$7:$R$2700,10,0)</f>
        <v>20.256399999999999</v>
      </c>
      <c r="E29" s="66">
        <f t="shared" si="0"/>
        <v>7</v>
      </c>
      <c r="F29" s="65">
        <f>VLOOKUP($A29,'Return Data'!$B$7:$R$2700,11,0)</f>
        <v>36.965899999999998</v>
      </c>
      <c r="G29" s="66">
        <f t="shared" si="12"/>
        <v>14</v>
      </c>
      <c r="H29" s="65">
        <f>VLOOKUP($A29,'Return Data'!$B$7:$R$2700,12,0)</f>
        <v>58.224499999999999</v>
      </c>
      <c r="I29" s="66">
        <f t="shared" si="13"/>
        <v>16</v>
      </c>
      <c r="J29" s="65">
        <f>VLOOKUP($A29,'Return Data'!$B$7:$R$2700,13,0)</f>
        <v>27.5</v>
      </c>
      <c r="K29" s="66">
        <f t="shared" si="9"/>
        <v>24</v>
      </c>
      <c r="L29" s="65">
        <f>VLOOKUP($A29,'Return Data'!$B$7:$R$2700,17,0)</f>
        <v>14.472300000000001</v>
      </c>
      <c r="M29" s="66">
        <f>RANK(L29,L$8:L$33,0)</f>
        <v>22</v>
      </c>
      <c r="N29" s="65">
        <f>VLOOKUP($A29,'Return Data'!$B$7:$R$2700,14,0)</f>
        <v>5.0720999999999998</v>
      </c>
      <c r="O29" s="66">
        <f>RANK(N29,N$8:N$33,0)</f>
        <v>21</v>
      </c>
      <c r="P29" s="65">
        <f>VLOOKUP($A29,'Return Data'!$B$7:$R$2700,15,0)</f>
        <v>13.6638</v>
      </c>
      <c r="Q29" s="66">
        <f>RANK(P29,P$8:P$33,0)</f>
        <v>18</v>
      </c>
      <c r="R29" s="65">
        <f>VLOOKUP($A29,'Return Data'!$B$7:$R$2700,16,0)</f>
        <v>24.478899999999999</v>
      </c>
      <c r="S29" s="67">
        <f t="shared" si="7"/>
        <v>4</v>
      </c>
    </row>
    <row r="30" spans="1:19" x14ac:dyDescent="0.3">
      <c r="A30" s="63" t="s">
        <v>1220</v>
      </c>
      <c r="B30" s="64">
        <f>VLOOKUP($A30,'Return Data'!$B$7:$R$2700,3,0)</f>
        <v>44260</v>
      </c>
      <c r="C30" s="65">
        <f>VLOOKUP($A30,'Return Data'!$B$7:$R$2700,4,0)</f>
        <v>197.33779999999999</v>
      </c>
      <c r="D30" s="65">
        <f>VLOOKUP($A30,'Return Data'!$B$7:$R$2700,10,0)</f>
        <v>16.388100000000001</v>
      </c>
      <c r="E30" s="66">
        <f t="shared" si="0"/>
        <v>16</v>
      </c>
      <c r="F30" s="65">
        <f>VLOOKUP($A30,'Return Data'!$B$7:$R$2700,11,0)</f>
        <v>37.271099999999997</v>
      </c>
      <c r="G30" s="66">
        <f t="shared" si="12"/>
        <v>12</v>
      </c>
      <c r="H30" s="65">
        <f>VLOOKUP($A30,'Return Data'!$B$7:$R$2700,12,0)</f>
        <v>55.358499999999999</v>
      </c>
      <c r="I30" s="66">
        <f t="shared" si="13"/>
        <v>19</v>
      </c>
      <c r="J30" s="65">
        <f>VLOOKUP($A30,'Return Data'!$B$7:$R$2700,13,0)</f>
        <v>35.4758</v>
      </c>
      <c r="K30" s="66">
        <f t="shared" si="9"/>
        <v>19</v>
      </c>
      <c r="L30" s="65">
        <f>VLOOKUP($A30,'Return Data'!$B$7:$R$2700,17,0)</f>
        <v>21.808499999999999</v>
      </c>
      <c r="M30" s="66">
        <f>RANK(L30,L$8:L$33,0)</f>
        <v>11</v>
      </c>
      <c r="N30" s="65">
        <f>VLOOKUP($A30,'Return Data'!$B$7:$R$2700,14,0)</f>
        <v>12.760300000000001</v>
      </c>
      <c r="O30" s="66">
        <f>RANK(N30,N$8:N$33,0)</f>
        <v>6</v>
      </c>
      <c r="P30" s="65">
        <f>VLOOKUP($A30,'Return Data'!$B$7:$R$2700,15,0)</f>
        <v>16.8935</v>
      </c>
      <c r="Q30" s="66">
        <f>RANK(P30,P$8:P$33,0)</f>
        <v>9</v>
      </c>
      <c r="R30" s="65">
        <f>VLOOKUP($A30,'Return Data'!$B$7:$R$2700,16,0)</f>
        <v>11.8194</v>
      </c>
      <c r="S30" s="67">
        <f t="shared" si="7"/>
        <v>19</v>
      </c>
    </row>
    <row r="31" spans="1:19" x14ac:dyDescent="0.3">
      <c r="A31" s="63" t="s">
        <v>1223</v>
      </c>
      <c r="B31" s="64">
        <f>VLOOKUP($A31,'Return Data'!$B$7:$R$2700,3,0)</f>
        <v>44260</v>
      </c>
      <c r="C31" s="65">
        <f>VLOOKUP($A31,'Return Data'!$B$7:$R$2700,4,0)</f>
        <v>61.43</v>
      </c>
      <c r="D31" s="65">
        <f>VLOOKUP($A31,'Return Data'!$B$7:$R$2700,10,0)</f>
        <v>15.4482</v>
      </c>
      <c r="E31" s="66">
        <f t="shared" si="0"/>
        <v>21</v>
      </c>
      <c r="F31" s="65">
        <f>VLOOKUP($A31,'Return Data'!$B$7:$R$2700,11,0)</f>
        <v>30.314</v>
      </c>
      <c r="G31" s="66">
        <f t="shared" si="12"/>
        <v>24</v>
      </c>
      <c r="H31" s="65">
        <f>VLOOKUP($A31,'Return Data'!$B$7:$R$2700,12,0)</f>
        <v>50.453099999999999</v>
      </c>
      <c r="I31" s="66">
        <f t="shared" si="13"/>
        <v>24</v>
      </c>
      <c r="J31" s="65">
        <f>VLOOKUP($A31,'Return Data'!$B$7:$R$2700,13,0)</f>
        <v>36.662999999999997</v>
      </c>
      <c r="K31" s="66">
        <f t="shared" si="9"/>
        <v>15</v>
      </c>
      <c r="L31" s="65">
        <f>VLOOKUP($A31,'Return Data'!$B$7:$R$2700,17,0)</f>
        <v>21.7058</v>
      </c>
      <c r="M31" s="66">
        <f>RANK(L31,L$8:L$33,0)</f>
        <v>12</v>
      </c>
      <c r="N31" s="65">
        <f>VLOOKUP($A31,'Return Data'!$B$7:$R$2700,14,0)</f>
        <v>10.9377</v>
      </c>
      <c r="O31" s="66">
        <f>RANK(N31,N$8:N$33,0)</f>
        <v>11</v>
      </c>
      <c r="P31" s="65">
        <f>VLOOKUP($A31,'Return Data'!$B$7:$R$2700,15,0)</f>
        <v>18.2363</v>
      </c>
      <c r="Q31" s="66">
        <f>RANK(P31,P$8:P$33,0)</f>
        <v>4</v>
      </c>
      <c r="R31" s="65">
        <f>VLOOKUP($A31,'Return Data'!$B$7:$R$2700,16,0)</f>
        <v>7.0861000000000001</v>
      </c>
      <c r="S31" s="67">
        <f t="shared" si="7"/>
        <v>25</v>
      </c>
    </row>
    <row r="32" spans="1:19" x14ac:dyDescent="0.3">
      <c r="A32" s="63" t="s">
        <v>1225</v>
      </c>
      <c r="B32" s="64">
        <f>VLOOKUP($A32,'Return Data'!$B$7:$R$2700,3,0)</f>
        <v>44260</v>
      </c>
      <c r="C32" s="65">
        <f>VLOOKUP($A32,'Return Data'!$B$7:$R$2700,4,0)</f>
        <v>21.14</v>
      </c>
      <c r="D32" s="65">
        <f>VLOOKUP($A32,'Return Data'!$B$7:$R$2700,10,0)</f>
        <v>18.4314</v>
      </c>
      <c r="E32" s="66">
        <f t="shared" si="0"/>
        <v>11</v>
      </c>
      <c r="F32" s="65">
        <f>VLOOKUP($A32,'Return Data'!$B$7:$R$2700,11,0)</f>
        <v>38.713900000000002</v>
      </c>
      <c r="G32" s="66">
        <f t="shared" si="12"/>
        <v>9</v>
      </c>
      <c r="H32" s="65">
        <f>VLOOKUP($A32,'Return Data'!$B$7:$R$2700,12,0)</f>
        <v>67.379300000000001</v>
      </c>
      <c r="I32" s="66">
        <f t="shared" si="13"/>
        <v>5</v>
      </c>
      <c r="J32" s="65"/>
      <c r="K32" s="66"/>
      <c r="L32" s="65"/>
      <c r="M32" s="66"/>
      <c r="N32" s="65"/>
      <c r="O32" s="66"/>
      <c r="P32" s="65"/>
      <c r="Q32" s="66"/>
      <c r="R32" s="65">
        <f>VLOOKUP($A32,'Return Data'!$B$7:$R$2700,16,0)</f>
        <v>111.4</v>
      </c>
      <c r="S32" s="67">
        <f t="shared" si="7"/>
        <v>1</v>
      </c>
    </row>
    <row r="33" spans="1:19" x14ac:dyDescent="0.3">
      <c r="A33" s="63" t="s">
        <v>1227</v>
      </c>
      <c r="B33" s="64">
        <f>VLOOKUP($A33,'Return Data'!$B$7:$R$2700,3,0)</f>
        <v>44260</v>
      </c>
      <c r="C33" s="65">
        <f>VLOOKUP($A33,'Return Data'!$B$7:$R$2700,4,0)</f>
        <v>162.02121829558601</v>
      </c>
      <c r="D33" s="65">
        <f>VLOOKUP($A33,'Return Data'!$B$7:$R$2700,10,0)</f>
        <v>16.373699999999999</v>
      </c>
      <c r="E33" s="66">
        <f t="shared" si="0"/>
        <v>17</v>
      </c>
      <c r="F33" s="65">
        <f>VLOOKUP($A33,'Return Data'!$B$7:$R$2700,11,0)</f>
        <v>37.523699999999998</v>
      </c>
      <c r="G33" s="66">
        <f t="shared" si="12"/>
        <v>10</v>
      </c>
      <c r="H33" s="65">
        <f>VLOOKUP($A33,'Return Data'!$B$7:$R$2700,12,0)</f>
        <v>63.764200000000002</v>
      </c>
      <c r="I33" s="66">
        <f t="shared" si="13"/>
        <v>8</v>
      </c>
      <c r="J33" s="65">
        <f>VLOOKUP($A33,'Return Data'!$B$7:$R$2700,13,0)</f>
        <v>44.390300000000003</v>
      </c>
      <c r="K33" s="66">
        <f>RANK(J33,J$8:J$33,0)</f>
        <v>6</v>
      </c>
      <c r="L33" s="65">
        <f>VLOOKUP($A33,'Return Data'!$B$7:$R$2700,17,0)</f>
        <v>22.853400000000001</v>
      </c>
      <c r="M33" s="66">
        <f>RANK(L33,L$8:L$33,0)</f>
        <v>8</v>
      </c>
      <c r="N33" s="65">
        <f>VLOOKUP($A33,'Return Data'!$B$7:$R$2700,14,0)</f>
        <v>9.9178999999999995</v>
      </c>
      <c r="O33" s="66">
        <f>RANK(N33,N$8:N$33,0)</f>
        <v>15</v>
      </c>
      <c r="P33" s="65">
        <f>VLOOKUP($A33,'Return Data'!$B$7:$R$2700,15,0)</f>
        <v>15.1686</v>
      </c>
      <c r="Q33" s="66">
        <f>RANK(P33,P$8:P$33,0)</f>
        <v>15</v>
      </c>
      <c r="R33" s="65">
        <f>VLOOKUP($A33,'Return Data'!$B$7:$R$2700,16,0)</f>
        <v>17.892299999999999</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17.540392307692304</v>
      </c>
      <c r="E35" s="74"/>
      <c r="F35" s="75">
        <f>AVERAGE(F8:F33)</f>
        <v>37.59816153846154</v>
      </c>
      <c r="G35" s="74"/>
      <c r="H35" s="75">
        <f>AVERAGE(H8:H33)</f>
        <v>60.379180769230778</v>
      </c>
      <c r="I35" s="74"/>
      <c r="J35" s="75">
        <f>AVERAGE(J8:J33)</f>
        <v>39.114539999999991</v>
      </c>
      <c r="K35" s="74"/>
      <c r="L35" s="75">
        <f>AVERAGE(L8:L33)</f>
        <v>21.188182608695655</v>
      </c>
      <c r="M35" s="74"/>
      <c r="N35" s="75">
        <f>AVERAGE(N8:N33)</f>
        <v>10.901568181818183</v>
      </c>
      <c r="O35" s="74"/>
      <c r="P35" s="75">
        <f>AVERAGE(P8:P33)</f>
        <v>16.203990476190476</v>
      </c>
      <c r="Q35" s="74"/>
      <c r="R35" s="75">
        <f>AVERAGE(R8:R33)</f>
        <v>20.183476923076924</v>
      </c>
      <c r="S35" s="76"/>
    </row>
    <row r="36" spans="1:19" x14ac:dyDescent="0.3">
      <c r="A36" s="73" t="s">
        <v>28</v>
      </c>
      <c r="B36" s="74"/>
      <c r="C36" s="74"/>
      <c r="D36" s="75">
        <f>MIN(D8:D33)</f>
        <v>10.8127</v>
      </c>
      <c r="E36" s="74"/>
      <c r="F36" s="75">
        <f>MIN(F8:F33)</f>
        <v>27.732399999999998</v>
      </c>
      <c r="G36" s="74"/>
      <c r="H36" s="75">
        <f>MIN(H8:H33)</f>
        <v>47.383200000000002</v>
      </c>
      <c r="I36" s="74"/>
      <c r="J36" s="75">
        <f>MIN(J8:J33)</f>
        <v>21.7393</v>
      </c>
      <c r="K36" s="74"/>
      <c r="L36" s="75">
        <f>MIN(L8:L33)</f>
        <v>13.171099999999999</v>
      </c>
      <c r="M36" s="74"/>
      <c r="N36" s="75">
        <f>MIN(N8:N33)</f>
        <v>4.4028999999999998</v>
      </c>
      <c r="O36" s="74"/>
      <c r="P36" s="75">
        <f>MIN(P8:P33)</f>
        <v>12.504300000000001</v>
      </c>
      <c r="Q36" s="74"/>
      <c r="R36" s="75">
        <f>MIN(R8:R33)</f>
        <v>2.5184000000000002</v>
      </c>
      <c r="S36" s="76"/>
    </row>
    <row r="37" spans="1:19" ht="15" thickBot="1" x14ac:dyDescent="0.35">
      <c r="A37" s="77" t="s">
        <v>29</v>
      </c>
      <c r="B37" s="78"/>
      <c r="C37" s="78"/>
      <c r="D37" s="79">
        <f>MAX(D8:D33)</f>
        <v>22.103100000000001</v>
      </c>
      <c r="E37" s="78"/>
      <c r="F37" s="79">
        <f>MAX(F8:F33)</f>
        <v>47.738300000000002</v>
      </c>
      <c r="G37" s="78"/>
      <c r="H37" s="79">
        <f>MAX(H8:H33)</f>
        <v>77.947800000000001</v>
      </c>
      <c r="I37" s="78"/>
      <c r="J37" s="79">
        <f>MAX(J8:J33)</f>
        <v>63.319499999999998</v>
      </c>
      <c r="K37" s="78"/>
      <c r="L37" s="79">
        <f>MAX(L8:L33)</f>
        <v>33.876100000000001</v>
      </c>
      <c r="M37" s="78"/>
      <c r="N37" s="79">
        <f>MAX(N8:N33)</f>
        <v>18.594899999999999</v>
      </c>
      <c r="O37" s="78"/>
      <c r="P37" s="79">
        <f>MAX(P8:P33)</f>
        <v>19.794499999999999</v>
      </c>
      <c r="Q37" s="78"/>
      <c r="R37" s="79">
        <f>MAX(R8:R33)</f>
        <v>111.4</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1876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44260</v>
      </c>
      <c r="C8" s="65">
        <f>VLOOKUP($A8,'Return Data'!$B$7:$R$2700,4,0)</f>
        <v>1025.33</v>
      </c>
      <c r="D8" s="65">
        <f>VLOOKUP($A8,'Return Data'!$B$7:$R$2700,10,0)</f>
        <v>12.1351</v>
      </c>
      <c r="E8" s="66">
        <f>RANK(D8,D$8:D$41,0)</f>
        <v>25</v>
      </c>
      <c r="F8" s="65">
        <f>VLOOKUP($A8,'Return Data'!$B$7:$R$2700,11,0)</f>
        <v>33.449199999999998</v>
      </c>
      <c r="G8" s="66">
        <f>RANK(F8,F$8:F$41,0)</f>
        <v>19</v>
      </c>
      <c r="H8" s="65">
        <f>VLOOKUP($A8,'Return Data'!$B$7:$R$2700,12,0)</f>
        <v>50.4056</v>
      </c>
      <c r="I8" s="66">
        <f>RANK(H8,H$8:H$41,0)</f>
        <v>14</v>
      </c>
      <c r="J8" s="65">
        <f>VLOOKUP($A8,'Return Data'!$B$7:$R$2700,13,0)</f>
        <v>30.319800000000001</v>
      </c>
      <c r="K8" s="66">
        <f>RANK(J8,J$8:J$41,0)</f>
        <v>17</v>
      </c>
      <c r="L8" s="65">
        <f>VLOOKUP($A8,'Return Data'!$B$7:$R$2700,17,0)</f>
        <v>17.924199999999999</v>
      </c>
      <c r="M8" s="66">
        <f>RANK(L8,L$8:L$41,0)</f>
        <v>18</v>
      </c>
      <c r="N8" s="65">
        <f>VLOOKUP($A8,'Return Data'!$B$7:$R$2700,14,0)</f>
        <v>11.8086</v>
      </c>
      <c r="O8" s="66">
        <f>RANK(N8,N$8:N$41,0)</f>
        <v>15</v>
      </c>
      <c r="P8" s="65">
        <f>VLOOKUP($A8,'Return Data'!$B$7:$R$2700,15,0)</f>
        <v>17.553699999999999</v>
      </c>
      <c r="Q8" s="66">
        <f>RANK(P8,P$8:P$41,0)</f>
        <v>10</v>
      </c>
      <c r="R8" s="65">
        <f>VLOOKUP($A8,'Return Data'!$B$7:$R$2700,16,0)</f>
        <v>17.273700000000002</v>
      </c>
      <c r="S8" s="67">
        <f>RANK(R8,R$8:R$41,0)</f>
        <v>8</v>
      </c>
    </row>
    <row r="9" spans="1:20" x14ac:dyDescent="0.3">
      <c r="A9" s="63" t="s">
        <v>1900</v>
      </c>
      <c r="B9" s="64">
        <f>VLOOKUP($A9,'Return Data'!$B$7:$R$2700,3,0)</f>
        <v>44260</v>
      </c>
      <c r="C9" s="65">
        <f>VLOOKUP($A9,'Return Data'!$B$7:$R$2700,4,0)</f>
        <v>16.71</v>
      </c>
      <c r="D9" s="65">
        <f>VLOOKUP($A9,'Return Data'!$B$7:$R$2700,10,0)</f>
        <v>11.325799999999999</v>
      </c>
      <c r="E9" s="66">
        <f t="shared" ref="E9:E41" si="0">RANK(D9,D$8:D$41,0)</f>
        <v>28</v>
      </c>
      <c r="F9" s="65">
        <f>VLOOKUP($A9,'Return Data'!$B$7:$R$2700,11,0)</f>
        <v>30.241599999999998</v>
      </c>
      <c r="G9" s="66">
        <f t="shared" ref="G9:G41" si="1">RANK(F9,F$8:F$41,0)</f>
        <v>23</v>
      </c>
      <c r="H9" s="65">
        <f>VLOOKUP($A9,'Return Data'!$B$7:$R$2700,12,0)</f>
        <v>41.9711</v>
      </c>
      <c r="I9" s="66">
        <f t="shared" ref="I9:I41" si="2">RANK(H9,H$8:H$41,0)</f>
        <v>29</v>
      </c>
      <c r="J9" s="65">
        <f>VLOOKUP($A9,'Return Data'!$B$7:$R$2700,13,0)</f>
        <v>27.168900000000001</v>
      </c>
      <c r="K9" s="66">
        <f t="shared" ref="K9:K41" si="3">RANK(J9,J$8:J$41,0)</f>
        <v>27</v>
      </c>
      <c r="L9" s="65">
        <f>VLOOKUP($A9,'Return Data'!$B$7:$R$2700,17,0)</f>
        <v>22.771100000000001</v>
      </c>
      <c r="M9" s="66">
        <f t="shared" ref="M9:M41" si="4">RANK(L9,L$8:L$41,0)</f>
        <v>6</v>
      </c>
      <c r="N9" s="65">
        <f>VLOOKUP($A9,'Return Data'!$B$7:$R$2700,14,0)</f>
        <v>18.726400000000002</v>
      </c>
      <c r="O9" s="66">
        <f t="shared" ref="O9:O41" si="5">RANK(N9,N$8:N$41,0)</f>
        <v>2</v>
      </c>
      <c r="P9" s="65"/>
      <c r="Q9" s="66"/>
      <c r="R9" s="65">
        <f>VLOOKUP($A9,'Return Data'!$B$7:$R$2700,16,0)</f>
        <v>16.8414</v>
      </c>
      <c r="S9" s="67">
        <f t="shared" ref="S9:S41" si="6">RANK(R9,R$8:R$41,0)</f>
        <v>11</v>
      </c>
    </row>
    <row r="10" spans="1:20" x14ac:dyDescent="0.3">
      <c r="A10" s="63" t="s">
        <v>1291</v>
      </c>
      <c r="B10" s="64">
        <f>VLOOKUP($A10,'Return Data'!$B$7:$R$2700,3,0)</f>
        <v>44260</v>
      </c>
      <c r="C10" s="65">
        <f>VLOOKUP($A10,'Return Data'!$B$7:$R$2700,4,0)</f>
        <v>143.1</v>
      </c>
      <c r="D10" s="65">
        <f>VLOOKUP($A10,'Return Data'!$B$7:$R$2700,10,0)</f>
        <v>15.9549</v>
      </c>
      <c r="E10" s="66">
        <f t="shared" si="0"/>
        <v>11</v>
      </c>
      <c r="F10" s="65">
        <f>VLOOKUP($A10,'Return Data'!$B$7:$R$2700,11,0)</f>
        <v>37.253</v>
      </c>
      <c r="G10" s="66">
        <f t="shared" si="1"/>
        <v>7</v>
      </c>
      <c r="H10" s="65">
        <f>VLOOKUP($A10,'Return Data'!$B$7:$R$2700,12,0)</f>
        <v>54.803100000000001</v>
      </c>
      <c r="I10" s="66">
        <f t="shared" si="2"/>
        <v>6</v>
      </c>
      <c r="J10" s="65">
        <f>VLOOKUP($A10,'Return Data'!$B$7:$R$2700,13,0)</f>
        <v>36.311700000000002</v>
      </c>
      <c r="K10" s="66">
        <f t="shared" si="3"/>
        <v>9</v>
      </c>
      <c r="L10" s="65">
        <f>VLOOKUP($A10,'Return Data'!$B$7:$R$2700,17,0)</f>
        <v>20.391200000000001</v>
      </c>
      <c r="M10" s="66">
        <f t="shared" si="4"/>
        <v>11</v>
      </c>
      <c r="N10" s="65">
        <f>VLOOKUP($A10,'Return Data'!$B$7:$R$2700,14,0)</f>
        <v>11.7935</v>
      </c>
      <c r="O10" s="66">
        <f t="shared" si="5"/>
        <v>16</v>
      </c>
      <c r="P10" s="65">
        <f>VLOOKUP($A10,'Return Data'!$B$7:$R$2700,15,0)</f>
        <v>14.766</v>
      </c>
      <c r="Q10" s="66">
        <f t="shared" ref="Q10:Q41" si="7">RANK(P10,P$8:P$41,0)</f>
        <v>19</v>
      </c>
      <c r="R10" s="65">
        <f>VLOOKUP($A10,'Return Data'!$B$7:$R$2700,16,0)</f>
        <v>13.563499999999999</v>
      </c>
      <c r="S10" s="67">
        <f t="shared" si="6"/>
        <v>26</v>
      </c>
    </row>
    <row r="11" spans="1:20" x14ac:dyDescent="0.3">
      <c r="A11" s="63" t="s">
        <v>1293</v>
      </c>
      <c r="B11" s="64">
        <f>VLOOKUP($A11,'Return Data'!$B$7:$R$2700,3,0)</f>
        <v>44260</v>
      </c>
      <c r="C11" s="65">
        <f>VLOOKUP($A11,'Return Data'!$B$7:$R$2700,4,0)</f>
        <v>69.203999999999994</v>
      </c>
      <c r="D11" s="65">
        <f>VLOOKUP($A11,'Return Data'!$B$7:$R$2700,10,0)</f>
        <v>16.102399999999999</v>
      </c>
      <c r="E11" s="66">
        <f t="shared" si="0"/>
        <v>10</v>
      </c>
      <c r="F11" s="65">
        <f>VLOOKUP($A11,'Return Data'!$B$7:$R$2700,11,0)</f>
        <v>34.732500000000002</v>
      </c>
      <c r="G11" s="66">
        <f t="shared" si="1"/>
        <v>15</v>
      </c>
      <c r="H11" s="65">
        <f>VLOOKUP($A11,'Return Data'!$B$7:$R$2700,12,0)</f>
        <v>46.212800000000001</v>
      </c>
      <c r="I11" s="66">
        <f t="shared" si="2"/>
        <v>21</v>
      </c>
      <c r="J11" s="65">
        <f>VLOOKUP($A11,'Return Data'!$B$7:$R$2700,13,0)</f>
        <v>30.070499999999999</v>
      </c>
      <c r="K11" s="66">
        <f t="shared" si="3"/>
        <v>20</v>
      </c>
      <c r="L11" s="65">
        <f>VLOOKUP($A11,'Return Data'!$B$7:$R$2700,17,0)</f>
        <v>19.868400000000001</v>
      </c>
      <c r="M11" s="66">
        <f t="shared" si="4"/>
        <v>12</v>
      </c>
      <c r="N11" s="65">
        <f>VLOOKUP($A11,'Return Data'!$B$7:$R$2700,14,0)</f>
        <v>10.989699999999999</v>
      </c>
      <c r="O11" s="66">
        <f t="shared" si="5"/>
        <v>19</v>
      </c>
      <c r="P11" s="65">
        <f>VLOOKUP($A11,'Return Data'!$B$7:$R$2700,15,0)</f>
        <v>15.8124</v>
      </c>
      <c r="Q11" s="66">
        <f t="shared" si="7"/>
        <v>15</v>
      </c>
      <c r="R11" s="65">
        <f>VLOOKUP($A11,'Return Data'!$B$7:$R$2700,16,0)</f>
        <v>15.812900000000001</v>
      </c>
      <c r="S11" s="67">
        <f t="shared" si="6"/>
        <v>15</v>
      </c>
    </row>
    <row r="12" spans="1:20" x14ac:dyDescent="0.3">
      <c r="A12" s="63" t="s">
        <v>1921</v>
      </c>
      <c r="B12" s="64">
        <f>VLOOKUP($A12,'Return Data'!$B$7:$R$2700,3,0)</f>
        <v>44260</v>
      </c>
      <c r="C12" s="65">
        <f>VLOOKUP($A12,'Return Data'!$B$7:$R$2700,4,0)</f>
        <v>196.73</v>
      </c>
      <c r="D12" s="65">
        <f>VLOOKUP($A12,'Return Data'!$B$7:$R$2700,10,0)</f>
        <v>12.122400000000001</v>
      </c>
      <c r="E12" s="66">
        <f t="shared" si="0"/>
        <v>26</v>
      </c>
      <c r="F12" s="65">
        <f>VLOOKUP($A12,'Return Data'!$B$7:$R$2700,11,0)</f>
        <v>29.751999999999999</v>
      </c>
      <c r="G12" s="66">
        <f t="shared" si="1"/>
        <v>24</v>
      </c>
      <c r="H12" s="65">
        <f>VLOOKUP($A12,'Return Data'!$B$7:$R$2700,12,0)</f>
        <v>45.006300000000003</v>
      </c>
      <c r="I12" s="66">
        <f t="shared" si="2"/>
        <v>23</v>
      </c>
      <c r="J12" s="65">
        <f>VLOOKUP($A12,'Return Data'!$B$7:$R$2700,13,0)</f>
        <v>31.936199999999999</v>
      </c>
      <c r="K12" s="66">
        <f t="shared" si="3"/>
        <v>13</v>
      </c>
      <c r="L12" s="65">
        <f>VLOOKUP($A12,'Return Data'!$B$7:$R$2700,17,0)</f>
        <v>21.6526</v>
      </c>
      <c r="M12" s="66">
        <f t="shared" si="4"/>
        <v>9</v>
      </c>
      <c r="N12" s="65">
        <f>VLOOKUP($A12,'Return Data'!$B$7:$R$2700,14,0)</f>
        <v>16.263500000000001</v>
      </c>
      <c r="O12" s="66">
        <f t="shared" si="5"/>
        <v>6</v>
      </c>
      <c r="P12" s="65">
        <f>VLOOKUP($A12,'Return Data'!$B$7:$R$2700,15,0)</f>
        <v>18.611599999999999</v>
      </c>
      <c r="Q12" s="66">
        <f t="shared" si="7"/>
        <v>5</v>
      </c>
      <c r="R12" s="65">
        <f>VLOOKUP($A12,'Return Data'!$B$7:$R$2700,16,0)</f>
        <v>14.734</v>
      </c>
      <c r="S12" s="67">
        <f t="shared" si="6"/>
        <v>20</v>
      </c>
    </row>
    <row r="13" spans="1:20" x14ac:dyDescent="0.3">
      <c r="A13" s="102" t="s">
        <v>1880</v>
      </c>
      <c r="B13" s="64">
        <f>VLOOKUP($A13,'Return Data'!$B$7:$R$2700,3,0)</f>
        <v>44260</v>
      </c>
      <c r="C13" s="65">
        <f>VLOOKUP($A13,'Return Data'!$B$7:$R$2700,4,0)</f>
        <v>163.16373800046799</v>
      </c>
      <c r="D13" s="65">
        <f>VLOOKUP($A13,'Return Data'!$B$7:$R$2700,10,0)</f>
        <v>14.876300000000001</v>
      </c>
      <c r="E13" s="66">
        <f t="shared" si="0"/>
        <v>15</v>
      </c>
      <c r="F13" s="65">
        <f>VLOOKUP($A13,'Return Data'!$B$7:$R$2700,11,0)</f>
        <v>36.062899999999999</v>
      </c>
      <c r="G13" s="66">
        <f t="shared" si="1"/>
        <v>13</v>
      </c>
      <c r="H13" s="65">
        <f>VLOOKUP($A13,'Return Data'!$B$7:$R$2700,12,0)</f>
        <v>50.117699999999999</v>
      </c>
      <c r="I13" s="66">
        <f t="shared" si="2"/>
        <v>16</v>
      </c>
      <c r="J13" s="65">
        <f>VLOOKUP($A13,'Return Data'!$B$7:$R$2700,13,0)</f>
        <v>27.803799999999999</v>
      </c>
      <c r="K13" s="66">
        <f t="shared" si="3"/>
        <v>26</v>
      </c>
      <c r="L13" s="65">
        <f>VLOOKUP($A13,'Return Data'!$B$7:$R$2700,17,0)</f>
        <v>22.445499999999999</v>
      </c>
      <c r="M13" s="66">
        <f t="shared" si="4"/>
        <v>7</v>
      </c>
      <c r="N13" s="65">
        <f>VLOOKUP($A13,'Return Data'!$B$7:$R$2700,14,0)</f>
        <v>14.1645</v>
      </c>
      <c r="O13" s="66">
        <f t="shared" si="5"/>
        <v>9</v>
      </c>
      <c r="P13" s="65">
        <f>VLOOKUP($A13,'Return Data'!$B$7:$R$2700,15,0)</f>
        <v>18.115200000000002</v>
      </c>
      <c r="Q13" s="66">
        <f t="shared" si="7"/>
        <v>7</v>
      </c>
      <c r="R13" s="65">
        <f>VLOOKUP($A13,'Return Data'!$B$7:$R$2700,16,0)</f>
        <v>15.374599999999999</v>
      </c>
      <c r="S13" s="67">
        <f t="shared" si="6"/>
        <v>18</v>
      </c>
    </row>
    <row r="14" spans="1:20" x14ac:dyDescent="0.3">
      <c r="A14" s="102" t="s">
        <v>1882</v>
      </c>
      <c r="B14" s="64">
        <f>VLOOKUP($A14,'Return Data'!$B$7:$R$2700,3,0)</f>
        <v>44260</v>
      </c>
      <c r="C14" s="65">
        <f>VLOOKUP($A14,'Return Data'!$B$7:$R$2700,4,0)</f>
        <v>20.494</v>
      </c>
      <c r="D14" s="65">
        <f>VLOOKUP($A14,'Return Data'!$B$7:$R$2700,10,0)</f>
        <v>16.238399999999999</v>
      </c>
      <c r="E14" s="66">
        <f t="shared" si="0"/>
        <v>9</v>
      </c>
      <c r="F14" s="65">
        <f>VLOOKUP($A14,'Return Data'!$B$7:$R$2700,11,0)</f>
        <v>35.220399999999998</v>
      </c>
      <c r="G14" s="66">
        <f t="shared" si="1"/>
        <v>14</v>
      </c>
      <c r="H14" s="65">
        <f>VLOOKUP($A14,'Return Data'!$B$7:$R$2700,12,0)</f>
        <v>53.824199999999998</v>
      </c>
      <c r="I14" s="66">
        <f t="shared" si="2"/>
        <v>8</v>
      </c>
      <c r="J14" s="65">
        <f>VLOOKUP($A14,'Return Data'!$B$7:$R$2700,13,0)</f>
        <v>32.450099999999999</v>
      </c>
      <c r="K14" s="66">
        <f t="shared" si="3"/>
        <v>12</v>
      </c>
      <c r="L14" s="65">
        <f>VLOOKUP($A14,'Return Data'!$B$7:$R$2700,17,0)</f>
        <v>19.095600000000001</v>
      </c>
      <c r="M14" s="66">
        <f t="shared" si="4"/>
        <v>14</v>
      </c>
      <c r="N14" s="65">
        <f>VLOOKUP($A14,'Return Data'!$B$7:$R$2700,14,0)</f>
        <v>12.565</v>
      </c>
      <c r="O14" s="66">
        <f t="shared" si="5"/>
        <v>12</v>
      </c>
      <c r="P14" s="65">
        <f>VLOOKUP($A14,'Return Data'!$B$7:$R$2700,15,0)</f>
        <v>17.9316</v>
      </c>
      <c r="Q14" s="66">
        <f t="shared" si="7"/>
        <v>9</v>
      </c>
      <c r="R14" s="65">
        <f>VLOOKUP($A14,'Return Data'!$B$7:$R$2700,16,0)</f>
        <v>12.5097</v>
      </c>
      <c r="S14" s="67">
        <f t="shared" si="6"/>
        <v>31</v>
      </c>
    </row>
    <row r="15" spans="1:20" x14ac:dyDescent="0.3">
      <c r="A15" s="63" t="s">
        <v>1923</v>
      </c>
      <c r="B15" s="64">
        <f>VLOOKUP($A15,'Return Data'!$B$7:$R$2700,3,0)</f>
        <v>44260</v>
      </c>
      <c r="C15" s="65">
        <f>VLOOKUP($A15,'Return Data'!$B$7:$R$2700,4,0)</f>
        <v>13.8979</v>
      </c>
      <c r="D15" s="65">
        <f>VLOOKUP($A15,'Return Data'!$B$7:$R$2700,10,0)</f>
        <v>13.8109</v>
      </c>
      <c r="E15" s="66">
        <f t="shared" si="0"/>
        <v>20</v>
      </c>
      <c r="F15" s="65">
        <f>VLOOKUP($A15,'Return Data'!$B$7:$R$2700,11,0)</f>
        <v>29.697800000000001</v>
      </c>
      <c r="G15" s="66">
        <f t="shared" si="1"/>
        <v>25</v>
      </c>
      <c r="H15" s="65">
        <f>VLOOKUP($A15,'Return Data'!$B$7:$R$2700,12,0)</f>
        <v>43.614899999999999</v>
      </c>
      <c r="I15" s="66">
        <f t="shared" si="2"/>
        <v>27</v>
      </c>
      <c r="J15" s="65">
        <f>VLOOKUP($A15,'Return Data'!$B$7:$R$2700,13,0)</f>
        <v>25.123999999999999</v>
      </c>
      <c r="K15" s="66">
        <f t="shared" si="3"/>
        <v>29</v>
      </c>
      <c r="L15" s="65">
        <f>VLOOKUP($A15,'Return Data'!$B$7:$R$2700,17,0)</f>
        <v>16.2821</v>
      </c>
      <c r="M15" s="66">
        <f t="shared" ref="M15" si="8">RANK(L15,L$8:L$41,0)</f>
        <v>21</v>
      </c>
      <c r="N15" s="65"/>
      <c r="O15" s="66"/>
      <c r="P15" s="65"/>
      <c r="Q15" s="66"/>
      <c r="R15" s="65">
        <f>VLOOKUP($A15,'Return Data'!$B$7:$R$2700,16,0)</f>
        <v>13.1853</v>
      </c>
      <c r="S15" s="67">
        <f t="shared" si="6"/>
        <v>29</v>
      </c>
    </row>
    <row r="16" spans="1:20" x14ac:dyDescent="0.3">
      <c r="A16" s="63" t="s">
        <v>1889</v>
      </c>
      <c r="B16" s="64">
        <f>VLOOKUP($A16,'Return Data'!$B$7:$R$2700,3,0)</f>
        <v>44260</v>
      </c>
      <c r="C16" s="65">
        <f>VLOOKUP($A16,'Return Data'!$B$7:$R$2700,4,0)</f>
        <v>847.68849999999998</v>
      </c>
      <c r="D16" s="65">
        <f>VLOOKUP($A16,'Return Data'!$B$7:$R$2700,10,0)</f>
        <v>18.7774</v>
      </c>
      <c r="E16" s="66">
        <f t="shared" si="0"/>
        <v>5</v>
      </c>
      <c r="F16" s="65">
        <f>VLOOKUP($A16,'Return Data'!$B$7:$R$2700,11,0)</f>
        <v>41.417900000000003</v>
      </c>
      <c r="G16" s="66">
        <f t="shared" si="1"/>
        <v>3</v>
      </c>
      <c r="H16" s="65">
        <f>VLOOKUP($A16,'Return Data'!$B$7:$R$2700,12,0)</f>
        <v>56.278199999999998</v>
      </c>
      <c r="I16" s="66">
        <f t="shared" si="2"/>
        <v>5</v>
      </c>
      <c r="J16" s="65">
        <f>VLOOKUP($A16,'Return Data'!$B$7:$R$2700,13,0)</f>
        <v>42.509500000000003</v>
      </c>
      <c r="K16" s="66">
        <f t="shared" si="3"/>
        <v>4</v>
      </c>
      <c r="L16" s="65">
        <f>VLOOKUP($A16,'Return Data'!$B$7:$R$2700,17,0)</f>
        <v>17.8766</v>
      </c>
      <c r="M16" s="66">
        <f t="shared" si="4"/>
        <v>19</v>
      </c>
      <c r="N16" s="65">
        <f>VLOOKUP($A16,'Return Data'!$B$7:$R$2700,14,0)</f>
        <v>11.9435</v>
      </c>
      <c r="O16" s="66">
        <f t="shared" si="5"/>
        <v>14</v>
      </c>
      <c r="P16" s="65">
        <f>VLOOKUP($A16,'Return Data'!$B$7:$R$2700,15,0)</f>
        <v>14.756399999999999</v>
      </c>
      <c r="Q16" s="66">
        <f t="shared" si="7"/>
        <v>20</v>
      </c>
      <c r="R16" s="65">
        <f>VLOOKUP($A16,'Return Data'!$B$7:$R$2700,16,0)</f>
        <v>15.895099999999999</v>
      </c>
      <c r="S16" s="67">
        <f t="shared" si="6"/>
        <v>14</v>
      </c>
    </row>
    <row r="17" spans="1:19" x14ac:dyDescent="0.3">
      <c r="A17" s="63" t="s">
        <v>1891</v>
      </c>
      <c r="B17" s="64">
        <f>VLOOKUP($A17,'Return Data'!$B$7:$R$2700,3,0)</f>
        <v>44260</v>
      </c>
      <c r="C17" s="65">
        <f>VLOOKUP($A17,'Return Data'!$B$7:$R$2700,4,0)</f>
        <v>874.80899999999997</v>
      </c>
      <c r="D17" s="65">
        <f>VLOOKUP($A17,'Return Data'!$B$7:$R$2700,10,0)</f>
        <v>20.398099999999999</v>
      </c>
      <c r="E17" s="66">
        <f t="shared" si="0"/>
        <v>2</v>
      </c>
      <c r="F17" s="65">
        <f>VLOOKUP($A17,'Return Data'!$B$7:$R$2700,11,0)</f>
        <v>41.848700000000001</v>
      </c>
      <c r="G17" s="66">
        <f t="shared" si="1"/>
        <v>2</v>
      </c>
      <c r="H17" s="65">
        <f>VLOOKUP($A17,'Return Data'!$B$7:$R$2700,12,0)</f>
        <v>54.656300000000002</v>
      </c>
      <c r="I17" s="66">
        <f t="shared" si="2"/>
        <v>7</v>
      </c>
      <c r="J17" s="65">
        <f>VLOOKUP($A17,'Return Data'!$B$7:$R$2700,13,0)</f>
        <v>36.460500000000003</v>
      </c>
      <c r="K17" s="66">
        <f t="shared" si="3"/>
        <v>8</v>
      </c>
      <c r="L17" s="65">
        <f>VLOOKUP($A17,'Return Data'!$B$7:$R$2700,17,0)</f>
        <v>14.689</v>
      </c>
      <c r="M17" s="66">
        <f t="shared" si="4"/>
        <v>27</v>
      </c>
      <c r="N17" s="65">
        <f>VLOOKUP($A17,'Return Data'!$B$7:$R$2700,14,0)</f>
        <v>10.941599999999999</v>
      </c>
      <c r="O17" s="66">
        <f t="shared" si="5"/>
        <v>20</v>
      </c>
      <c r="P17" s="65">
        <f>VLOOKUP($A17,'Return Data'!$B$7:$R$2700,15,0)</f>
        <v>16.5825</v>
      </c>
      <c r="Q17" s="66">
        <f t="shared" si="7"/>
        <v>13</v>
      </c>
      <c r="R17" s="65">
        <f>VLOOKUP($A17,'Return Data'!$B$7:$R$2700,16,0)</f>
        <v>14.2858</v>
      </c>
      <c r="S17" s="67">
        <f t="shared" si="6"/>
        <v>23</v>
      </c>
    </row>
    <row r="18" spans="1:19" x14ac:dyDescent="0.3">
      <c r="A18" s="102" t="s">
        <v>1885</v>
      </c>
      <c r="B18" s="64">
        <f>VLOOKUP($A18,'Return Data'!$B$7:$R$2700,3,0)</f>
        <v>44260</v>
      </c>
      <c r="C18" s="65">
        <f>VLOOKUP($A18,'Return Data'!$B$7:$R$2700,4,0)</f>
        <v>116.7453</v>
      </c>
      <c r="D18" s="65">
        <f>VLOOKUP($A18,'Return Data'!$B$7:$R$2700,10,0)</f>
        <v>13.2841</v>
      </c>
      <c r="E18" s="66">
        <f t="shared" si="0"/>
        <v>22</v>
      </c>
      <c r="F18" s="65">
        <f>VLOOKUP($A18,'Return Data'!$B$7:$R$2700,11,0)</f>
        <v>32.865499999999997</v>
      </c>
      <c r="G18" s="66">
        <f t="shared" si="1"/>
        <v>20</v>
      </c>
      <c r="H18" s="65">
        <f>VLOOKUP($A18,'Return Data'!$B$7:$R$2700,12,0)</f>
        <v>50.1663</v>
      </c>
      <c r="I18" s="66">
        <f t="shared" si="2"/>
        <v>15</v>
      </c>
      <c r="J18" s="65">
        <f>VLOOKUP($A18,'Return Data'!$B$7:$R$2700,13,0)</f>
        <v>30.171299999999999</v>
      </c>
      <c r="K18" s="66">
        <f t="shared" si="3"/>
        <v>19</v>
      </c>
      <c r="L18" s="65">
        <f>VLOOKUP($A18,'Return Data'!$B$7:$R$2700,17,0)</f>
        <v>15.770099999999999</v>
      </c>
      <c r="M18" s="66">
        <f t="shared" si="4"/>
        <v>23</v>
      </c>
      <c r="N18" s="65">
        <f>VLOOKUP($A18,'Return Data'!$B$7:$R$2700,14,0)</f>
        <v>9.0823</v>
      </c>
      <c r="O18" s="66">
        <f t="shared" si="5"/>
        <v>23</v>
      </c>
      <c r="P18" s="65">
        <f>VLOOKUP($A18,'Return Data'!$B$7:$R$2700,15,0)</f>
        <v>14.4846</v>
      </c>
      <c r="Q18" s="66">
        <f t="shared" si="7"/>
        <v>21</v>
      </c>
      <c r="R18" s="65">
        <f>VLOOKUP($A18,'Return Data'!$B$7:$R$2700,16,0)</f>
        <v>14.613300000000001</v>
      </c>
      <c r="S18" s="67">
        <f t="shared" si="6"/>
        <v>21</v>
      </c>
    </row>
    <row r="19" spans="1:19" x14ac:dyDescent="0.3">
      <c r="A19" s="63" t="s">
        <v>1295</v>
      </c>
      <c r="B19" s="64">
        <f>VLOOKUP($A19,'Return Data'!$B$7:$R$2700,3,0)</f>
        <v>44260</v>
      </c>
      <c r="C19" s="65">
        <f>VLOOKUP($A19,'Return Data'!$B$7:$R$2700,4,0)</f>
        <v>397.03</v>
      </c>
      <c r="D19" s="65">
        <f>VLOOKUP($A19,'Return Data'!$B$7:$R$2700,10,0)</f>
        <v>17.771100000000001</v>
      </c>
      <c r="E19" s="66">
        <f t="shared" si="0"/>
        <v>6</v>
      </c>
      <c r="F19" s="65">
        <f>VLOOKUP($A19,'Return Data'!$B$7:$R$2700,11,0)</f>
        <v>37.728499999999997</v>
      </c>
      <c r="G19" s="66">
        <f t="shared" si="1"/>
        <v>5</v>
      </c>
      <c r="H19" s="65">
        <f>VLOOKUP($A19,'Return Data'!$B$7:$R$2700,12,0)</f>
        <v>51.019399999999997</v>
      </c>
      <c r="I19" s="66">
        <f t="shared" si="2"/>
        <v>12</v>
      </c>
      <c r="J19" s="65">
        <f>VLOOKUP($A19,'Return Data'!$B$7:$R$2700,13,0)</f>
        <v>34.4497</v>
      </c>
      <c r="K19" s="66">
        <f t="shared" si="3"/>
        <v>10</v>
      </c>
      <c r="L19" s="65">
        <f>VLOOKUP($A19,'Return Data'!$B$7:$R$2700,17,0)</f>
        <v>15.2971</v>
      </c>
      <c r="M19" s="66">
        <f t="shared" si="4"/>
        <v>24</v>
      </c>
      <c r="N19" s="65">
        <f>VLOOKUP($A19,'Return Data'!$B$7:$R$2700,14,0)</f>
        <v>11.539099999999999</v>
      </c>
      <c r="O19" s="66">
        <f t="shared" si="5"/>
        <v>17</v>
      </c>
      <c r="P19" s="65">
        <f>VLOOKUP($A19,'Return Data'!$B$7:$R$2700,15,0)</f>
        <v>15.705</v>
      </c>
      <c r="Q19" s="66">
        <f t="shared" si="7"/>
        <v>17</v>
      </c>
      <c r="R19" s="65">
        <f>VLOOKUP($A19,'Return Data'!$B$7:$R$2700,16,0)</f>
        <v>15.4247</v>
      </c>
      <c r="S19" s="67">
        <f t="shared" si="6"/>
        <v>17</v>
      </c>
    </row>
    <row r="20" spans="1:19" x14ac:dyDescent="0.3">
      <c r="A20" s="63" t="s">
        <v>1893</v>
      </c>
      <c r="B20" s="64">
        <f>VLOOKUP($A20,'Return Data'!$B$7:$R$2700,3,0)</f>
        <v>44260</v>
      </c>
      <c r="C20" s="65">
        <f>VLOOKUP($A20,'Return Data'!$B$7:$R$2700,4,0)</f>
        <v>29.94</v>
      </c>
      <c r="D20" s="65">
        <f>VLOOKUP($A20,'Return Data'!$B$7:$R$2700,10,0)</f>
        <v>10.7249</v>
      </c>
      <c r="E20" s="66">
        <f t="shared" si="0"/>
        <v>31</v>
      </c>
      <c r="F20" s="65">
        <f>VLOOKUP($A20,'Return Data'!$B$7:$R$2700,11,0)</f>
        <v>28.058199999999999</v>
      </c>
      <c r="G20" s="66">
        <f t="shared" si="1"/>
        <v>27</v>
      </c>
      <c r="H20" s="65">
        <f>VLOOKUP($A20,'Return Data'!$B$7:$R$2700,12,0)</f>
        <v>42.639400000000002</v>
      </c>
      <c r="I20" s="66">
        <f t="shared" si="2"/>
        <v>28</v>
      </c>
      <c r="J20" s="65">
        <f>VLOOKUP($A20,'Return Data'!$B$7:$R$2700,13,0)</f>
        <v>29.386299999999999</v>
      </c>
      <c r="K20" s="66">
        <f t="shared" si="3"/>
        <v>22</v>
      </c>
      <c r="L20" s="65">
        <f>VLOOKUP($A20,'Return Data'!$B$7:$R$2700,17,0)</f>
        <v>17.761399999999998</v>
      </c>
      <c r="M20" s="66">
        <f t="shared" si="4"/>
        <v>20</v>
      </c>
      <c r="N20" s="65">
        <f>VLOOKUP($A20,'Return Data'!$B$7:$R$2700,14,0)</f>
        <v>10.992599999999999</v>
      </c>
      <c r="O20" s="66">
        <f t="shared" si="5"/>
        <v>18</v>
      </c>
      <c r="P20" s="65">
        <f>VLOOKUP($A20,'Return Data'!$B$7:$R$2700,15,0)</f>
        <v>13.8813</v>
      </c>
      <c r="Q20" s="66">
        <f t="shared" si="7"/>
        <v>22</v>
      </c>
      <c r="R20" s="65">
        <f>VLOOKUP($A20,'Return Data'!$B$7:$R$2700,16,0)</f>
        <v>17.111599999999999</v>
      </c>
      <c r="S20" s="67">
        <f t="shared" si="6"/>
        <v>9</v>
      </c>
    </row>
    <row r="21" spans="1:19" x14ac:dyDescent="0.3">
      <c r="A21" s="63" t="s">
        <v>1915</v>
      </c>
      <c r="B21" s="64">
        <f>VLOOKUP($A21,'Return Data'!$B$7:$R$2700,3,0)</f>
        <v>44260</v>
      </c>
      <c r="C21" s="65">
        <f>VLOOKUP($A21,'Return Data'!$B$7:$R$2700,4,0)</f>
        <v>119.85</v>
      </c>
      <c r="D21" s="65">
        <f>VLOOKUP($A21,'Return Data'!$B$7:$R$2700,10,0)</f>
        <v>11.613</v>
      </c>
      <c r="E21" s="66">
        <f t="shared" si="0"/>
        <v>27</v>
      </c>
      <c r="F21" s="65">
        <f>VLOOKUP($A21,'Return Data'!$B$7:$R$2700,11,0)</f>
        <v>29.2044</v>
      </c>
      <c r="G21" s="66">
        <f t="shared" si="1"/>
        <v>26</v>
      </c>
      <c r="H21" s="65">
        <f>VLOOKUP($A21,'Return Data'!$B$7:$R$2700,12,0)</f>
        <v>41.649900000000002</v>
      </c>
      <c r="I21" s="66">
        <f t="shared" si="2"/>
        <v>30</v>
      </c>
      <c r="J21" s="65">
        <f>VLOOKUP($A21,'Return Data'!$B$7:$R$2700,13,0)</f>
        <v>18.981400000000001</v>
      </c>
      <c r="K21" s="66">
        <f t="shared" si="3"/>
        <v>33</v>
      </c>
      <c r="L21" s="65">
        <f>VLOOKUP($A21,'Return Data'!$B$7:$R$2700,17,0)</f>
        <v>13.5504</v>
      </c>
      <c r="M21" s="66">
        <f t="shared" si="4"/>
        <v>30</v>
      </c>
      <c r="N21" s="65">
        <f>VLOOKUP($A21,'Return Data'!$B$7:$R$2700,14,0)</f>
        <v>7.3624000000000001</v>
      </c>
      <c r="O21" s="66">
        <f t="shared" si="5"/>
        <v>28</v>
      </c>
      <c r="P21" s="65">
        <f>VLOOKUP($A21,'Return Data'!$B$7:$R$2700,15,0)</f>
        <v>12.1701</v>
      </c>
      <c r="Q21" s="66">
        <f t="shared" si="7"/>
        <v>25</v>
      </c>
      <c r="R21" s="65">
        <f>VLOOKUP($A21,'Return Data'!$B$7:$R$2700,16,0)</f>
        <v>14.207100000000001</v>
      </c>
      <c r="S21" s="67">
        <f t="shared" si="6"/>
        <v>25</v>
      </c>
    </row>
    <row r="22" spans="1:19" x14ac:dyDescent="0.3">
      <c r="A22" s="63" t="s">
        <v>1298</v>
      </c>
      <c r="B22" s="64">
        <f>VLOOKUP($A22,'Return Data'!$B$7:$R$2700,3,0)</f>
        <v>44260</v>
      </c>
      <c r="C22" s="65">
        <f>VLOOKUP($A22,'Return Data'!$B$7:$R$2700,4,0)</f>
        <v>70.98</v>
      </c>
      <c r="D22" s="65">
        <f>VLOOKUP($A22,'Return Data'!$B$7:$R$2700,10,0)</f>
        <v>15.471</v>
      </c>
      <c r="E22" s="66">
        <f t="shared" si="0"/>
        <v>12</v>
      </c>
      <c r="F22" s="65">
        <f>VLOOKUP($A22,'Return Data'!$B$7:$R$2700,11,0)</f>
        <v>34.330100000000002</v>
      </c>
      <c r="G22" s="66">
        <f t="shared" si="1"/>
        <v>16</v>
      </c>
      <c r="H22" s="65">
        <f>VLOOKUP($A22,'Return Data'!$B$7:$R$2700,12,0)</f>
        <v>49.305799999999998</v>
      </c>
      <c r="I22" s="66">
        <f t="shared" si="2"/>
        <v>18</v>
      </c>
      <c r="J22" s="65">
        <f>VLOOKUP($A22,'Return Data'!$B$7:$R$2700,13,0)</f>
        <v>30.43</v>
      </c>
      <c r="K22" s="66">
        <f t="shared" si="3"/>
        <v>16</v>
      </c>
      <c r="L22" s="65">
        <f>VLOOKUP($A22,'Return Data'!$B$7:$R$2700,17,0)</f>
        <v>19.729800000000001</v>
      </c>
      <c r="M22" s="66">
        <f t="shared" si="4"/>
        <v>13</v>
      </c>
      <c r="N22" s="65">
        <f>VLOOKUP($A22,'Return Data'!$B$7:$R$2700,14,0)</f>
        <v>10.439399999999999</v>
      </c>
      <c r="O22" s="66">
        <f t="shared" si="5"/>
        <v>21</v>
      </c>
      <c r="P22" s="65">
        <f>VLOOKUP($A22,'Return Data'!$B$7:$R$2700,15,0)</f>
        <v>16.316199999999998</v>
      </c>
      <c r="Q22" s="66">
        <f t="shared" si="7"/>
        <v>14</v>
      </c>
      <c r="R22" s="65">
        <f>VLOOKUP($A22,'Return Data'!$B$7:$R$2700,16,0)</f>
        <v>18.428000000000001</v>
      </c>
      <c r="S22" s="67">
        <f t="shared" si="6"/>
        <v>6</v>
      </c>
    </row>
    <row r="23" spans="1:19" x14ac:dyDescent="0.3">
      <c r="A23" s="63" t="s">
        <v>1299</v>
      </c>
      <c r="B23" s="64">
        <f>VLOOKUP($A23,'Return Data'!$B$7:$R$2700,3,0)</f>
        <v>44260</v>
      </c>
      <c r="C23" s="65">
        <f>VLOOKUP($A23,'Return Data'!$B$7:$R$2700,4,0)</f>
        <v>13.736499999999999</v>
      </c>
      <c r="D23" s="65">
        <f>VLOOKUP($A23,'Return Data'!$B$7:$R$2700,10,0)</f>
        <v>19.565300000000001</v>
      </c>
      <c r="E23" s="66">
        <f t="shared" si="0"/>
        <v>3</v>
      </c>
      <c r="F23" s="65">
        <f>VLOOKUP($A23,'Return Data'!$B$7:$R$2700,11,0)</f>
        <v>40.015500000000003</v>
      </c>
      <c r="G23" s="66">
        <f t="shared" si="1"/>
        <v>4</v>
      </c>
      <c r="H23" s="65">
        <f>VLOOKUP($A23,'Return Data'!$B$7:$R$2700,12,0)</f>
        <v>44.803600000000003</v>
      </c>
      <c r="I23" s="66">
        <f t="shared" si="2"/>
        <v>24</v>
      </c>
      <c r="J23" s="65">
        <f>VLOOKUP($A23,'Return Data'!$B$7:$R$2700,13,0)</f>
        <v>28.3401</v>
      </c>
      <c r="K23" s="66">
        <f t="shared" si="3"/>
        <v>24</v>
      </c>
      <c r="L23" s="65"/>
      <c r="M23" s="66"/>
      <c r="N23" s="65"/>
      <c r="O23" s="66"/>
      <c r="P23" s="65"/>
      <c r="Q23" s="66"/>
      <c r="R23" s="65">
        <f>VLOOKUP($A23,'Return Data'!$B$7:$R$2700,16,0)</f>
        <v>19.192699999999999</v>
      </c>
      <c r="S23" s="67">
        <f t="shared" si="6"/>
        <v>4</v>
      </c>
    </row>
    <row r="24" spans="1:19" x14ac:dyDescent="0.3">
      <c r="A24" s="63" t="s">
        <v>1895</v>
      </c>
      <c r="B24" s="64">
        <f>VLOOKUP($A24,'Return Data'!$B$7:$R$2700,3,0)</f>
        <v>44260</v>
      </c>
      <c r="C24" s="65">
        <f>VLOOKUP($A24,'Return Data'!$B$7:$R$2700,4,0)</f>
        <v>46.518599999999999</v>
      </c>
      <c r="D24" s="65">
        <f>VLOOKUP($A24,'Return Data'!$B$7:$R$2700,10,0)</f>
        <v>15.0169</v>
      </c>
      <c r="E24" s="66">
        <f t="shared" si="0"/>
        <v>14</v>
      </c>
      <c r="F24" s="65">
        <f>VLOOKUP($A24,'Return Data'!$B$7:$R$2700,11,0)</f>
        <v>36.071399999999997</v>
      </c>
      <c r="G24" s="66">
        <f t="shared" si="1"/>
        <v>12</v>
      </c>
      <c r="H24" s="65">
        <f>VLOOKUP($A24,'Return Data'!$B$7:$R$2700,12,0)</f>
        <v>46.766300000000001</v>
      </c>
      <c r="I24" s="66">
        <f t="shared" si="2"/>
        <v>20</v>
      </c>
      <c r="J24" s="65">
        <f>VLOOKUP($A24,'Return Data'!$B$7:$R$2700,13,0)</f>
        <v>26.636700000000001</v>
      </c>
      <c r="K24" s="66">
        <f t="shared" si="3"/>
        <v>28</v>
      </c>
      <c r="L24" s="65">
        <f>VLOOKUP($A24,'Return Data'!$B$7:$R$2700,17,0)</f>
        <v>20.843399999999999</v>
      </c>
      <c r="M24" s="66">
        <f t="shared" si="4"/>
        <v>10</v>
      </c>
      <c r="N24" s="65">
        <f>VLOOKUP($A24,'Return Data'!$B$7:$R$2700,14,0)</f>
        <v>13.6248</v>
      </c>
      <c r="O24" s="66">
        <f t="shared" si="5"/>
        <v>11</v>
      </c>
      <c r="P24" s="65">
        <f>VLOOKUP($A24,'Return Data'!$B$7:$R$2700,15,0)</f>
        <v>18.926500000000001</v>
      </c>
      <c r="Q24" s="66">
        <f t="shared" si="7"/>
        <v>4</v>
      </c>
      <c r="R24" s="65">
        <f>VLOOKUP($A24,'Return Data'!$B$7:$R$2700,16,0)</f>
        <v>16.0883</v>
      </c>
      <c r="S24" s="67">
        <f t="shared" si="6"/>
        <v>13</v>
      </c>
    </row>
    <row r="25" spans="1:19" x14ac:dyDescent="0.3">
      <c r="A25" s="63" t="s">
        <v>1903</v>
      </c>
      <c r="B25" s="64">
        <f>VLOOKUP($A25,'Return Data'!$B$7:$R$2700,3,0)</f>
        <v>44260</v>
      </c>
      <c r="C25" s="65">
        <f>VLOOKUP($A25,'Return Data'!$B$7:$R$2700,4,0)</f>
        <v>49.887999999999998</v>
      </c>
      <c r="D25" s="65">
        <f>VLOOKUP($A25,'Return Data'!$B$7:$R$2700,10,0)</f>
        <v>14.0167</v>
      </c>
      <c r="E25" s="66">
        <f t="shared" si="0"/>
        <v>19</v>
      </c>
      <c r="F25" s="65">
        <f>VLOOKUP($A25,'Return Data'!$B$7:$R$2700,11,0)</f>
        <v>33.486699999999999</v>
      </c>
      <c r="G25" s="66">
        <f t="shared" si="1"/>
        <v>18</v>
      </c>
      <c r="H25" s="65">
        <f>VLOOKUP($A25,'Return Data'!$B$7:$R$2700,12,0)</f>
        <v>46.833100000000002</v>
      </c>
      <c r="I25" s="66">
        <f t="shared" si="2"/>
        <v>19</v>
      </c>
      <c r="J25" s="65">
        <f>VLOOKUP($A25,'Return Data'!$B$7:$R$2700,13,0)</f>
        <v>30.439800000000002</v>
      </c>
      <c r="K25" s="66">
        <f t="shared" si="3"/>
        <v>15</v>
      </c>
      <c r="L25" s="65">
        <f>VLOOKUP($A25,'Return Data'!$B$7:$R$2700,17,0)</f>
        <v>18.447600000000001</v>
      </c>
      <c r="M25" s="66">
        <f t="shared" si="4"/>
        <v>17</v>
      </c>
      <c r="N25" s="65">
        <f>VLOOKUP($A25,'Return Data'!$B$7:$R$2700,14,0)</f>
        <v>13.6791</v>
      </c>
      <c r="O25" s="66">
        <f t="shared" si="5"/>
        <v>10</v>
      </c>
      <c r="P25" s="65">
        <f>VLOOKUP($A25,'Return Data'!$B$7:$R$2700,15,0)</f>
        <v>18.049600000000002</v>
      </c>
      <c r="Q25" s="66">
        <f t="shared" si="7"/>
        <v>8</v>
      </c>
      <c r="R25" s="65">
        <f>VLOOKUP($A25,'Return Data'!$B$7:$R$2700,16,0)</f>
        <v>17.458100000000002</v>
      </c>
      <c r="S25" s="67">
        <f t="shared" si="6"/>
        <v>7</v>
      </c>
    </row>
    <row r="26" spans="1:19" x14ac:dyDescent="0.3">
      <c r="A26" s="63" t="s">
        <v>1917</v>
      </c>
      <c r="B26" s="64">
        <f>VLOOKUP($A26,'Return Data'!$B$7:$R$2700,3,0)</f>
        <v>44260</v>
      </c>
      <c r="C26" s="65">
        <f>VLOOKUP($A26,'Return Data'!$B$7:$R$2700,4,0)</f>
        <v>107.63</v>
      </c>
      <c r="D26" s="65">
        <f>VLOOKUP($A26,'Return Data'!$B$7:$R$2700,10,0)</f>
        <v>12.435499999999999</v>
      </c>
      <c r="E26" s="66">
        <f t="shared" si="0"/>
        <v>24</v>
      </c>
      <c r="F26" s="65">
        <f>VLOOKUP($A26,'Return Data'!$B$7:$R$2700,11,0)</f>
        <v>26.713000000000001</v>
      </c>
      <c r="G26" s="66">
        <f t="shared" si="1"/>
        <v>29</v>
      </c>
      <c r="H26" s="65">
        <f>VLOOKUP($A26,'Return Data'!$B$7:$R$2700,12,0)</f>
        <v>44.4679</v>
      </c>
      <c r="I26" s="66">
        <f t="shared" si="2"/>
        <v>25</v>
      </c>
      <c r="J26" s="65">
        <f>VLOOKUP($A26,'Return Data'!$B$7:$R$2700,13,0)</f>
        <v>29.3521</v>
      </c>
      <c r="K26" s="66">
        <f t="shared" si="3"/>
        <v>23</v>
      </c>
      <c r="L26" s="65">
        <f>VLOOKUP($A26,'Return Data'!$B$7:$R$2700,17,0)</f>
        <v>14.6638</v>
      </c>
      <c r="M26" s="66">
        <f t="shared" si="4"/>
        <v>28</v>
      </c>
      <c r="N26" s="65">
        <f>VLOOKUP($A26,'Return Data'!$B$7:$R$2700,14,0)</f>
        <v>8.5767000000000007</v>
      </c>
      <c r="O26" s="66">
        <f t="shared" si="5"/>
        <v>26</v>
      </c>
      <c r="P26" s="65">
        <f>VLOOKUP($A26,'Return Data'!$B$7:$R$2700,15,0)</f>
        <v>13.721</v>
      </c>
      <c r="Q26" s="66">
        <f t="shared" si="7"/>
        <v>23</v>
      </c>
      <c r="R26" s="65">
        <f>VLOOKUP($A26,'Return Data'!$B$7:$R$2700,16,0)</f>
        <v>13.5632</v>
      </c>
      <c r="S26" s="67">
        <f t="shared" si="6"/>
        <v>27</v>
      </c>
    </row>
    <row r="27" spans="1:19" x14ac:dyDescent="0.3">
      <c r="A27" s="63" t="s">
        <v>1920</v>
      </c>
      <c r="B27" s="64">
        <f>VLOOKUP($A27,'Return Data'!$B$7:$R$2700,3,0)</f>
        <v>44260</v>
      </c>
      <c r="C27" s="65">
        <f>VLOOKUP($A27,'Return Data'!$B$7:$R$2700,4,0)</f>
        <v>61.074199999999998</v>
      </c>
      <c r="D27" s="65">
        <f>VLOOKUP($A27,'Return Data'!$B$7:$R$2700,10,0)</f>
        <v>8.4117999999999995</v>
      </c>
      <c r="E27" s="66">
        <f t="shared" si="0"/>
        <v>34</v>
      </c>
      <c r="F27" s="65">
        <f>VLOOKUP($A27,'Return Data'!$B$7:$R$2700,11,0)</f>
        <v>24.3871</v>
      </c>
      <c r="G27" s="66">
        <f t="shared" si="1"/>
        <v>32</v>
      </c>
      <c r="H27" s="65">
        <f>VLOOKUP($A27,'Return Data'!$B$7:$R$2700,12,0)</f>
        <v>34.343299999999999</v>
      </c>
      <c r="I27" s="66">
        <f t="shared" si="2"/>
        <v>34</v>
      </c>
      <c r="J27" s="65">
        <f>VLOOKUP($A27,'Return Data'!$B$7:$R$2700,13,0)</f>
        <v>18.4803</v>
      </c>
      <c r="K27" s="66">
        <f t="shared" si="3"/>
        <v>34</v>
      </c>
      <c r="L27" s="65">
        <f>VLOOKUP($A27,'Return Data'!$B$7:$R$2700,17,0)</f>
        <v>14.748900000000001</v>
      </c>
      <c r="M27" s="66">
        <f t="shared" si="4"/>
        <v>26</v>
      </c>
      <c r="N27" s="65">
        <f>VLOOKUP($A27,'Return Data'!$B$7:$R$2700,14,0)</f>
        <v>9.6377000000000006</v>
      </c>
      <c r="O27" s="66">
        <f t="shared" si="5"/>
        <v>22</v>
      </c>
      <c r="P27" s="65">
        <f>VLOOKUP($A27,'Return Data'!$B$7:$R$2700,15,0)</f>
        <v>11.826700000000001</v>
      </c>
      <c r="Q27" s="66">
        <f t="shared" si="7"/>
        <v>26</v>
      </c>
      <c r="R27" s="65">
        <f>VLOOKUP($A27,'Return Data'!$B$7:$R$2700,16,0)</f>
        <v>10.261200000000001</v>
      </c>
      <c r="S27" s="67">
        <f t="shared" si="6"/>
        <v>33</v>
      </c>
    </row>
    <row r="28" spans="1:19" x14ac:dyDescent="0.3">
      <c r="A28" s="63" t="s">
        <v>1301</v>
      </c>
      <c r="B28" s="64">
        <f>VLOOKUP($A28,'Return Data'!$B$7:$R$2700,3,0)</f>
        <v>44260</v>
      </c>
      <c r="C28" s="65">
        <f>VLOOKUP($A28,'Return Data'!$B$7:$R$2700,4,0)</f>
        <v>16.804099999999998</v>
      </c>
      <c r="D28" s="65">
        <f>VLOOKUP($A28,'Return Data'!$B$7:$R$2700,10,0)</f>
        <v>18.962900000000001</v>
      </c>
      <c r="E28" s="66">
        <f t="shared" si="0"/>
        <v>4</v>
      </c>
      <c r="F28" s="65">
        <f>VLOOKUP($A28,'Return Data'!$B$7:$R$2700,11,0)</f>
        <v>37.146099999999997</v>
      </c>
      <c r="G28" s="66">
        <f t="shared" si="1"/>
        <v>8</v>
      </c>
      <c r="H28" s="65">
        <f>VLOOKUP($A28,'Return Data'!$B$7:$R$2700,12,0)</f>
        <v>53.060899999999997</v>
      </c>
      <c r="I28" s="66">
        <f t="shared" si="2"/>
        <v>9</v>
      </c>
      <c r="J28" s="65">
        <f>VLOOKUP($A28,'Return Data'!$B$7:$R$2700,13,0)</f>
        <v>39.434600000000003</v>
      </c>
      <c r="K28" s="66">
        <f t="shared" si="3"/>
        <v>5</v>
      </c>
      <c r="L28" s="65">
        <f>VLOOKUP($A28,'Return Data'!$B$7:$R$2700,17,0)</f>
        <v>25.225100000000001</v>
      </c>
      <c r="M28" s="66">
        <f t="shared" si="4"/>
        <v>4</v>
      </c>
      <c r="N28" s="65">
        <f>VLOOKUP($A28,'Return Data'!$B$7:$R$2700,14,0)</f>
        <v>15.638999999999999</v>
      </c>
      <c r="O28" s="66">
        <f t="shared" si="5"/>
        <v>7</v>
      </c>
      <c r="P28" s="65"/>
      <c r="Q28" s="66"/>
      <c r="R28" s="65">
        <f>VLOOKUP($A28,'Return Data'!$B$7:$R$2700,16,0)</f>
        <v>14.5571</v>
      </c>
      <c r="S28" s="67">
        <f t="shared" si="6"/>
        <v>22</v>
      </c>
    </row>
    <row r="29" spans="1:19" x14ac:dyDescent="0.3">
      <c r="A29" s="63" t="s">
        <v>1913</v>
      </c>
      <c r="B29" s="64">
        <f>VLOOKUP($A29,'Return Data'!$B$7:$R$2700,3,0)</f>
        <v>44260</v>
      </c>
      <c r="C29" s="65">
        <f>VLOOKUP($A29,'Return Data'!$B$7:$R$2700,4,0)</f>
        <v>34.363999999999997</v>
      </c>
      <c r="D29" s="65">
        <f>VLOOKUP($A29,'Return Data'!$B$7:$R$2700,10,0)</f>
        <v>13.0008</v>
      </c>
      <c r="E29" s="66">
        <f t="shared" si="0"/>
        <v>23</v>
      </c>
      <c r="F29" s="65">
        <f>VLOOKUP($A29,'Return Data'!$B$7:$R$2700,11,0)</f>
        <v>27.991800000000001</v>
      </c>
      <c r="G29" s="66">
        <f t="shared" si="1"/>
        <v>28</v>
      </c>
      <c r="H29" s="65">
        <f>VLOOKUP($A29,'Return Data'!$B$7:$R$2700,12,0)</f>
        <v>45.4604</v>
      </c>
      <c r="I29" s="66">
        <f t="shared" si="2"/>
        <v>22</v>
      </c>
      <c r="J29" s="65">
        <f>VLOOKUP($A29,'Return Data'!$B$7:$R$2700,13,0)</f>
        <v>23.997299999999999</v>
      </c>
      <c r="K29" s="66">
        <f t="shared" si="3"/>
        <v>31</v>
      </c>
      <c r="L29" s="65">
        <f>VLOOKUP($A29,'Return Data'!$B$7:$R$2700,17,0)</f>
        <v>14.922000000000001</v>
      </c>
      <c r="M29" s="66">
        <f t="shared" si="4"/>
        <v>25</v>
      </c>
      <c r="N29" s="65">
        <f>VLOOKUP($A29,'Return Data'!$B$7:$R$2700,14,0)</f>
        <v>8.1073000000000004</v>
      </c>
      <c r="O29" s="66">
        <f t="shared" si="5"/>
        <v>27</v>
      </c>
      <c r="P29" s="65">
        <f>VLOOKUP($A29,'Return Data'!$B$7:$R$2700,15,0)</f>
        <v>15.692500000000001</v>
      </c>
      <c r="Q29" s="66">
        <f t="shared" si="7"/>
        <v>18</v>
      </c>
      <c r="R29" s="65">
        <f>VLOOKUP($A29,'Return Data'!$B$7:$R$2700,16,0)</f>
        <v>19.722899999999999</v>
      </c>
      <c r="S29" s="67">
        <f t="shared" si="6"/>
        <v>2</v>
      </c>
    </row>
    <row r="30" spans="1:19" x14ac:dyDescent="0.3">
      <c r="A30" s="63" t="s">
        <v>1304</v>
      </c>
      <c r="B30" s="64">
        <f>VLOOKUP($A30,'Return Data'!$B$7:$R$2700,3,0)</f>
        <v>44260</v>
      </c>
      <c r="C30" s="65">
        <f>VLOOKUP($A30,'Return Data'!$B$7:$R$2700,4,0)</f>
        <v>124.5896</v>
      </c>
      <c r="D30" s="65">
        <f>VLOOKUP($A30,'Return Data'!$B$7:$R$2700,10,0)</f>
        <v>24.807099999999998</v>
      </c>
      <c r="E30" s="66">
        <f t="shared" si="0"/>
        <v>1</v>
      </c>
      <c r="F30" s="65">
        <f>VLOOKUP($A30,'Return Data'!$B$7:$R$2700,11,0)</f>
        <v>43.136699999999998</v>
      </c>
      <c r="G30" s="66">
        <f t="shared" si="1"/>
        <v>1</v>
      </c>
      <c r="H30" s="65">
        <f>VLOOKUP($A30,'Return Data'!$B$7:$R$2700,12,0)</f>
        <v>61.887700000000002</v>
      </c>
      <c r="I30" s="66">
        <f t="shared" si="2"/>
        <v>2</v>
      </c>
      <c r="J30" s="65">
        <f>VLOOKUP($A30,'Return Data'!$B$7:$R$2700,13,0)</f>
        <v>29.4787</v>
      </c>
      <c r="K30" s="66">
        <f t="shared" si="3"/>
        <v>21</v>
      </c>
      <c r="L30" s="65">
        <f>VLOOKUP($A30,'Return Data'!$B$7:$R$2700,17,0)</f>
        <v>11.863099999999999</v>
      </c>
      <c r="M30" s="66">
        <f t="shared" si="4"/>
        <v>31</v>
      </c>
      <c r="N30" s="65">
        <f>VLOOKUP($A30,'Return Data'!$B$7:$R$2700,14,0)</f>
        <v>8.9670000000000005</v>
      </c>
      <c r="O30" s="66">
        <f t="shared" si="5"/>
        <v>24</v>
      </c>
      <c r="P30" s="65">
        <f>VLOOKUP($A30,'Return Data'!$B$7:$R$2700,15,0)</f>
        <v>13.447900000000001</v>
      </c>
      <c r="Q30" s="66">
        <f t="shared" si="7"/>
        <v>24</v>
      </c>
      <c r="R30" s="65">
        <f>VLOOKUP($A30,'Return Data'!$B$7:$R$2700,16,0)</f>
        <v>13.3582</v>
      </c>
      <c r="S30" s="67">
        <f t="shared" si="6"/>
        <v>28</v>
      </c>
    </row>
    <row r="31" spans="1:19" x14ac:dyDescent="0.3">
      <c r="A31" s="63" t="s">
        <v>1873</v>
      </c>
      <c r="B31" s="64">
        <f>VLOOKUP($A31,'Return Data'!$B$7:$R$2700,3,0)</f>
        <v>44260</v>
      </c>
      <c r="C31" s="65">
        <f>VLOOKUP($A31,'Return Data'!$B$7:$R$2700,4,0)</f>
        <v>39.166600000000003</v>
      </c>
      <c r="D31" s="65">
        <f>VLOOKUP($A31,'Return Data'!$B$7:$R$2700,10,0)</f>
        <v>8.9426000000000005</v>
      </c>
      <c r="E31" s="66">
        <f t="shared" si="0"/>
        <v>33</v>
      </c>
      <c r="F31" s="65">
        <f>VLOOKUP($A31,'Return Data'!$B$7:$R$2700,11,0)</f>
        <v>21.720099999999999</v>
      </c>
      <c r="G31" s="66">
        <f t="shared" si="1"/>
        <v>34</v>
      </c>
      <c r="H31" s="65">
        <f>VLOOKUP($A31,'Return Data'!$B$7:$R$2700,12,0)</f>
        <v>44.351999999999997</v>
      </c>
      <c r="I31" s="66">
        <f t="shared" si="2"/>
        <v>26</v>
      </c>
      <c r="J31" s="65">
        <f>VLOOKUP($A31,'Return Data'!$B$7:$R$2700,13,0)</f>
        <v>42.6387</v>
      </c>
      <c r="K31" s="66">
        <f t="shared" si="3"/>
        <v>3</v>
      </c>
      <c r="L31" s="65">
        <f>VLOOKUP($A31,'Return Data'!$B$7:$R$2700,17,0)</f>
        <v>24.518999999999998</v>
      </c>
      <c r="M31" s="66">
        <f t="shared" si="4"/>
        <v>5</v>
      </c>
      <c r="N31" s="65">
        <f>VLOOKUP($A31,'Return Data'!$B$7:$R$2700,14,0)</f>
        <v>18.066400000000002</v>
      </c>
      <c r="O31" s="66">
        <f t="shared" si="5"/>
        <v>5</v>
      </c>
      <c r="P31" s="65">
        <f>VLOOKUP($A31,'Return Data'!$B$7:$R$2700,15,0)</f>
        <v>19.2331</v>
      </c>
      <c r="Q31" s="66">
        <f t="shared" si="7"/>
        <v>3</v>
      </c>
      <c r="R31" s="65">
        <f>VLOOKUP($A31,'Return Data'!$B$7:$R$2700,16,0)</f>
        <v>19.195599999999999</v>
      </c>
      <c r="S31" s="67">
        <f t="shared" si="6"/>
        <v>3</v>
      </c>
    </row>
    <row r="32" spans="1:19" x14ac:dyDescent="0.3">
      <c r="A32" s="63" t="s">
        <v>1904</v>
      </c>
      <c r="B32" s="64">
        <f>VLOOKUP($A32,'Return Data'!$B$7:$R$2700,3,0)</f>
        <v>44260</v>
      </c>
      <c r="C32" s="65">
        <f>VLOOKUP($A32,'Return Data'!$B$7:$R$2700,4,0)</f>
        <v>22.3</v>
      </c>
      <c r="D32" s="65">
        <f>VLOOKUP($A32,'Return Data'!$B$7:$R$2700,10,0)</f>
        <v>13.775499999999999</v>
      </c>
      <c r="E32" s="66">
        <f t="shared" si="0"/>
        <v>21</v>
      </c>
      <c r="F32" s="65">
        <f>VLOOKUP($A32,'Return Data'!$B$7:$R$2700,11,0)</f>
        <v>36.141599999999997</v>
      </c>
      <c r="G32" s="66">
        <f t="shared" si="1"/>
        <v>11</v>
      </c>
      <c r="H32" s="65">
        <f>VLOOKUP($A32,'Return Data'!$B$7:$R$2700,12,0)</f>
        <v>60.662799999999997</v>
      </c>
      <c r="I32" s="66">
        <f t="shared" si="2"/>
        <v>3</v>
      </c>
      <c r="J32" s="65">
        <f>VLOOKUP($A32,'Return Data'!$B$7:$R$2700,13,0)</f>
        <v>53.581299999999999</v>
      </c>
      <c r="K32" s="66">
        <f t="shared" si="3"/>
        <v>2</v>
      </c>
      <c r="L32" s="65">
        <f>VLOOKUP($A32,'Return Data'!$B$7:$R$2700,17,0)</f>
        <v>29.392800000000001</v>
      </c>
      <c r="M32" s="66">
        <f t="shared" si="4"/>
        <v>2</v>
      </c>
      <c r="N32" s="65">
        <f>VLOOKUP($A32,'Return Data'!$B$7:$R$2700,14,0)</f>
        <v>18.163599999999999</v>
      </c>
      <c r="O32" s="66">
        <f t="shared" si="5"/>
        <v>4</v>
      </c>
      <c r="P32" s="65">
        <f>VLOOKUP($A32,'Return Data'!$B$7:$R$2700,15,0)</f>
        <v>19.2974</v>
      </c>
      <c r="Q32" s="66">
        <f t="shared" si="7"/>
        <v>2</v>
      </c>
      <c r="R32" s="65">
        <f>VLOOKUP($A32,'Return Data'!$B$7:$R$2700,16,0)</f>
        <v>14.2803</v>
      </c>
      <c r="S32" s="67">
        <f t="shared" si="6"/>
        <v>24</v>
      </c>
    </row>
    <row r="33" spans="1:19" x14ac:dyDescent="0.3">
      <c r="A33" s="63" t="s">
        <v>1306</v>
      </c>
      <c r="B33" s="64">
        <f>VLOOKUP($A33,'Return Data'!$B$7:$R$2700,3,0)</f>
        <v>44260</v>
      </c>
      <c r="C33" s="65">
        <f>VLOOKUP($A33,'Return Data'!$B$7:$R$2700,4,0)</f>
        <v>192.44</v>
      </c>
      <c r="D33" s="65">
        <f>VLOOKUP($A33,'Return Data'!$B$7:$R$2700,10,0)</f>
        <v>15.4132</v>
      </c>
      <c r="E33" s="66">
        <f t="shared" si="0"/>
        <v>13</v>
      </c>
      <c r="F33" s="65">
        <f>VLOOKUP($A33,'Return Data'!$B$7:$R$2700,11,0)</f>
        <v>32.689799999999998</v>
      </c>
      <c r="G33" s="66">
        <f t="shared" si="1"/>
        <v>21</v>
      </c>
      <c r="H33" s="65">
        <f>VLOOKUP($A33,'Return Data'!$B$7:$R$2700,12,0)</f>
        <v>49.351999999999997</v>
      </c>
      <c r="I33" s="66">
        <f t="shared" si="2"/>
        <v>17</v>
      </c>
      <c r="J33" s="65">
        <f>VLOOKUP($A33,'Return Data'!$B$7:$R$2700,13,0)</f>
        <v>30.247</v>
      </c>
      <c r="K33" s="66">
        <f t="shared" si="3"/>
        <v>18</v>
      </c>
      <c r="L33" s="65">
        <f>VLOOKUP($A33,'Return Data'!$B$7:$R$2700,17,0)</f>
        <v>16.103899999999999</v>
      </c>
      <c r="M33" s="66">
        <f t="shared" si="4"/>
        <v>22</v>
      </c>
      <c r="N33" s="65">
        <f>VLOOKUP($A33,'Return Data'!$B$7:$R$2700,14,0)</f>
        <v>8.9155999999999995</v>
      </c>
      <c r="O33" s="66">
        <f t="shared" si="5"/>
        <v>25</v>
      </c>
      <c r="P33" s="65">
        <f>VLOOKUP($A33,'Return Data'!$B$7:$R$2700,15,0)</f>
        <v>17.020900000000001</v>
      </c>
      <c r="Q33" s="66">
        <f t="shared" si="7"/>
        <v>11</v>
      </c>
      <c r="R33" s="65">
        <f>VLOOKUP($A33,'Return Data'!$B$7:$R$2700,16,0)</f>
        <v>15.7441</v>
      </c>
      <c r="S33" s="67">
        <f t="shared" si="6"/>
        <v>16</v>
      </c>
    </row>
    <row r="34" spans="1:19" x14ac:dyDescent="0.3">
      <c r="A34" s="63" t="s">
        <v>1308</v>
      </c>
      <c r="B34" s="64">
        <f>VLOOKUP($A34,'Return Data'!$B$7:$R$2700,3,0)</f>
        <v>44260</v>
      </c>
      <c r="C34" s="65">
        <f>VLOOKUP($A34,'Return Data'!$B$7:$R$2700,4,0)</f>
        <v>300.4898</v>
      </c>
      <c r="D34" s="65">
        <f>VLOOKUP($A34,'Return Data'!$B$7:$R$2700,10,0)</f>
        <v>17.7027</v>
      </c>
      <c r="E34" s="66">
        <f t="shared" si="0"/>
        <v>7</v>
      </c>
      <c r="F34" s="65">
        <f>VLOOKUP($A34,'Return Data'!$B$7:$R$2700,11,0)</f>
        <v>36.561399999999999</v>
      </c>
      <c r="G34" s="66">
        <f t="shared" si="1"/>
        <v>9</v>
      </c>
      <c r="H34" s="65">
        <f>VLOOKUP($A34,'Return Data'!$B$7:$R$2700,12,0)</f>
        <v>70.937299999999993</v>
      </c>
      <c r="I34" s="66">
        <f t="shared" si="2"/>
        <v>1</v>
      </c>
      <c r="J34" s="65">
        <f>VLOOKUP($A34,'Return Data'!$B$7:$R$2700,13,0)</f>
        <v>64.387</v>
      </c>
      <c r="K34" s="66">
        <f t="shared" si="3"/>
        <v>1</v>
      </c>
      <c r="L34" s="65">
        <f>VLOOKUP($A34,'Return Data'!$B$7:$R$2700,17,0)</f>
        <v>30.626999999999999</v>
      </c>
      <c r="M34" s="66">
        <f t="shared" si="4"/>
        <v>1</v>
      </c>
      <c r="N34" s="65">
        <f>VLOOKUP($A34,'Return Data'!$B$7:$R$2700,14,0)</f>
        <v>19.051100000000002</v>
      </c>
      <c r="O34" s="66">
        <f t="shared" si="5"/>
        <v>1</v>
      </c>
      <c r="P34" s="65">
        <f>VLOOKUP($A34,'Return Data'!$B$7:$R$2700,15,0)</f>
        <v>20.337399999999999</v>
      </c>
      <c r="Q34" s="66">
        <f t="shared" si="7"/>
        <v>1</v>
      </c>
      <c r="R34" s="65">
        <f>VLOOKUP($A34,'Return Data'!$B$7:$R$2700,16,0)</f>
        <v>18.752199999999998</v>
      </c>
      <c r="S34" s="67">
        <f t="shared" si="6"/>
        <v>5</v>
      </c>
    </row>
    <row r="35" spans="1:19" x14ac:dyDescent="0.3">
      <c r="A35" s="63" t="s">
        <v>1906</v>
      </c>
      <c r="B35" s="64">
        <f>VLOOKUP($A35,'Return Data'!$B$7:$R$2700,3,0)</f>
        <v>44260</v>
      </c>
      <c r="C35" s="65">
        <f>VLOOKUP($A35,'Return Data'!$B$7:$R$2700,4,0)</f>
        <v>68.854600000000005</v>
      </c>
      <c r="D35" s="65">
        <f>VLOOKUP($A35,'Return Data'!$B$7:$R$2700,10,0)</f>
        <v>14.465199999999999</v>
      </c>
      <c r="E35" s="66">
        <f t="shared" si="0"/>
        <v>17</v>
      </c>
      <c r="F35" s="65">
        <f>VLOOKUP($A35,'Return Data'!$B$7:$R$2700,11,0)</f>
        <v>36.1479</v>
      </c>
      <c r="G35" s="66">
        <f t="shared" si="1"/>
        <v>10</v>
      </c>
      <c r="H35" s="65">
        <f>VLOOKUP($A35,'Return Data'!$B$7:$R$2700,12,0)</f>
        <v>51.445</v>
      </c>
      <c r="I35" s="66">
        <f t="shared" si="2"/>
        <v>11</v>
      </c>
      <c r="J35" s="65">
        <f>VLOOKUP($A35,'Return Data'!$B$7:$R$2700,13,0)</f>
        <v>31.049299999999999</v>
      </c>
      <c r="K35" s="66">
        <f t="shared" si="3"/>
        <v>14</v>
      </c>
      <c r="L35" s="65">
        <f>VLOOKUP($A35,'Return Data'!$B$7:$R$2700,17,0)</f>
        <v>18.955100000000002</v>
      </c>
      <c r="M35" s="66">
        <f t="shared" si="4"/>
        <v>15</v>
      </c>
      <c r="N35" s="65">
        <f>VLOOKUP($A35,'Return Data'!$B$7:$R$2700,14,0)</f>
        <v>12.2798</v>
      </c>
      <c r="O35" s="66">
        <f t="shared" si="5"/>
        <v>13</v>
      </c>
      <c r="P35" s="65">
        <f>VLOOKUP($A35,'Return Data'!$B$7:$R$2700,15,0)</f>
        <v>16.866199999999999</v>
      </c>
      <c r="Q35" s="66">
        <f t="shared" si="7"/>
        <v>12</v>
      </c>
      <c r="R35" s="65">
        <f>VLOOKUP($A35,'Return Data'!$B$7:$R$2700,16,0)</f>
        <v>17.054500000000001</v>
      </c>
      <c r="S35" s="67">
        <f t="shared" si="6"/>
        <v>10</v>
      </c>
    </row>
    <row r="36" spans="1:19" x14ac:dyDescent="0.3">
      <c r="A36" s="63" t="s">
        <v>1908</v>
      </c>
      <c r="B36" s="64">
        <f>VLOOKUP($A36,'Return Data'!$B$7:$R$2700,3,0)</f>
        <v>44260</v>
      </c>
      <c r="C36" s="65">
        <f>VLOOKUP($A36,'Return Data'!$B$7:$R$2700,4,0)</f>
        <v>13.2608</v>
      </c>
      <c r="D36" s="65">
        <f>VLOOKUP($A36,'Return Data'!$B$7:$R$2700,10,0)</f>
        <v>9.5399999999999991</v>
      </c>
      <c r="E36" s="66">
        <f t="shared" si="0"/>
        <v>32</v>
      </c>
      <c r="F36" s="65">
        <f>VLOOKUP($A36,'Return Data'!$B$7:$R$2700,11,0)</f>
        <v>24.28</v>
      </c>
      <c r="G36" s="66">
        <f t="shared" si="1"/>
        <v>33</v>
      </c>
      <c r="H36" s="65">
        <f>VLOOKUP($A36,'Return Data'!$B$7:$R$2700,12,0)</f>
        <v>37.383400000000002</v>
      </c>
      <c r="I36" s="66">
        <f t="shared" si="2"/>
        <v>33</v>
      </c>
      <c r="J36" s="65">
        <f>VLOOKUP($A36,'Return Data'!$B$7:$R$2700,13,0)</f>
        <v>24.0626</v>
      </c>
      <c r="K36" s="66">
        <f t="shared" si="3"/>
        <v>30</v>
      </c>
      <c r="L36" s="65">
        <f>VLOOKUP($A36,'Return Data'!$B$7:$R$2700,17,0)</f>
        <v>14.065300000000001</v>
      </c>
      <c r="M36" s="66">
        <f t="shared" ref="M36:M38" si="9">RANK(L36,L$8:L$41,0)</f>
        <v>29</v>
      </c>
      <c r="N36" s="65"/>
      <c r="O36" s="66"/>
      <c r="P36" s="65"/>
      <c r="Q36" s="66"/>
      <c r="R36" s="65">
        <f>VLOOKUP($A36,'Return Data'!$B$7:$R$2700,16,0)</f>
        <v>12.285600000000001</v>
      </c>
      <c r="S36" s="67">
        <f t="shared" si="6"/>
        <v>32</v>
      </c>
    </row>
    <row r="37" spans="1:19" x14ac:dyDescent="0.3">
      <c r="A37" s="63" t="s">
        <v>1309</v>
      </c>
      <c r="B37" s="64">
        <f>VLOOKUP($A37,'Return Data'!$B$7:$R$2700,3,0)</f>
        <v>44260</v>
      </c>
      <c r="C37" s="65">
        <f>VLOOKUP($A37,'Return Data'!$B$7:$R$2700,4,0)</f>
        <v>13.8767</v>
      </c>
      <c r="D37" s="65">
        <f>VLOOKUP($A37,'Return Data'!$B$7:$R$2700,10,0)</f>
        <v>16.542400000000001</v>
      </c>
      <c r="E37" s="66">
        <f t="shared" si="0"/>
        <v>8</v>
      </c>
      <c r="F37" s="65">
        <f>VLOOKUP($A37,'Return Data'!$B$7:$R$2700,11,0)</f>
        <v>34.257300000000001</v>
      </c>
      <c r="G37" s="66">
        <f t="shared" si="1"/>
        <v>17</v>
      </c>
      <c r="H37" s="65">
        <f>VLOOKUP($A37,'Return Data'!$B$7:$R$2700,12,0)</f>
        <v>51.4758</v>
      </c>
      <c r="I37" s="66">
        <f t="shared" si="2"/>
        <v>10</v>
      </c>
      <c r="J37" s="65">
        <f>VLOOKUP($A37,'Return Data'!$B$7:$R$2700,13,0)</f>
        <v>32.671999999999997</v>
      </c>
      <c r="K37" s="66">
        <f t="shared" ref="K37" si="10">RANK(J37,J$8:J$41,0)</f>
        <v>11</v>
      </c>
      <c r="L37" s="65"/>
      <c r="M37" s="66"/>
      <c r="N37" s="65"/>
      <c r="O37" s="66"/>
      <c r="P37" s="65"/>
      <c r="Q37" s="66"/>
      <c r="R37" s="65">
        <f>VLOOKUP($A37,'Return Data'!$B$7:$R$2700,16,0)</f>
        <v>24.485299999999999</v>
      </c>
      <c r="S37" s="67">
        <f t="shared" si="6"/>
        <v>1</v>
      </c>
    </row>
    <row r="38" spans="1:19" x14ac:dyDescent="0.3">
      <c r="A38" s="102" t="s">
        <v>1886</v>
      </c>
      <c r="B38" s="64">
        <f>VLOOKUP($A38,'Return Data'!$B$7:$R$2700,3,0)</f>
        <v>44260</v>
      </c>
      <c r="C38" s="65">
        <f>VLOOKUP($A38,'Return Data'!$B$7:$R$2700,4,0)</f>
        <v>14.2058</v>
      </c>
      <c r="D38" s="65">
        <f>VLOOKUP($A38,'Return Data'!$B$7:$R$2700,10,0)</f>
        <v>11.054</v>
      </c>
      <c r="E38" s="66">
        <f t="shared" si="0"/>
        <v>30</v>
      </c>
      <c r="F38" s="65">
        <f>VLOOKUP($A38,'Return Data'!$B$7:$R$2700,11,0)</f>
        <v>26.215399999999999</v>
      </c>
      <c r="G38" s="66">
        <f t="shared" si="1"/>
        <v>30</v>
      </c>
      <c r="H38" s="65">
        <f>VLOOKUP($A38,'Return Data'!$B$7:$R$2700,12,0)</f>
        <v>39.3217</v>
      </c>
      <c r="I38" s="66">
        <f t="shared" si="2"/>
        <v>31</v>
      </c>
      <c r="J38" s="65">
        <f>VLOOKUP($A38,'Return Data'!$B$7:$R$2700,13,0)</f>
        <v>27.868400000000001</v>
      </c>
      <c r="K38" s="66">
        <f t="shared" si="3"/>
        <v>25</v>
      </c>
      <c r="L38" s="65">
        <f>VLOOKUP($A38,'Return Data'!$B$7:$R$2700,17,0)</f>
        <v>18.9346</v>
      </c>
      <c r="M38" s="66">
        <f t="shared" si="9"/>
        <v>16</v>
      </c>
      <c r="N38" s="65"/>
      <c r="O38" s="66"/>
      <c r="P38" s="65"/>
      <c r="Q38" s="66"/>
      <c r="R38" s="65">
        <f>VLOOKUP($A38,'Return Data'!$B$7:$R$2700,16,0)</f>
        <v>15.103</v>
      </c>
      <c r="S38" s="67">
        <f t="shared" si="6"/>
        <v>19</v>
      </c>
    </row>
    <row r="39" spans="1:19" x14ac:dyDescent="0.3">
      <c r="A39" s="63" t="s">
        <v>1910</v>
      </c>
      <c r="B39" s="64">
        <f>VLOOKUP($A39,'Return Data'!$B$7:$R$2700,3,0)</f>
        <v>44260</v>
      </c>
      <c r="C39" s="65">
        <f>VLOOKUP($A39,'Return Data'!$B$7:$R$2700,4,0)</f>
        <v>131.47999999999999</v>
      </c>
      <c r="D39" s="65">
        <f>VLOOKUP($A39,'Return Data'!$B$7:$R$2700,10,0)</f>
        <v>11.1412</v>
      </c>
      <c r="E39" s="66">
        <f t="shared" si="0"/>
        <v>29</v>
      </c>
      <c r="F39" s="65">
        <f>VLOOKUP($A39,'Return Data'!$B$7:$R$2700,11,0)</f>
        <v>25.6859</v>
      </c>
      <c r="G39" s="66">
        <f t="shared" si="1"/>
        <v>31</v>
      </c>
      <c r="H39" s="65">
        <f>VLOOKUP($A39,'Return Data'!$B$7:$R$2700,12,0)</f>
        <v>38.123800000000003</v>
      </c>
      <c r="I39" s="66">
        <f t="shared" si="2"/>
        <v>32</v>
      </c>
      <c r="J39" s="65">
        <f>VLOOKUP($A39,'Return Data'!$B$7:$R$2700,13,0)</f>
        <v>21.001300000000001</v>
      </c>
      <c r="K39" s="66">
        <f t="shared" si="3"/>
        <v>32</v>
      </c>
      <c r="L39" s="65">
        <f>VLOOKUP($A39,'Return Data'!$B$7:$R$2700,17,0)</f>
        <v>8.4909999999999997</v>
      </c>
      <c r="M39" s="66">
        <f t="shared" si="4"/>
        <v>32</v>
      </c>
      <c r="N39" s="65">
        <f>VLOOKUP($A39,'Return Data'!$B$7:$R$2700,14,0)</f>
        <v>4.1345000000000001</v>
      </c>
      <c r="O39" s="66">
        <f t="shared" si="5"/>
        <v>29</v>
      </c>
      <c r="P39" s="65">
        <f>VLOOKUP($A39,'Return Data'!$B$7:$R$2700,15,0)</f>
        <v>10.1151</v>
      </c>
      <c r="Q39" s="66">
        <f t="shared" si="7"/>
        <v>27</v>
      </c>
      <c r="R39" s="65">
        <f>VLOOKUP($A39,'Return Data'!$B$7:$R$2700,16,0)</f>
        <v>9.1987000000000005</v>
      </c>
      <c r="S39" s="67">
        <f t="shared" si="6"/>
        <v>34</v>
      </c>
    </row>
    <row r="40" spans="1:19" x14ac:dyDescent="0.3">
      <c r="A40" s="63" t="s">
        <v>1896</v>
      </c>
      <c r="B40" s="64">
        <f>VLOOKUP($A40,'Return Data'!$B$7:$R$2700,3,0)</f>
        <v>44260</v>
      </c>
      <c r="C40" s="65">
        <f>VLOOKUP($A40,'Return Data'!$B$7:$R$2700,4,0)</f>
        <v>28.84</v>
      </c>
      <c r="D40" s="65">
        <f>VLOOKUP($A40,'Return Data'!$B$7:$R$2700,10,0)</f>
        <v>14.8089</v>
      </c>
      <c r="E40" s="66">
        <f t="shared" si="0"/>
        <v>16</v>
      </c>
      <c r="F40" s="65">
        <f>VLOOKUP($A40,'Return Data'!$B$7:$R$2700,11,0)</f>
        <v>31.809899999999999</v>
      </c>
      <c r="G40" s="66">
        <f t="shared" si="1"/>
        <v>22</v>
      </c>
      <c r="H40" s="65">
        <f>VLOOKUP($A40,'Return Data'!$B$7:$R$2700,12,0)</f>
        <v>50.679200000000002</v>
      </c>
      <c r="I40" s="66">
        <f t="shared" si="2"/>
        <v>13</v>
      </c>
      <c r="J40" s="65">
        <f>VLOOKUP($A40,'Return Data'!$B$7:$R$2700,13,0)</f>
        <v>36.552999999999997</v>
      </c>
      <c r="K40" s="66">
        <f t="shared" si="3"/>
        <v>7</v>
      </c>
      <c r="L40" s="65">
        <f>VLOOKUP($A40,'Return Data'!$B$7:$R$2700,17,0)</f>
        <v>21.9559</v>
      </c>
      <c r="M40" s="66">
        <f t="shared" si="4"/>
        <v>8</v>
      </c>
      <c r="N40" s="65">
        <f>VLOOKUP($A40,'Return Data'!$B$7:$R$2700,14,0)</f>
        <v>14.371499999999999</v>
      </c>
      <c r="O40" s="66">
        <f t="shared" si="5"/>
        <v>8</v>
      </c>
      <c r="P40" s="65">
        <f>VLOOKUP($A40,'Return Data'!$B$7:$R$2700,15,0)</f>
        <v>15.798299999999999</v>
      </c>
      <c r="Q40" s="66">
        <f t="shared" si="7"/>
        <v>16</v>
      </c>
      <c r="R40" s="65">
        <f>VLOOKUP($A40,'Return Data'!$B$7:$R$2700,16,0)</f>
        <v>12.647</v>
      </c>
      <c r="S40" s="67">
        <f t="shared" si="6"/>
        <v>30</v>
      </c>
    </row>
    <row r="41" spans="1:19" x14ac:dyDescent="0.3">
      <c r="A41" s="63" t="s">
        <v>1925</v>
      </c>
      <c r="B41" s="64">
        <f>VLOOKUP($A41,'Return Data'!$B$7:$R$2700,3,0)</f>
        <v>44260</v>
      </c>
      <c r="C41" s="65">
        <f>VLOOKUP($A41,'Return Data'!$B$7:$R$2700,4,0)</f>
        <v>193.86213511830499</v>
      </c>
      <c r="D41" s="65">
        <f>VLOOKUP($A41,'Return Data'!$B$7:$R$2700,10,0)</f>
        <v>14.069100000000001</v>
      </c>
      <c r="E41" s="66">
        <f t="shared" si="0"/>
        <v>18</v>
      </c>
      <c r="F41" s="65">
        <f>VLOOKUP($A41,'Return Data'!$B$7:$R$2700,11,0)</f>
        <v>37.648600000000002</v>
      </c>
      <c r="G41" s="66">
        <f t="shared" si="1"/>
        <v>6</v>
      </c>
      <c r="H41" s="65">
        <f>VLOOKUP($A41,'Return Data'!$B$7:$R$2700,12,0)</f>
        <v>59.4617</v>
      </c>
      <c r="I41" s="66">
        <f t="shared" si="2"/>
        <v>4</v>
      </c>
      <c r="J41" s="65">
        <f>VLOOKUP($A41,'Return Data'!$B$7:$R$2700,13,0)</f>
        <v>38.838900000000002</v>
      </c>
      <c r="K41" s="66">
        <f t="shared" si="3"/>
        <v>6</v>
      </c>
      <c r="L41" s="65">
        <f>VLOOKUP($A41,'Return Data'!$B$7:$R$2700,17,0)</f>
        <v>25.280100000000001</v>
      </c>
      <c r="M41" s="66">
        <f t="shared" si="4"/>
        <v>3</v>
      </c>
      <c r="N41" s="65">
        <f>VLOOKUP($A41,'Return Data'!$B$7:$R$2700,14,0)</f>
        <v>18.6478</v>
      </c>
      <c r="O41" s="66">
        <f t="shared" si="5"/>
        <v>3</v>
      </c>
      <c r="P41" s="65">
        <f>VLOOKUP($A41,'Return Data'!$B$7:$R$2700,15,0)</f>
        <v>18.3979</v>
      </c>
      <c r="Q41" s="66">
        <f t="shared" si="7"/>
        <v>6</v>
      </c>
      <c r="R41" s="65">
        <f>VLOOKUP($A41,'Return Data'!$B$7:$R$2700,16,0)</f>
        <v>16.393699999999999</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14.537576470588235</v>
      </c>
      <c r="E43" s="74"/>
      <c r="F43" s="75">
        <f>AVERAGE(F8:F41)</f>
        <v>33.057908823529424</v>
      </c>
      <c r="G43" s="74"/>
      <c r="H43" s="75">
        <f>AVERAGE(H8:H41)</f>
        <v>48.896732352941186</v>
      </c>
      <c r="I43" s="74"/>
      <c r="J43" s="75">
        <f>AVERAGE(J8:J41)</f>
        <v>32.13625882352941</v>
      </c>
      <c r="K43" s="74"/>
      <c r="L43" s="75">
        <f>AVERAGE(L8:L41)</f>
        <v>18.879490624999999</v>
      </c>
      <c r="M43" s="74"/>
      <c r="N43" s="75">
        <f>AVERAGE(N8:N41)</f>
        <v>12.430137931034487</v>
      </c>
      <c r="O43" s="74"/>
      <c r="P43" s="75">
        <f>AVERAGE(P8:P41)</f>
        <v>16.126559259259256</v>
      </c>
      <c r="Q43" s="74"/>
      <c r="R43" s="75">
        <f>AVERAGE(R8:R41)</f>
        <v>15.547129411764706</v>
      </c>
      <c r="S43" s="76"/>
    </row>
    <row r="44" spans="1:19" x14ac:dyDescent="0.3">
      <c r="A44" s="73" t="s">
        <v>28</v>
      </c>
      <c r="B44" s="74"/>
      <c r="C44" s="74"/>
      <c r="D44" s="75">
        <f>MIN(D8:D41)</f>
        <v>8.4117999999999995</v>
      </c>
      <c r="E44" s="74"/>
      <c r="F44" s="75">
        <f>MIN(F8:F41)</f>
        <v>21.720099999999999</v>
      </c>
      <c r="G44" s="74"/>
      <c r="H44" s="75">
        <f>MIN(H8:H41)</f>
        <v>34.343299999999999</v>
      </c>
      <c r="I44" s="74"/>
      <c r="J44" s="75">
        <f>MIN(J8:J41)</f>
        <v>18.4803</v>
      </c>
      <c r="K44" s="74"/>
      <c r="L44" s="75">
        <f>MIN(L8:L41)</f>
        <v>8.4909999999999997</v>
      </c>
      <c r="M44" s="74"/>
      <c r="N44" s="75">
        <f>MIN(N8:N41)</f>
        <v>4.1345000000000001</v>
      </c>
      <c r="O44" s="74"/>
      <c r="P44" s="75">
        <f>MIN(P8:P41)</f>
        <v>10.1151</v>
      </c>
      <c r="Q44" s="74"/>
      <c r="R44" s="75">
        <f>MIN(R8:R41)</f>
        <v>9.1987000000000005</v>
      </c>
      <c r="S44" s="76"/>
    </row>
    <row r="45" spans="1:19" ht="15" thickBot="1" x14ac:dyDescent="0.35">
      <c r="A45" s="77" t="s">
        <v>29</v>
      </c>
      <c r="B45" s="78"/>
      <c r="C45" s="78"/>
      <c r="D45" s="79">
        <f>MAX(D8:D41)</f>
        <v>24.807099999999998</v>
      </c>
      <c r="E45" s="78"/>
      <c r="F45" s="79">
        <f>MAX(F8:F41)</f>
        <v>43.136699999999998</v>
      </c>
      <c r="G45" s="78"/>
      <c r="H45" s="79">
        <f>MAX(H8:H41)</f>
        <v>70.937299999999993</v>
      </c>
      <c r="I45" s="78"/>
      <c r="J45" s="79">
        <f>MAX(J8:J41)</f>
        <v>64.387</v>
      </c>
      <c r="K45" s="78"/>
      <c r="L45" s="79">
        <f>MAX(L8:L41)</f>
        <v>30.626999999999999</v>
      </c>
      <c r="M45" s="78"/>
      <c r="N45" s="79">
        <f>MAX(N8:N41)</f>
        <v>19.051100000000002</v>
      </c>
      <c r="O45" s="78"/>
      <c r="P45" s="79">
        <f>MAX(P8:P41)</f>
        <v>20.337399999999999</v>
      </c>
      <c r="Q45" s="78"/>
      <c r="R45" s="79">
        <f>MAX(R8:R41)</f>
        <v>24.485299999999999</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1877</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44260</v>
      </c>
      <c r="C8" s="65">
        <f>VLOOKUP($A8,'Return Data'!$B$7:$R$2700,4,0)</f>
        <v>951.2</v>
      </c>
      <c r="D8" s="65">
        <f>VLOOKUP($A8,'Return Data'!$B$7:$R$2700,10,0)</f>
        <v>11.909800000000001</v>
      </c>
      <c r="E8" s="66">
        <f>RANK(D8,D$8:D$41,0)</f>
        <v>25</v>
      </c>
      <c r="F8" s="65">
        <f>VLOOKUP($A8,'Return Data'!$B$7:$R$2700,11,0)</f>
        <v>32.882599999999996</v>
      </c>
      <c r="G8" s="66">
        <f>RANK(F8,F$8:F$41,0)</f>
        <v>18</v>
      </c>
      <c r="H8" s="65">
        <f>VLOOKUP($A8,'Return Data'!$B$7:$R$2700,12,0)</f>
        <v>49.3977</v>
      </c>
      <c r="I8" s="66">
        <f>RANK(H8,H$8:H$41,0)</f>
        <v>13</v>
      </c>
      <c r="J8" s="65">
        <f>VLOOKUP($A8,'Return Data'!$B$7:$R$2700,13,0)</f>
        <v>29.175899999999999</v>
      </c>
      <c r="K8" s="66">
        <f>RANK(J8,J$8:J$41,0)</f>
        <v>16</v>
      </c>
      <c r="L8" s="65">
        <f>VLOOKUP($A8,'Return Data'!$B$7:$R$2700,17,0)</f>
        <v>16.873699999999999</v>
      </c>
      <c r="M8" s="66">
        <f>RANK(L8,L$8:L$41,0)</f>
        <v>18</v>
      </c>
      <c r="N8" s="65">
        <f>VLOOKUP($A8,'Return Data'!$B$7:$R$2700,14,0)</f>
        <v>10.7623</v>
      </c>
      <c r="O8" s="66">
        <f>RANK(N8,N$8:N$41,0)</f>
        <v>15</v>
      </c>
      <c r="P8" s="65">
        <f>VLOOKUP($A8,'Return Data'!$B$7:$R$2700,15,0)</f>
        <v>16.3995</v>
      </c>
      <c r="Q8" s="66">
        <f>RANK(P8,P$8:P$41,0)</f>
        <v>10</v>
      </c>
      <c r="R8" s="65">
        <f>VLOOKUP($A8,'Return Data'!$B$7:$R$2700,16,0)</f>
        <v>22.3993</v>
      </c>
      <c r="S8" s="67">
        <f>RANK(R8,R$8:R$41,0)</f>
        <v>1</v>
      </c>
    </row>
    <row r="9" spans="1:20" x14ac:dyDescent="0.3">
      <c r="A9" s="63" t="s">
        <v>1901</v>
      </c>
      <c r="B9" s="64">
        <f>VLOOKUP($A9,'Return Data'!$B$7:$R$2700,3,0)</f>
        <v>44260</v>
      </c>
      <c r="C9" s="65">
        <f>VLOOKUP($A9,'Return Data'!$B$7:$R$2700,4,0)</f>
        <v>15.88</v>
      </c>
      <c r="D9" s="65">
        <f>VLOOKUP($A9,'Return Data'!$B$7:$R$2700,10,0)</f>
        <v>10.971299999999999</v>
      </c>
      <c r="E9" s="66">
        <f t="shared" ref="E9:E41" si="0">RANK(D9,D$8:D$41,0)</f>
        <v>29</v>
      </c>
      <c r="F9" s="65">
        <f>VLOOKUP($A9,'Return Data'!$B$7:$R$2700,11,0)</f>
        <v>29.421399999999998</v>
      </c>
      <c r="G9" s="66">
        <f t="shared" ref="G9:G41" si="1">RANK(F9,F$8:F$41,0)</f>
        <v>23</v>
      </c>
      <c r="H9" s="65">
        <f>VLOOKUP($A9,'Return Data'!$B$7:$R$2700,12,0)</f>
        <v>40.406700000000001</v>
      </c>
      <c r="I9" s="66">
        <f t="shared" ref="I9:I41" si="2">RANK(H9,H$8:H$41,0)</f>
        <v>30</v>
      </c>
      <c r="J9" s="65">
        <f>VLOOKUP($A9,'Return Data'!$B$7:$R$2700,13,0)</f>
        <v>25.3354</v>
      </c>
      <c r="K9" s="66">
        <f t="shared" ref="K9:K41" si="3">RANK(J9,J$8:J$41,0)</f>
        <v>28</v>
      </c>
      <c r="L9" s="65">
        <f>VLOOKUP($A9,'Return Data'!$B$7:$R$2700,17,0)</f>
        <v>21.003299999999999</v>
      </c>
      <c r="M9" s="66">
        <f t="shared" ref="M9:M41" si="4">RANK(L9,L$8:L$41,0)</f>
        <v>8</v>
      </c>
      <c r="N9" s="65">
        <f>VLOOKUP($A9,'Return Data'!$B$7:$R$2700,14,0)</f>
        <v>16.924399999999999</v>
      </c>
      <c r="O9" s="66">
        <f>RANK(N9,N$8:N$41,0)</f>
        <v>4</v>
      </c>
      <c r="P9" s="65"/>
      <c r="Q9" s="66"/>
      <c r="R9" s="65">
        <f>VLOOKUP($A9,'Return Data'!$B$7:$R$2700,16,0)</f>
        <v>15.050599999999999</v>
      </c>
      <c r="S9" s="67">
        <f t="shared" ref="S9:S41" si="5">RANK(R9,R$8:R$41,0)</f>
        <v>19</v>
      </c>
    </row>
    <row r="10" spans="1:20" x14ac:dyDescent="0.3">
      <c r="A10" s="63" t="s">
        <v>1290</v>
      </c>
      <c r="B10" s="64">
        <f>VLOOKUP($A10,'Return Data'!$B$7:$R$2700,3,0)</f>
        <v>44260</v>
      </c>
      <c r="C10" s="65">
        <f>VLOOKUP($A10,'Return Data'!$B$7:$R$2700,4,0)</f>
        <v>133.19</v>
      </c>
      <c r="D10" s="65">
        <f>VLOOKUP($A10,'Return Data'!$B$7:$R$2700,10,0)</f>
        <v>15.7067</v>
      </c>
      <c r="E10" s="66">
        <f t="shared" si="0"/>
        <v>10</v>
      </c>
      <c r="F10" s="65">
        <f>VLOOKUP($A10,'Return Data'!$B$7:$R$2700,11,0)</f>
        <v>36.6892</v>
      </c>
      <c r="G10" s="66">
        <f t="shared" si="1"/>
        <v>7</v>
      </c>
      <c r="H10" s="65">
        <f>VLOOKUP($A10,'Return Data'!$B$7:$R$2700,12,0)</f>
        <v>53.887900000000002</v>
      </c>
      <c r="I10" s="66">
        <f t="shared" si="2"/>
        <v>7</v>
      </c>
      <c r="J10" s="65">
        <f>VLOOKUP($A10,'Return Data'!$B$7:$R$2700,13,0)</f>
        <v>35.259500000000003</v>
      </c>
      <c r="K10" s="66">
        <f t="shared" si="3"/>
        <v>9</v>
      </c>
      <c r="L10" s="65">
        <f>VLOOKUP($A10,'Return Data'!$B$7:$R$2700,17,0)</f>
        <v>19.47</v>
      </c>
      <c r="M10" s="66">
        <f t="shared" si="4"/>
        <v>11</v>
      </c>
      <c r="N10" s="65">
        <f>VLOOKUP($A10,'Return Data'!$B$7:$R$2700,14,0)</f>
        <v>10.833299999999999</v>
      </c>
      <c r="O10" s="66">
        <f t="shared" ref="O10:O41" si="6">RANK(N10,N$8:N$41,0)</f>
        <v>14</v>
      </c>
      <c r="P10" s="65">
        <f>VLOOKUP($A10,'Return Data'!$B$7:$R$2700,15,0)</f>
        <v>13.772399999999999</v>
      </c>
      <c r="Q10" s="66">
        <f t="shared" ref="Q10:Q41" si="7">RANK(P10,P$8:P$41,0)</f>
        <v>19</v>
      </c>
      <c r="R10" s="65">
        <f>VLOOKUP($A10,'Return Data'!$B$7:$R$2700,16,0)</f>
        <v>15.955299999999999</v>
      </c>
      <c r="S10" s="67">
        <f t="shared" si="5"/>
        <v>13</v>
      </c>
    </row>
    <row r="11" spans="1:20" x14ac:dyDescent="0.3">
      <c r="A11" s="63" t="s">
        <v>1292</v>
      </c>
      <c r="B11" s="64">
        <f>VLOOKUP($A11,'Return Data'!$B$7:$R$2700,3,0)</f>
        <v>44260</v>
      </c>
      <c r="C11" s="65">
        <f>VLOOKUP($A11,'Return Data'!$B$7:$R$2700,4,0)</f>
        <v>61.508000000000003</v>
      </c>
      <c r="D11" s="65">
        <f>VLOOKUP($A11,'Return Data'!$B$7:$R$2700,10,0)</f>
        <v>15.6709</v>
      </c>
      <c r="E11" s="66">
        <f t="shared" si="0"/>
        <v>11</v>
      </c>
      <c r="F11" s="65">
        <f>VLOOKUP($A11,'Return Data'!$B$7:$R$2700,11,0)</f>
        <v>33.7654</v>
      </c>
      <c r="G11" s="66">
        <f t="shared" si="1"/>
        <v>15</v>
      </c>
      <c r="H11" s="65">
        <f>VLOOKUP($A11,'Return Data'!$B$7:$R$2700,12,0)</f>
        <v>44.663400000000003</v>
      </c>
      <c r="I11" s="66">
        <f t="shared" si="2"/>
        <v>21</v>
      </c>
      <c r="J11" s="65">
        <f>VLOOKUP($A11,'Return Data'!$B$7:$R$2700,13,0)</f>
        <v>28.302</v>
      </c>
      <c r="K11" s="66">
        <f t="shared" si="3"/>
        <v>22</v>
      </c>
      <c r="L11" s="65">
        <f>VLOOKUP($A11,'Return Data'!$B$7:$R$2700,17,0)</f>
        <v>18.241</v>
      </c>
      <c r="M11" s="66">
        <f t="shared" si="4"/>
        <v>12</v>
      </c>
      <c r="N11" s="65">
        <f>VLOOKUP($A11,'Return Data'!$B$7:$R$2700,14,0)</f>
        <v>9.3920999999999992</v>
      </c>
      <c r="O11" s="66">
        <f t="shared" si="6"/>
        <v>19</v>
      </c>
      <c r="P11" s="65">
        <f>VLOOKUP($A11,'Return Data'!$B$7:$R$2700,15,0)</f>
        <v>14.0646</v>
      </c>
      <c r="Q11" s="66">
        <f t="shared" si="7"/>
        <v>18</v>
      </c>
      <c r="R11" s="65">
        <f>VLOOKUP($A11,'Return Data'!$B$7:$R$2700,16,0)</f>
        <v>12.4518</v>
      </c>
      <c r="S11" s="67">
        <f t="shared" si="5"/>
        <v>26</v>
      </c>
    </row>
    <row r="12" spans="1:20" x14ac:dyDescent="0.3">
      <c r="A12" s="63" t="s">
        <v>1922</v>
      </c>
      <c r="B12" s="64">
        <f>VLOOKUP($A12,'Return Data'!$B$7:$R$2700,3,0)</f>
        <v>44260</v>
      </c>
      <c r="C12" s="65">
        <f>VLOOKUP($A12,'Return Data'!$B$7:$R$2700,4,0)</f>
        <v>185.19</v>
      </c>
      <c r="D12" s="65">
        <f>VLOOKUP($A12,'Return Data'!$B$7:$R$2700,10,0)</f>
        <v>11.775700000000001</v>
      </c>
      <c r="E12" s="66">
        <f t="shared" si="0"/>
        <v>26</v>
      </c>
      <c r="F12" s="65">
        <f>VLOOKUP($A12,'Return Data'!$B$7:$R$2700,11,0)</f>
        <v>28.953399999999998</v>
      </c>
      <c r="G12" s="66">
        <f t="shared" si="1"/>
        <v>24</v>
      </c>
      <c r="H12" s="65">
        <f>VLOOKUP($A12,'Return Data'!$B$7:$R$2700,12,0)</f>
        <v>43.591500000000003</v>
      </c>
      <c r="I12" s="66">
        <f t="shared" si="2"/>
        <v>24</v>
      </c>
      <c r="J12" s="65">
        <f>VLOOKUP($A12,'Return Data'!$B$7:$R$2700,13,0)</f>
        <v>30.186299999999999</v>
      </c>
      <c r="K12" s="66">
        <f t="shared" si="3"/>
        <v>11</v>
      </c>
      <c r="L12" s="65">
        <f>VLOOKUP($A12,'Return Data'!$B$7:$R$2700,17,0)</f>
        <v>20.182200000000002</v>
      </c>
      <c r="M12" s="66">
        <f t="shared" si="4"/>
        <v>9</v>
      </c>
      <c r="N12" s="65">
        <f>VLOOKUP($A12,'Return Data'!$B$7:$R$2700,14,0)</f>
        <v>15.0847</v>
      </c>
      <c r="O12" s="66">
        <f t="shared" si="6"/>
        <v>6</v>
      </c>
      <c r="P12" s="65">
        <f>VLOOKUP($A12,'Return Data'!$B$7:$R$2700,15,0)</f>
        <v>17.583200000000001</v>
      </c>
      <c r="Q12" s="66">
        <f t="shared" si="7"/>
        <v>5</v>
      </c>
      <c r="R12" s="65">
        <f>VLOOKUP($A12,'Return Data'!$B$7:$R$2700,16,0)</f>
        <v>18.1736</v>
      </c>
      <c r="S12" s="67">
        <f t="shared" si="5"/>
        <v>8</v>
      </c>
    </row>
    <row r="13" spans="1:20" x14ac:dyDescent="0.3">
      <c r="A13" s="102" t="s">
        <v>1881</v>
      </c>
      <c r="B13" s="64">
        <f>VLOOKUP($A13,'Return Data'!$B$7:$R$2700,3,0)</f>
        <v>44260</v>
      </c>
      <c r="C13" s="65">
        <f>VLOOKUP($A13,'Return Data'!$B$7:$R$2700,4,0)</f>
        <v>693.92535590528803</v>
      </c>
      <c r="D13" s="65">
        <f>VLOOKUP($A13,'Return Data'!$B$7:$R$2700,10,0)</f>
        <v>14.583600000000001</v>
      </c>
      <c r="E13" s="66">
        <f t="shared" si="0"/>
        <v>16</v>
      </c>
      <c r="F13" s="65">
        <f>VLOOKUP($A13,'Return Data'!$B$7:$R$2700,11,0)</f>
        <v>35.3748</v>
      </c>
      <c r="G13" s="66">
        <f t="shared" si="1"/>
        <v>11</v>
      </c>
      <c r="H13" s="65">
        <f>VLOOKUP($A13,'Return Data'!$B$7:$R$2700,12,0)</f>
        <v>49.002099999999999</v>
      </c>
      <c r="I13" s="66">
        <f t="shared" si="2"/>
        <v>15</v>
      </c>
      <c r="J13" s="65">
        <f>VLOOKUP($A13,'Return Data'!$B$7:$R$2700,13,0)</f>
        <v>26.4864</v>
      </c>
      <c r="K13" s="66">
        <f t="shared" si="3"/>
        <v>24</v>
      </c>
      <c r="L13" s="65">
        <f>VLOOKUP($A13,'Return Data'!$B$7:$R$2700,17,0)</f>
        <v>21.2745</v>
      </c>
      <c r="M13" s="66">
        <f t="shared" si="4"/>
        <v>6</v>
      </c>
      <c r="N13" s="65">
        <f>VLOOKUP($A13,'Return Data'!$B$7:$R$2700,14,0)</f>
        <v>13.151</v>
      </c>
      <c r="O13" s="66">
        <f t="shared" si="6"/>
        <v>9</v>
      </c>
      <c r="P13" s="65">
        <f>VLOOKUP($A13,'Return Data'!$B$7:$R$2700,15,0)</f>
        <v>17.145499999999998</v>
      </c>
      <c r="Q13" s="66">
        <f t="shared" si="7"/>
        <v>7</v>
      </c>
      <c r="R13" s="65">
        <f>VLOOKUP($A13,'Return Data'!$B$7:$R$2700,16,0)</f>
        <v>19.440899999999999</v>
      </c>
      <c r="S13" s="67">
        <f t="shared" si="5"/>
        <v>3</v>
      </c>
    </row>
    <row r="14" spans="1:20" x14ac:dyDescent="0.3">
      <c r="A14" s="102" t="s">
        <v>1883</v>
      </c>
      <c r="B14" s="64">
        <f>VLOOKUP($A14,'Return Data'!$B$7:$R$2700,3,0)</f>
        <v>44260</v>
      </c>
      <c r="C14" s="65">
        <f>VLOOKUP($A14,'Return Data'!$B$7:$R$2700,4,0)</f>
        <v>19.033000000000001</v>
      </c>
      <c r="D14" s="65">
        <f>VLOOKUP($A14,'Return Data'!$B$7:$R$2700,10,0)</f>
        <v>15.7303</v>
      </c>
      <c r="E14" s="66">
        <f t="shared" si="0"/>
        <v>9</v>
      </c>
      <c r="F14" s="65">
        <f>VLOOKUP($A14,'Return Data'!$B$7:$R$2700,11,0)</f>
        <v>34.035200000000003</v>
      </c>
      <c r="G14" s="66">
        <f t="shared" si="1"/>
        <v>14</v>
      </c>
      <c r="H14" s="65">
        <f>VLOOKUP($A14,'Return Data'!$B$7:$R$2700,12,0)</f>
        <v>51.802500000000002</v>
      </c>
      <c r="I14" s="66">
        <f t="shared" si="2"/>
        <v>8</v>
      </c>
      <c r="J14" s="65">
        <f>VLOOKUP($A14,'Return Data'!$B$7:$R$2700,13,0)</f>
        <v>30.1313</v>
      </c>
      <c r="K14" s="66">
        <f t="shared" si="3"/>
        <v>13</v>
      </c>
      <c r="L14" s="65">
        <f>VLOOKUP($A14,'Return Data'!$B$7:$R$2700,17,0)</f>
        <v>17.007899999999999</v>
      </c>
      <c r="M14" s="66">
        <f t="shared" si="4"/>
        <v>16</v>
      </c>
      <c r="N14" s="65">
        <f>VLOOKUP($A14,'Return Data'!$B$7:$R$2700,14,0)</f>
        <v>10.7034</v>
      </c>
      <c r="O14" s="66">
        <f t="shared" si="6"/>
        <v>16</v>
      </c>
      <c r="P14" s="65">
        <f>VLOOKUP($A14,'Return Data'!$B$7:$R$2700,15,0)</f>
        <v>16.472799999999999</v>
      </c>
      <c r="Q14" s="66">
        <f t="shared" si="7"/>
        <v>9</v>
      </c>
      <c r="R14" s="65">
        <f>VLOOKUP($A14,'Return Data'!$B$7:$R$2700,16,0)</f>
        <v>11.1511</v>
      </c>
      <c r="S14" s="67">
        <f t="shared" si="5"/>
        <v>29</v>
      </c>
    </row>
    <row r="15" spans="1:20" x14ac:dyDescent="0.3">
      <c r="A15" s="63" t="s">
        <v>1924</v>
      </c>
      <c r="B15" s="64">
        <f>VLOOKUP($A15,'Return Data'!$B$7:$R$2700,3,0)</f>
        <v>44260</v>
      </c>
      <c r="C15" s="65">
        <f>VLOOKUP($A15,'Return Data'!$B$7:$R$2700,4,0)</f>
        <v>13.1402</v>
      </c>
      <c r="D15" s="65">
        <f>VLOOKUP($A15,'Return Data'!$B$7:$R$2700,10,0)</f>
        <v>13.236599999999999</v>
      </c>
      <c r="E15" s="66">
        <f t="shared" si="0"/>
        <v>20</v>
      </c>
      <c r="F15" s="65">
        <f>VLOOKUP($A15,'Return Data'!$B$7:$R$2700,11,0)</f>
        <v>28.329799999999999</v>
      </c>
      <c r="G15" s="66">
        <f t="shared" si="1"/>
        <v>26</v>
      </c>
      <c r="H15" s="65">
        <f>VLOOKUP($A15,'Return Data'!$B$7:$R$2700,12,0)</f>
        <v>41.359400000000001</v>
      </c>
      <c r="I15" s="66">
        <f t="shared" si="2"/>
        <v>27</v>
      </c>
      <c r="J15" s="65">
        <f>VLOOKUP($A15,'Return Data'!$B$7:$R$2700,13,0)</f>
        <v>22.674900000000001</v>
      </c>
      <c r="K15" s="66">
        <f t="shared" si="3"/>
        <v>30</v>
      </c>
      <c r="L15" s="65">
        <f>VLOOKUP($A15,'Return Data'!$B$7:$R$2700,17,0)</f>
        <v>13.9664</v>
      </c>
      <c r="M15" s="66">
        <f t="shared" ref="M15" si="8">RANK(L15,L$8:L$41,0)</f>
        <v>25</v>
      </c>
      <c r="N15" s="65"/>
      <c r="O15" s="66"/>
      <c r="P15" s="65"/>
      <c r="Q15" s="66"/>
      <c r="R15" s="65">
        <f>VLOOKUP($A15,'Return Data'!$B$7:$R$2700,16,0)</f>
        <v>10.822699999999999</v>
      </c>
      <c r="S15" s="67">
        <f t="shared" si="5"/>
        <v>30</v>
      </c>
    </row>
    <row r="16" spans="1:20" x14ac:dyDescent="0.3">
      <c r="A16" s="63" t="s">
        <v>1888</v>
      </c>
      <c r="B16" s="64">
        <f>VLOOKUP($A16,'Return Data'!$B$7:$R$2700,3,0)</f>
        <v>44260</v>
      </c>
      <c r="C16" s="65">
        <f>VLOOKUP($A16,'Return Data'!$B$7:$R$2700,4,0)</f>
        <v>787.04669999999999</v>
      </c>
      <c r="D16" s="65">
        <f>VLOOKUP($A16,'Return Data'!$B$7:$R$2700,10,0)</f>
        <v>18.558599999999998</v>
      </c>
      <c r="E16" s="66">
        <f t="shared" si="0"/>
        <v>4</v>
      </c>
      <c r="F16" s="65">
        <f>VLOOKUP($A16,'Return Data'!$B$7:$R$2700,11,0)</f>
        <v>40.897399999999998</v>
      </c>
      <c r="G16" s="66">
        <f t="shared" si="1"/>
        <v>3</v>
      </c>
      <c r="H16" s="65">
        <f>VLOOKUP($A16,'Return Data'!$B$7:$R$2700,12,0)</f>
        <v>55.414200000000001</v>
      </c>
      <c r="I16" s="66">
        <f t="shared" si="2"/>
        <v>5</v>
      </c>
      <c r="J16" s="65">
        <f>VLOOKUP($A16,'Return Data'!$B$7:$R$2700,13,0)</f>
        <v>41.445599999999999</v>
      </c>
      <c r="K16" s="66">
        <f t="shared" si="3"/>
        <v>3</v>
      </c>
      <c r="L16" s="65">
        <f>VLOOKUP($A16,'Return Data'!$B$7:$R$2700,17,0)</f>
        <v>16.957999999999998</v>
      </c>
      <c r="M16" s="66">
        <f t="shared" si="4"/>
        <v>17</v>
      </c>
      <c r="N16" s="65">
        <f>VLOOKUP($A16,'Return Data'!$B$7:$R$2700,14,0)</f>
        <v>11.001200000000001</v>
      </c>
      <c r="O16" s="66">
        <f t="shared" si="6"/>
        <v>13</v>
      </c>
      <c r="P16" s="65">
        <f>VLOOKUP($A16,'Return Data'!$B$7:$R$2700,15,0)</f>
        <v>13.667999999999999</v>
      </c>
      <c r="Q16" s="66">
        <f t="shared" si="7"/>
        <v>20</v>
      </c>
      <c r="R16" s="65">
        <f>VLOOKUP($A16,'Return Data'!$B$7:$R$2700,16,0)</f>
        <v>17.946300000000001</v>
      </c>
      <c r="S16" s="67">
        <f t="shared" si="5"/>
        <v>9</v>
      </c>
    </row>
    <row r="17" spans="1:19" x14ac:dyDescent="0.3">
      <c r="A17" s="63" t="s">
        <v>1890</v>
      </c>
      <c r="B17" s="64">
        <f>VLOOKUP($A17,'Return Data'!$B$7:$R$2700,3,0)</f>
        <v>44260</v>
      </c>
      <c r="C17" s="65">
        <f>VLOOKUP($A17,'Return Data'!$B$7:$R$2700,4,0)</f>
        <v>823.33399999999995</v>
      </c>
      <c r="D17" s="65">
        <f>VLOOKUP($A17,'Return Data'!$B$7:$R$2700,10,0)</f>
        <v>20.228400000000001</v>
      </c>
      <c r="E17" s="66">
        <f t="shared" si="0"/>
        <v>2</v>
      </c>
      <c r="F17" s="65">
        <f>VLOOKUP($A17,'Return Data'!$B$7:$R$2700,11,0)</f>
        <v>41.458100000000002</v>
      </c>
      <c r="G17" s="66">
        <f t="shared" si="1"/>
        <v>2</v>
      </c>
      <c r="H17" s="65">
        <f>VLOOKUP($A17,'Return Data'!$B$7:$R$2700,12,0)</f>
        <v>53.997799999999998</v>
      </c>
      <c r="I17" s="66">
        <f t="shared" si="2"/>
        <v>6</v>
      </c>
      <c r="J17" s="65">
        <f>VLOOKUP($A17,'Return Data'!$B$7:$R$2700,13,0)</f>
        <v>35.6721</v>
      </c>
      <c r="K17" s="66">
        <f t="shared" si="3"/>
        <v>7</v>
      </c>
      <c r="L17" s="65">
        <f>VLOOKUP($A17,'Return Data'!$B$7:$R$2700,17,0)</f>
        <v>14.054600000000001</v>
      </c>
      <c r="M17" s="66">
        <f t="shared" si="4"/>
        <v>24</v>
      </c>
      <c r="N17" s="65">
        <f>VLOOKUP($A17,'Return Data'!$B$7:$R$2700,14,0)</f>
        <v>10.202400000000001</v>
      </c>
      <c r="O17" s="66">
        <f t="shared" si="6"/>
        <v>18</v>
      </c>
      <c r="P17" s="65">
        <f>VLOOKUP($A17,'Return Data'!$B$7:$R$2700,15,0)</f>
        <v>15.716200000000001</v>
      </c>
      <c r="Q17" s="66">
        <f t="shared" si="7"/>
        <v>12</v>
      </c>
      <c r="R17" s="65">
        <f>VLOOKUP($A17,'Return Data'!$B$7:$R$2700,16,0)</f>
        <v>18.3414</v>
      </c>
      <c r="S17" s="67">
        <f t="shared" si="5"/>
        <v>7</v>
      </c>
    </row>
    <row r="18" spans="1:19" x14ac:dyDescent="0.3">
      <c r="A18" s="102" t="s">
        <v>1884</v>
      </c>
      <c r="B18" s="64">
        <f>VLOOKUP($A18,'Return Data'!$B$7:$R$2700,3,0)</f>
        <v>44260</v>
      </c>
      <c r="C18" s="65">
        <f>VLOOKUP($A18,'Return Data'!$B$7:$R$2700,4,0)</f>
        <v>109.0552</v>
      </c>
      <c r="D18" s="65">
        <f>VLOOKUP($A18,'Return Data'!$B$7:$R$2700,10,0)</f>
        <v>12.9565</v>
      </c>
      <c r="E18" s="66">
        <f t="shared" si="0"/>
        <v>22</v>
      </c>
      <c r="F18" s="65">
        <f>VLOOKUP($A18,'Return Data'!$B$7:$R$2700,11,0)</f>
        <v>32.104100000000003</v>
      </c>
      <c r="G18" s="66">
        <f t="shared" si="1"/>
        <v>21</v>
      </c>
      <c r="H18" s="65">
        <f>VLOOKUP($A18,'Return Data'!$B$7:$R$2700,12,0)</f>
        <v>48.871899999999997</v>
      </c>
      <c r="I18" s="66">
        <f t="shared" si="2"/>
        <v>16</v>
      </c>
      <c r="J18" s="65">
        <f>VLOOKUP($A18,'Return Data'!$B$7:$R$2700,13,0)</f>
        <v>28.671600000000002</v>
      </c>
      <c r="K18" s="66">
        <f t="shared" si="3"/>
        <v>19</v>
      </c>
      <c r="L18" s="65">
        <f>VLOOKUP($A18,'Return Data'!$B$7:$R$2700,17,0)</f>
        <v>14.475899999999999</v>
      </c>
      <c r="M18" s="66">
        <f t="shared" si="4"/>
        <v>22</v>
      </c>
      <c r="N18" s="65">
        <f>VLOOKUP($A18,'Return Data'!$B$7:$R$2700,14,0)</f>
        <v>8.0076000000000001</v>
      </c>
      <c r="O18" s="66">
        <f t="shared" si="6"/>
        <v>24</v>
      </c>
      <c r="P18" s="65">
        <f>VLOOKUP($A18,'Return Data'!$B$7:$R$2700,15,0)</f>
        <v>13.4724</v>
      </c>
      <c r="Q18" s="66">
        <f t="shared" si="7"/>
        <v>21</v>
      </c>
      <c r="R18" s="65">
        <f>VLOOKUP($A18,'Return Data'!$B$7:$R$2700,16,0)</f>
        <v>15.053699999999999</v>
      </c>
      <c r="S18" s="67">
        <f t="shared" si="5"/>
        <v>18</v>
      </c>
    </row>
    <row r="19" spans="1:19" x14ac:dyDescent="0.3">
      <c r="A19" s="63" t="s">
        <v>1294</v>
      </c>
      <c r="B19" s="64">
        <f>VLOOKUP($A19,'Return Data'!$B$7:$R$2700,3,0)</f>
        <v>44260</v>
      </c>
      <c r="C19" s="65">
        <f>VLOOKUP($A19,'Return Data'!$B$7:$R$2700,4,0)</f>
        <v>369.33</v>
      </c>
      <c r="D19" s="65">
        <f>VLOOKUP($A19,'Return Data'!$B$7:$R$2700,10,0)</f>
        <v>17.512499999999999</v>
      </c>
      <c r="E19" s="66">
        <f t="shared" si="0"/>
        <v>6</v>
      </c>
      <c r="F19" s="65">
        <f>VLOOKUP($A19,'Return Data'!$B$7:$R$2700,11,0)</f>
        <v>37.083399999999997</v>
      </c>
      <c r="G19" s="66">
        <f t="shared" si="1"/>
        <v>6</v>
      </c>
      <c r="H19" s="65">
        <f>VLOOKUP($A19,'Return Data'!$B$7:$R$2700,12,0)</f>
        <v>49.939100000000003</v>
      </c>
      <c r="I19" s="66">
        <f t="shared" si="2"/>
        <v>11</v>
      </c>
      <c r="J19" s="65">
        <f>VLOOKUP($A19,'Return Data'!$B$7:$R$2700,13,0)</f>
        <v>33.149500000000003</v>
      </c>
      <c r="K19" s="66">
        <f t="shared" si="3"/>
        <v>10</v>
      </c>
      <c r="L19" s="65">
        <f>VLOOKUP($A19,'Return Data'!$B$7:$R$2700,17,0)</f>
        <v>14.204000000000001</v>
      </c>
      <c r="M19" s="66">
        <f t="shared" si="4"/>
        <v>23</v>
      </c>
      <c r="N19" s="65">
        <f>VLOOKUP($A19,'Return Data'!$B$7:$R$2700,14,0)</f>
        <v>10.4716</v>
      </c>
      <c r="O19" s="66">
        <f t="shared" si="6"/>
        <v>17</v>
      </c>
      <c r="P19" s="65">
        <f>VLOOKUP($A19,'Return Data'!$B$7:$R$2700,15,0)</f>
        <v>14.5107</v>
      </c>
      <c r="Q19" s="66">
        <f t="shared" si="7"/>
        <v>17</v>
      </c>
      <c r="R19" s="65">
        <f>VLOOKUP($A19,'Return Data'!$B$7:$R$2700,16,0)</f>
        <v>14.6234</v>
      </c>
      <c r="S19" s="67">
        <f t="shared" si="5"/>
        <v>20</v>
      </c>
    </row>
    <row r="20" spans="1:19" x14ac:dyDescent="0.3">
      <c r="A20" s="63" t="s">
        <v>1892</v>
      </c>
      <c r="B20" s="64">
        <f>VLOOKUP($A20,'Return Data'!$B$7:$R$2700,3,0)</f>
        <v>44260</v>
      </c>
      <c r="C20" s="65">
        <f>VLOOKUP($A20,'Return Data'!$B$7:$R$2700,4,0)</f>
        <v>27.36</v>
      </c>
      <c r="D20" s="65">
        <f>VLOOKUP($A20,'Return Data'!$B$7:$R$2700,10,0)</f>
        <v>10.367100000000001</v>
      </c>
      <c r="E20" s="66">
        <f t="shared" si="0"/>
        <v>31</v>
      </c>
      <c r="F20" s="65">
        <f>VLOOKUP($A20,'Return Data'!$B$7:$R$2700,11,0)</f>
        <v>27.255800000000001</v>
      </c>
      <c r="G20" s="66">
        <f t="shared" si="1"/>
        <v>28</v>
      </c>
      <c r="H20" s="65">
        <f>VLOOKUP($A20,'Return Data'!$B$7:$R$2700,12,0)</f>
        <v>41.249400000000001</v>
      </c>
      <c r="I20" s="66">
        <f t="shared" si="2"/>
        <v>28</v>
      </c>
      <c r="J20" s="65">
        <f>VLOOKUP($A20,'Return Data'!$B$7:$R$2700,13,0)</f>
        <v>27.790800000000001</v>
      </c>
      <c r="K20" s="66">
        <f t="shared" si="3"/>
        <v>23</v>
      </c>
      <c r="L20" s="65">
        <f>VLOOKUP($A20,'Return Data'!$B$7:$R$2700,17,0)</f>
        <v>16.156099999999999</v>
      </c>
      <c r="M20" s="66">
        <f t="shared" si="4"/>
        <v>20</v>
      </c>
      <c r="N20" s="65">
        <f>VLOOKUP($A20,'Return Data'!$B$7:$R$2700,14,0)</f>
        <v>9.2623999999999995</v>
      </c>
      <c r="O20" s="66">
        <f t="shared" si="6"/>
        <v>20</v>
      </c>
      <c r="P20" s="65">
        <f>VLOOKUP($A20,'Return Data'!$B$7:$R$2700,15,0)</f>
        <v>12.094200000000001</v>
      </c>
      <c r="Q20" s="66">
        <f t="shared" si="7"/>
        <v>24</v>
      </c>
      <c r="R20" s="65">
        <f>VLOOKUP($A20,'Return Data'!$B$7:$R$2700,16,0)</f>
        <v>15.6013</v>
      </c>
      <c r="S20" s="67">
        <f t="shared" si="5"/>
        <v>15</v>
      </c>
    </row>
    <row r="21" spans="1:19" x14ac:dyDescent="0.3">
      <c r="A21" s="63" t="s">
        <v>1916</v>
      </c>
      <c r="B21" s="64">
        <f>VLOOKUP($A21,'Return Data'!$B$7:$R$2700,3,0)</f>
        <v>44260</v>
      </c>
      <c r="C21" s="65">
        <f>VLOOKUP($A21,'Return Data'!$B$7:$R$2700,4,0)</f>
        <v>113.09</v>
      </c>
      <c r="D21" s="65">
        <f>VLOOKUP($A21,'Return Data'!$B$7:$R$2700,10,0)</f>
        <v>11.4077</v>
      </c>
      <c r="E21" s="66">
        <f t="shared" si="0"/>
        <v>27</v>
      </c>
      <c r="F21" s="65">
        <f>VLOOKUP($A21,'Return Data'!$B$7:$R$2700,11,0)</f>
        <v>28.760100000000001</v>
      </c>
      <c r="G21" s="66">
        <f t="shared" si="1"/>
        <v>25</v>
      </c>
      <c r="H21" s="65">
        <f>VLOOKUP($A21,'Return Data'!$B$7:$R$2700,12,0)</f>
        <v>40.9221</v>
      </c>
      <c r="I21" s="66">
        <f t="shared" si="2"/>
        <v>29</v>
      </c>
      <c r="J21" s="65">
        <f>VLOOKUP($A21,'Return Data'!$B$7:$R$2700,13,0)</f>
        <v>18.158999999999999</v>
      </c>
      <c r="K21" s="66">
        <f t="shared" si="3"/>
        <v>33</v>
      </c>
      <c r="L21" s="65">
        <f>VLOOKUP($A21,'Return Data'!$B$7:$R$2700,17,0)</f>
        <v>12.781700000000001</v>
      </c>
      <c r="M21" s="66">
        <f t="shared" si="4"/>
        <v>29</v>
      </c>
      <c r="N21" s="65">
        <f>VLOOKUP($A21,'Return Data'!$B$7:$R$2700,14,0)</f>
        <v>6.6124999999999998</v>
      </c>
      <c r="O21" s="66">
        <f t="shared" si="6"/>
        <v>28</v>
      </c>
      <c r="P21" s="65">
        <f>VLOOKUP($A21,'Return Data'!$B$7:$R$2700,15,0)</f>
        <v>11.363</v>
      </c>
      <c r="Q21" s="66">
        <f t="shared" si="7"/>
        <v>25</v>
      </c>
      <c r="R21" s="65">
        <f>VLOOKUP($A21,'Return Data'!$B$7:$R$2700,16,0)</f>
        <v>17.006499999999999</v>
      </c>
      <c r="S21" s="67">
        <f t="shared" si="5"/>
        <v>10</v>
      </c>
    </row>
    <row r="22" spans="1:19" x14ac:dyDescent="0.3">
      <c r="A22" s="63" t="s">
        <v>1297</v>
      </c>
      <c r="B22" s="64">
        <f>VLOOKUP($A22,'Return Data'!$B$7:$R$2700,3,0)</f>
        <v>44260</v>
      </c>
      <c r="C22" s="65">
        <f>VLOOKUP($A22,'Return Data'!$B$7:$R$2700,4,0)</f>
        <v>63.16</v>
      </c>
      <c r="D22" s="65">
        <f>VLOOKUP($A22,'Return Data'!$B$7:$R$2700,10,0)</f>
        <v>15.0875</v>
      </c>
      <c r="E22" s="66">
        <f t="shared" si="0"/>
        <v>13</v>
      </c>
      <c r="F22" s="65">
        <f>VLOOKUP($A22,'Return Data'!$B$7:$R$2700,11,0)</f>
        <v>33.4178</v>
      </c>
      <c r="G22" s="66">
        <f t="shared" si="1"/>
        <v>16</v>
      </c>
      <c r="H22" s="65">
        <f>VLOOKUP($A22,'Return Data'!$B$7:$R$2700,12,0)</f>
        <v>47.846400000000003</v>
      </c>
      <c r="I22" s="66">
        <f t="shared" si="2"/>
        <v>18</v>
      </c>
      <c r="J22" s="65">
        <f>VLOOKUP($A22,'Return Data'!$B$7:$R$2700,13,0)</f>
        <v>28.714099999999998</v>
      </c>
      <c r="K22" s="66">
        <f t="shared" si="3"/>
        <v>18</v>
      </c>
      <c r="L22" s="65">
        <f>VLOOKUP($A22,'Return Data'!$B$7:$R$2700,17,0)</f>
        <v>18.1432</v>
      </c>
      <c r="M22" s="66">
        <f t="shared" si="4"/>
        <v>13</v>
      </c>
      <c r="N22" s="65">
        <f>VLOOKUP($A22,'Return Data'!$B$7:$R$2700,14,0)</f>
        <v>8.8882999999999992</v>
      </c>
      <c r="O22" s="66">
        <f t="shared" si="6"/>
        <v>21</v>
      </c>
      <c r="P22" s="65">
        <f>VLOOKUP($A22,'Return Data'!$B$7:$R$2700,15,0)</f>
        <v>14.5497</v>
      </c>
      <c r="Q22" s="66">
        <f t="shared" si="7"/>
        <v>16</v>
      </c>
      <c r="R22" s="65">
        <f>VLOOKUP($A22,'Return Data'!$B$7:$R$2700,16,0)</f>
        <v>15.2629</v>
      </c>
      <c r="S22" s="67">
        <f t="shared" si="5"/>
        <v>17</v>
      </c>
    </row>
    <row r="23" spans="1:19" x14ac:dyDescent="0.3">
      <c r="A23" s="63" t="s">
        <v>1300</v>
      </c>
      <c r="B23" s="64">
        <f>VLOOKUP($A23,'Return Data'!$B$7:$R$2700,3,0)</f>
        <v>44260</v>
      </c>
      <c r="C23" s="65">
        <f>VLOOKUP($A23,'Return Data'!$B$7:$R$2700,4,0)</f>
        <v>13.2156</v>
      </c>
      <c r="D23" s="65">
        <f>VLOOKUP($A23,'Return Data'!$B$7:$R$2700,10,0)</f>
        <v>18.933</v>
      </c>
      <c r="E23" s="66">
        <f t="shared" si="0"/>
        <v>3</v>
      </c>
      <c r="F23" s="65">
        <f>VLOOKUP($A23,'Return Data'!$B$7:$R$2700,11,0)</f>
        <v>38.534100000000002</v>
      </c>
      <c r="G23" s="66">
        <f t="shared" si="1"/>
        <v>4</v>
      </c>
      <c r="H23" s="65">
        <f>VLOOKUP($A23,'Return Data'!$B$7:$R$2700,12,0)</f>
        <v>42.507800000000003</v>
      </c>
      <c r="I23" s="66">
        <f t="shared" si="2"/>
        <v>26</v>
      </c>
      <c r="J23" s="65">
        <f>VLOOKUP($A23,'Return Data'!$B$7:$R$2700,13,0)</f>
        <v>25.5913</v>
      </c>
      <c r="K23" s="66">
        <f t="shared" si="3"/>
        <v>26</v>
      </c>
      <c r="L23" s="65"/>
      <c r="M23" s="66"/>
      <c r="N23" s="65"/>
      <c r="O23" s="66"/>
      <c r="P23" s="65"/>
      <c r="Q23" s="66"/>
      <c r="R23" s="65">
        <f>VLOOKUP($A23,'Return Data'!$B$7:$R$2700,16,0)</f>
        <v>16.671500000000002</v>
      </c>
      <c r="S23" s="67">
        <f t="shared" si="5"/>
        <v>12</v>
      </c>
    </row>
    <row r="24" spans="1:19" x14ac:dyDescent="0.3">
      <c r="A24" s="63" t="s">
        <v>1894</v>
      </c>
      <c r="B24" s="64">
        <f>VLOOKUP($A24,'Return Data'!$B$7:$R$2700,3,0)</f>
        <v>44260</v>
      </c>
      <c r="C24" s="65">
        <f>VLOOKUP($A24,'Return Data'!$B$7:$R$2700,4,0)</f>
        <v>42.861600000000003</v>
      </c>
      <c r="D24" s="65">
        <f>VLOOKUP($A24,'Return Data'!$B$7:$R$2700,10,0)</f>
        <v>14.7935</v>
      </c>
      <c r="E24" s="66">
        <f t="shared" si="0"/>
        <v>14</v>
      </c>
      <c r="F24" s="65">
        <f>VLOOKUP($A24,'Return Data'!$B$7:$R$2700,11,0)</f>
        <v>35.543199999999999</v>
      </c>
      <c r="G24" s="66">
        <f t="shared" si="1"/>
        <v>9</v>
      </c>
      <c r="H24" s="65">
        <f>VLOOKUP($A24,'Return Data'!$B$7:$R$2700,12,0)</f>
        <v>45.912300000000002</v>
      </c>
      <c r="I24" s="66">
        <f t="shared" si="2"/>
        <v>19</v>
      </c>
      <c r="J24" s="65">
        <f>VLOOKUP($A24,'Return Data'!$B$7:$R$2700,13,0)</f>
        <v>25.652899999999999</v>
      </c>
      <c r="K24" s="66">
        <f t="shared" si="3"/>
        <v>25</v>
      </c>
      <c r="L24" s="65">
        <f>VLOOKUP($A24,'Return Data'!$B$7:$R$2700,17,0)</f>
        <v>19.906099999999999</v>
      </c>
      <c r="M24" s="66">
        <f t="shared" si="4"/>
        <v>10</v>
      </c>
      <c r="N24" s="65">
        <f>VLOOKUP($A24,'Return Data'!$B$7:$R$2700,14,0)</f>
        <v>12.742900000000001</v>
      </c>
      <c r="O24" s="66">
        <f t="shared" si="6"/>
        <v>10</v>
      </c>
      <c r="P24" s="65">
        <f>VLOOKUP($A24,'Return Data'!$B$7:$R$2700,15,0)</f>
        <v>17.718399999999999</v>
      </c>
      <c r="Q24" s="66">
        <f t="shared" si="7"/>
        <v>4</v>
      </c>
      <c r="R24" s="65">
        <f>VLOOKUP($A24,'Return Data'!$B$7:$R$2700,16,0)</f>
        <v>12.3955</v>
      </c>
      <c r="S24" s="67">
        <f t="shared" si="5"/>
        <v>27</v>
      </c>
    </row>
    <row r="25" spans="1:19" x14ac:dyDescent="0.3">
      <c r="A25" s="63" t="s">
        <v>1902</v>
      </c>
      <c r="B25" s="64">
        <f>VLOOKUP($A25,'Return Data'!$B$7:$R$2700,3,0)</f>
        <v>44260</v>
      </c>
      <c r="C25" s="65">
        <f>VLOOKUP($A25,'Return Data'!$B$7:$R$2700,4,0)</f>
        <v>46.063000000000002</v>
      </c>
      <c r="D25" s="65">
        <f>VLOOKUP($A25,'Return Data'!$B$7:$R$2700,10,0)</f>
        <v>13.735799999999999</v>
      </c>
      <c r="E25" s="66">
        <f t="shared" si="0"/>
        <v>19</v>
      </c>
      <c r="F25" s="65">
        <f>VLOOKUP($A25,'Return Data'!$B$7:$R$2700,11,0)</f>
        <v>32.857399999999998</v>
      </c>
      <c r="G25" s="66">
        <f t="shared" si="1"/>
        <v>19</v>
      </c>
      <c r="H25" s="65">
        <f>VLOOKUP($A25,'Return Data'!$B$7:$R$2700,12,0)</f>
        <v>45.796700000000001</v>
      </c>
      <c r="I25" s="66">
        <f t="shared" si="2"/>
        <v>20</v>
      </c>
      <c r="J25" s="65">
        <f>VLOOKUP($A25,'Return Data'!$B$7:$R$2700,13,0)</f>
        <v>29.147400000000001</v>
      </c>
      <c r="K25" s="66">
        <f t="shared" si="3"/>
        <v>17</v>
      </c>
      <c r="L25" s="65">
        <f>VLOOKUP($A25,'Return Data'!$B$7:$R$2700,17,0)</f>
        <v>17.3125</v>
      </c>
      <c r="M25" s="66">
        <f t="shared" si="4"/>
        <v>15</v>
      </c>
      <c r="N25" s="65">
        <f>VLOOKUP($A25,'Return Data'!$B$7:$R$2700,14,0)</f>
        <v>12.5604</v>
      </c>
      <c r="O25" s="66">
        <f t="shared" si="6"/>
        <v>11</v>
      </c>
      <c r="P25" s="65">
        <f>VLOOKUP($A25,'Return Data'!$B$7:$R$2700,15,0)</f>
        <v>16.810300000000002</v>
      </c>
      <c r="Q25" s="66">
        <f t="shared" si="7"/>
        <v>8</v>
      </c>
      <c r="R25" s="65">
        <f>VLOOKUP($A25,'Return Data'!$B$7:$R$2700,16,0)</f>
        <v>14.220700000000001</v>
      </c>
      <c r="S25" s="67">
        <f t="shared" si="5"/>
        <v>21</v>
      </c>
    </row>
    <row r="26" spans="1:19" x14ac:dyDescent="0.3">
      <c r="A26" s="63" t="s">
        <v>1918</v>
      </c>
      <c r="B26" s="64">
        <f>VLOOKUP($A26,'Return Data'!$B$7:$R$2700,3,0)</f>
        <v>44260</v>
      </c>
      <c r="C26" s="65">
        <f>VLOOKUP($A26,'Return Data'!$B$7:$R$2700,4,0)</f>
        <v>101.74299999999999</v>
      </c>
      <c r="D26" s="65">
        <f>VLOOKUP($A26,'Return Data'!$B$7:$R$2700,10,0)</f>
        <v>12.252000000000001</v>
      </c>
      <c r="E26" s="66">
        <f t="shared" si="0"/>
        <v>24</v>
      </c>
      <c r="F26" s="65">
        <f>VLOOKUP($A26,'Return Data'!$B$7:$R$2700,11,0)</f>
        <v>26.2837</v>
      </c>
      <c r="G26" s="66">
        <f t="shared" si="1"/>
        <v>29</v>
      </c>
      <c r="H26" s="65">
        <f>VLOOKUP($A26,'Return Data'!$B$7:$R$2700,12,0)</f>
        <v>43.7089</v>
      </c>
      <c r="I26" s="66">
        <f t="shared" si="2"/>
        <v>23</v>
      </c>
      <c r="J26" s="65">
        <f>VLOOKUP($A26,'Return Data'!$B$7:$R$2700,13,0)</f>
        <v>28.4618</v>
      </c>
      <c r="K26" s="66">
        <f t="shared" si="3"/>
        <v>21</v>
      </c>
      <c r="L26" s="65">
        <f>VLOOKUP($A26,'Return Data'!$B$7:$R$2700,17,0)</f>
        <v>13.8764</v>
      </c>
      <c r="M26" s="66">
        <f t="shared" si="4"/>
        <v>27</v>
      </c>
      <c r="N26" s="65">
        <f>VLOOKUP($A26,'Return Data'!$B$7:$R$2700,14,0)</f>
        <v>7.8103999999999996</v>
      </c>
      <c r="O26" s="66">
        <f t="shared" si="6"/>
        <v>26</v>
      </c>
      <c r="P26" s="65">
        <f>VLOOKUP($A26,'Return Data'!$B$7:$R$2700,15,0)</f>
        <v>12.9131</v>
      </c>
      <c r="Q26" s="66">
        <f t="shared" si="7"/>
        <v>22</v>
      </c>
      <c r="R26" s="65">
        <f>VLOOKUP($A26,'Return Data'!$B$7:$R$2700,16,0)</f>
        <v>15.800599999999999</v>
      </c>
      <c r="S26" s="67">
        <f t="shared" si="5"/>
        <v>14</v>
      </c>
    </row>
    <row r="27" spans="1:19" x14ac:dyDescent="0.3">
      <c r="A27" s="63" t="s">
        <v>1919</v>
      </c>
      <c r="B27" s="64">
        <f>VLOOKUP($A27,'Return Data'!$B$7:$R$2700,3,0)</f>
        <v>44260</v>
      </c>
      <c r="C27" s="65">
        <f>VLOOKUP($A27,'Return Data'!$B$7:$R$2700,4,0)</f>
        <v>57.651699999999998</v>
      </c>
      <c r="D27" s="65">
        <f>VLOOKUP($A27,'Return Data'!$B$7:$R$2700,10,0)</f>
        <v>8.1631</v>
      </c>
      <c r="E27" s="66">
        <f t="shared" si="0"/>
        <v>34</v>
      </c>
      <c r="F27" s="65">
        <f>VLOOKUP($A27,'Return Data'!$B$7:$R$2700,11,0)</f>
        <v>23.861999999999998</v>
      </c>
      <c r="G27" s="66">
        <f t="shared" si="1"/>
        <v>32</v>
      </c>
      <c r="H27" s="65">
        <f>VLOOKUP($A27,'Return Data'!$B$7:$R$2700,12,0)</f>
        <v>33.465400000000002</v>
      </c>
      <c r="I27" s="66">
        <f t="shared" si="2"/>
        <v>34</v>
      </c>
      <c r="J27" s="65">
        <f>VLOOKUP($A27,'Return Data'!$B$7:$R$2700,13,0)</f>
        <v>17.4116</v>
      </c>
      <c r="K27" s="66">
        <f t="shared" si="3"/>
        <v>34</v>
      </c>
      <c r="L27" s="65">
        <f>VLOOKUP($A27,'Return Data'!$B$7:$R$2700,17,0)</f>
        <v>13.870200000000001</v>
      </c>
      <c r="M27" s="66">
        <f t="shared" si="4"/>
        <v>28</v>
      </c>
      <c r="N27" s="65">
        <f>VLOOKUP($A27,'Return Data'!$B$7:$R$2700,14,0)</f>
        <v>8.7263999999999999</v>
      </c>
      <c r="O27" s="66">
        <f t="shared" si="6"/>
        <v>22</v>
      </c>
      <c r="P27" s="65">
        <f>VLOOKUP($A27,'Return Data'!$B$7:$R$2700,15,0)</f>
        <v>10.9207</v>
      </c>
      <c r="Q27" s="66">
        <f t="shared" si="7"/>
        <v>26</v>
      </c>
      <c r="R27" s="65">
        <f>VLOOKUP($A27,'Return Data'!$B$7:$R$2700,16,0)</f>
        <v>8.9179999999999993</v>
      </c>
      <c r="S27" s="67">
        <f t="shared" si="5"/>
        <v>34</v>
      </c>
    </row>
    <row r="28" spans="1:19" x14ac:dyDescent="0.3">
      <c r="A28" s="63" t="s">
        <v>1302</v>
      </c>
      <c r="B28" s="64">
        <f>VLOOKUP($A28,'Return Data'!$B$7:$R$2700,3,0)</f>
        <v>44260</v>
      </c>
      <c r="C28" s="65">
        <f>VLOOKUP($A28,'Return Data'!$B$7:$R$2700,4,0)</f>
        <v>15.5527</v>
      </c>
      <c r="D28" s="65">
        <f>VLOOKUP($A28,'Return Data'!$B$7:$R$2700,10,0)</f>
        <v>18.460699999999999</v>
      </c>
      <c r="E28" s="66">
        <f t="shared" si="0"/>
        <v>5</v>
      </c>
      <c r="F28" s="65">
        <f>VLOOKUP($A28,'Return Data'!$B$7:$R$2700,11,0)</f>
        <v>35.971600000000002</v>
      </c>
      <c r="G28" s="66">
        <f t="shared" si="1"/>
        <v>8</v>
      </c>
      <c r="H28" s="65">
        <f>VLOOKUP($A28,'Return Data'!$B$7:$R$2700,12,0)</f>
        <v>51.0807</v>
      </c>
      <c r="I28" s="66">
        <f t="shared" si="2"/>
        <v>9</v>
      </c>
      <c r="J28" s="65">
        <f>VLOOKUP($A28,'Return Data'!$B$7:$R$2700,13,0)</f>
        <v>37.025799999999997</v>
      </c>
      <c r="K28" s="66">
        <f t="shared" si="3"/>
        <v>6</v>
      </c>
      <c r="L28" s="65">
        <f>VLOOKUP($A28,'Return Data'!$B$7:$R$2700,17,0)</f>
        <v>23.128299999999999</v>
      </c>
      <c r="M28" s="66">
        <f t="shared" si="4"/>
        <v>5</v>
      </c>
      <c r="N28" s="65">
        <f>VLOOKUP($A28,'Return Data'!$B$7:$R$2700,14,0)</f>
        <v>13.5099</v>
      </c>
      <c r="O28" s="66">
        <f t="shared" si="6"/>
        <v>8</v>
      </c>
      <c r="P28" s="65"/>
      <c r="Q28" s="66"/>
      <c r="R28" s="65">
        <f>VLOOKUP($A28,'Return Data'!$B$7:$R$2700,16,0)</f>
        <v>12.2591</v>
      </c>
      <c r="S28" s="67">
        <f t="shared" si="5"/>
        <v>28</v>
      </c>
    </row>
    <row r="29" spans="1:19" x14ac:dyDescent="0.3">
      <c r="A29" s="63" t="s">
        <v>1914</v>
      </c>
      <c r="B29" s="64">
        <f>VLOOKUP($A29,'Return Data'!$B$7:$R$2700,3,0)</f>
        <v>44260</v>
      </c>
      <c r="C29" s="65">
        <f>VLOOKUP($A29,'Return Data'!$B$7:$R$2700,4,0)</f>
        <v>32.200600000000001</v>
      </c>
      <c r="D29" s="65">
        <f>VLOOKUP($A29,'Return Data'!$B$7:$R$2700,10,0)</f>
        <v>12.767300000000001</v>
      </c>
      <c r="E29" s="66">
        <f t="shared" si="0"/>
        <v>23</v>
      </c>
      <c r="F29" s="65">
        <f>VLOOKUP($A29,'Return Data'!$B$7:$R$2700,11,0)</f>
        <v>27.4373</v>
      </c>
      <c r="G29" s="66">
        <f t="shared" si="1"/>
        <v>27</v>
      </c>
      <c r="H29" s="65">
        <f>VLOOKUP($A29,'Return Data'!$B$7:$R$2700,12,0)</f>
        <v>44.455599999999997</v>
      </c>
      <c r="I29" s="66">
        <f t="shared" si="2"/>
        <v>22</v>
      </c>
      <c r="J29" s="65">
        <f>VLOOKUP($A29,'Return Data'!$B$7:$R$2700,13,0)</f>
        <v>22.817699999999999</v>
      </c>
      <c r="K29" s="66">
        <f t="shared" si="3"/>
        <v>29</v>
      </c>
      <c r="L29" s="65">
        <f>VLOOKUP($A29,'Return Data'!$B$7:$R$2700,17,0)</f>
        <v>13.888999999999999</v>
      </c>
      <c r="M29" s="66">
        <f t="shared" si="4"/>
        <v>26</v>
      </c>
      <c r="N29" s="65">
        <f>VLOOKUP($A29,'Return Data'!$B$7:$R$2700,14,0)</f>
        <v>7.1228999999999996</v>
      </c>
      <c r="O29" s="66">
        <f t="shared" si="6"/>
        <v>27</v>
      </c>
      <c r="P29" s="65">
        <f>VLOOKUP($A29,'Return Data'!$B$7:$R$2700,15,0)</f>
        <v>14.6457</v>
      </c>
      <c r="Q29" s="66">
        <f t="shared" si="7"/>
        <v>15</v>
      </c>
      <c r="R29" s="65">
        <f>VLOOKUP($A29,'Return Data'!$B$7:$R$2700,16,0)</f>
        <v>18.5931</v>
      </c>
      <c r="S29" s="67">
        <f t="shared" si="5"/>
        <v>4</v>
      </c>
    </row>
    <row r="30" spans="1:19" x14ac:dyDescent="0.3">
      <c r="A30" s="63" t="s">
        <v>1303</v>
      </c>
      <c r="B30" s="64">
        <f>VLOOKUP($A30,'Return Data'!$B$7:$R$2700,3,0)</f>
        <v>44260</v>
      </c>
      <c r="C30" s="65">
        <f>VLOOKUP($A30,'Return Data'!$B$7:$R$2700,4,0)</f>
        <v>117.3168</v>
      </c>
      <c r="D30" s="65">
        <f>VLOOKUP($A30,'Return Data'!$B$7:$R$2700,10,0)</f>
        <v>24.626100000000001</v>
      </c>
      <c r="E30" s="66">
        <f t="shared" si="0"/>
        <v>1</v>
      </c>
      <c r="F30" s="65">
        <f>VLOOKUP($A30,'Return Data'!$B$7:$R$2700,11,0)</f>
        <v>42.681800000000003</v>
      </c>
      <c r="G30" s="66">
        <f t="shared" si="1"/>
        <v>1</v>
      </c>
      <c r="H30" s="65">
        <f>VLOOKUP($A30,'Return Data'!$B$7:$R$2700,12,0)</f>
        <v>61.101700000000001</v>
      </c>
      <c r="I30" s="66">
        <f t="shared" si="2"/>
        <v>2</v>
      </c>
      <c r="J30" s="65">
        <f>VLOOKUP($A30,'Return Data'!$B$7:$R$2700,13,0)</f>
        <v>28.5899</v>
      </c>
      <c r="K30" s="66">
        <f t="shared" si="3"/>
        <v>20</v>
      </c>
      <c r="L30" s="65">
        <f>VLOOKUP($A30,'Return Data'!$B$7:$R$2700,17,0)</f>
        <v>11.1233</v>
      </c>
      <c r="M30" s="66">
        <f t="shared" si="4"/>
        <v>31</v>
      </c>
      <c r="N30" s="65">
        <f>VLOOKUP($A30,'Return Data'!$B$7:$R$2700,14,0)</f>
        <v>8.2243999999999993</v>
      </c>
      <c r="O30" s="66">
        <f t="shared" si="6"/>
        <v>23</v>
      </c>
      <c r="P30" s="65">
        <f>VLOOKUP($A30,'Return Data'!$B$7:$R$2700,15,0)</f>
        <v>12.6248</v>
      </c>
      <c r="Q30" s="66">
        <f t="shared" si="7"/>
        <v>23</v>
      </c>
      <c r="R30" s="65">
        <f>VLOOKUP($A30,'Return Data'!$B$7:$R$2700,16,0)</f>
        <v>16.6952</v>
      </c>
      <c r="S30" s="67">
        <f t="shared" si="5"/>
        <v>11</v>
      </c>
    </row>
    <row r="31" spans="1:19" x14ac:dyDescent="0.3">
      <c r="A31" s="63" t="s">
        <v>1872</v>
      </c>
      <c r="B31" s="64">
        <f>VLOOKUP($A31,'Return Data'!$B$7:$R$2700,3,0)</f>
        <v>44260</v>
      </c>
      <c r="C31" s="65">
        <f>VLOOKUP($A31,'Return Data'!$B$7:$R$2700,4,0)</f>
        <v>37.3001</v>
      </c>
      <c r="D31" s="65">
        <f>VLOOKUP($A31,'Return Data'!$B$7:$R$2700,10,0)</f>
        <v>8.6920999999999999</v>
      </c>
      <c r="E31" s="66">
        <f t="shared" si="0"/>
        <v>33</v>
      </c>
      <c r="F31" s="65">
        <f>VLOOKUP($A31,'Return Data'!$B$7:$R$2700,11,0)</f>
        <v>21.124300000000002</v>
      </c>
      <c r="G31" s="66">
        <f t="shared" si="1"/>
        <v>34</v>
      </c>
      <c r="H31" s="65">
        <f>VLOOKUP($A31,'Return Data'!$B$7:$R$2700,12,0)</f>
        <v>43.320300000000003</v>
      </c>
      <c r="I31" s="66">
        <f t="shared" si="2"/>
        <v>25</v>
      </c>
      <c r="J31" s="65">
        <f>VLOOKUP($A31,'Return Data'!$B$7:$R$2700,13,0)</f>
        <v>41.279699999999998</v>
      </c>
      <c r="K31" s="66">
        <f t="shared" si="3"/>
        <v>4</v>
      </c>
      <c r="L31" s="65">
        <f>VLOOKUP($A31,'Return Data'!$B$7:$R$2700,17,0)</f>
        <v>23.433499999999999</v>
      </c>
      <c r="M31" s="66">
        <f t="shared" si="4"/>
        <v>4</v>
      </c>
      <c r="N31" s="65">
        <f>VLOOKUP($A31,'Return Data'!$B$7:$R$2700,14,0)</f>
        <v>17.132100000000001</v>
      </c>
      <c r="O31" s="66">
        <f t="shared" si="6"/>
        <v>3</v>
      </c>
      <c r="P31" s="65">
        <f>VLOOKUP($A31,'Return Data'!$B$7:$R$2700,15,0)</f>
        <v>18.398</v>
      </c>
      <c r="Q31" s="66">
        <f t="shared" si="7"/>
        <v>2</v>
      </c>
      <c r="R31" s="65">
        <f>VLOOKUP($A31,'Return Data'!$B$7:$R$2700,16,0)</f>
        <v>18.4496</v>
      </c>
      <c r="S31" s="67">
        <f t="shared" si="5"/>
        <v>5</v>
      </c>
    </row>
    <row r="32" spans="1:19" x14ac:dyDescent="0.3">
      <c r="A32" s="63" t="s">
        <v>1905</v>
      </c>
      <c r="B32" s="64">
        <f>VLOOKUP($A32,'Return Data'!$B$7:$R$2700,3,0)</f>
        <v>44260</v>
      </c>
      <c r="C32" s="65">
        <f>VLOOKUP($A32,'Return Data'!$B$7:$R$2700,4,0)</f>
        <v>20.420000000000002</v>
      </c>
      <c r="D32" s="65">
        <f>VLOOKUP($A32,'Return Data'!$B$7:$R$2700,10,0)</f>
        <v>13.1302</v>
      </c>
      <c r="E32" s="66">
        <f t="shared" si="0"/>
        <v>21</v>
      </c>
      <c r="F32" s="65">
        <f>VLOOKUP($A32,'Return Data'!$B$7:$R$2700,11,0)</f>
        <v>34.696599999999997</v>
      </c>
      <c r="G32" s="66">
        <f t="shared" si="1"/>
        <v>13</v>
      </c>
      <c r="H32" s="65">
        <f>VLOOKUP($A32,'Return Data'!$B$7:$R$2700,12,0)</f>
        <v>58.294600000000003</v>
      </c>
      <c r="I32" s="66">
        <f t="shared" si="2"/>
        <v>4</v>
      </c>
      <c r="J32" s="65">
        <f>VLOOKUP($A32,'Return Data'!$B$7:$R$2700,13,0)</f>
        <v>50.59</v>
      </c>
      <c r="K32" s="66">
        <f t="shared" si="3"/>
        <v>2</v>
      </c>
      <c r="L32" s="65">
        <f>VLOOKUP($A32,'Return Data'!$B$7:$R$2700,17,0)</f>
        <v>26.960599999999999</v>
      </c>
      <c r="M32" s="66">
        <f t="shared" si="4"/>
        <v>2</v>
      </c>
      <c r="N32" s="65">
        <f>VLOOKUP($A32,'Return Data'!$B$7:$R$2700,14,0)</f>
        <v>15.872999999999999</v>
      </c>
      <c r="O32" s="66">
        <f t="shared" si="6"/>
        <v>5</v>
      </c>
      <c r="P32" s="65">
        <f>VLOOKUP($A32,'Return Data'!$B$7:$R$2700,15,0)</f>
        <v>17.3185</v>
      </c>
      <c r="Q32" s="66">
        <f t="shared" si="7"/>
        <v>6</v>
      </c>
      <c r="R32" s="65">
        <f>VLOOKUP($A32,'Return Data'!$B$7:$R$2700,16,0)</f>
        <v>12.6173</v>
      </c>
      <c r="S32" s="67">
        <f t="shared" si="5"/>
        <v>25</v>
      </c>
    </row>
    <row r="33" spans="1:19" x14ac:dyDescent="0.3">
      <c r="A33" s="63" t="s">
        <v>1305</v>
      </c>
      <c r="B33" s="64">
        <f>VLOOKUP($A33,'Return Data'!$B$7:$R$2700,3,0)</f>
        <v>44260</v>
      </c>
      <c r="C33" s="65">
        <f>VLOOKUP($A33,'Return Data'!$B$7:$R$2700,4,0)</f>
        <v>180.99</v>
      </c>
      <c r="D33" s="65">
        <f>VLOOKUP($A33,'Return Data'!$B$7:$R$2700,10,0)</f>
        <v>15.2142</v>
      </c>
      <c r="E33" s="66">
        <f t="shared" si="0"/>
        <v>12</v>
      </c>
      <c r="F33" s="65">
        <f>VLOOKUP($A33,'Return Data'!$B$7:$R$2700,11,0)</f>
        <v>32.186700000000002</v>
      </c>
      <c r="G33" s="66">
        <f t="shared" si="1"/>
        <v>20</v>
      </c>
      <c r="H33" s="65">
        <f>VLOOKUP($A33,'Return Data'!$B$7:$R$2700,12,0)</f>
        <v>48.4863</v>
      </c>
      <c r="I33" s="66">
        <f t="shared" si="2"/>
        <v>17</v>
      </c>
      <c r="J33" s="65">
        <f>VLOOKUP($A33,'Return Data'!$B$7:$R$2700,13,0)</f>
        <v>29.204699999999999</v>
      </c>
      <c r="K33" s="66">
        <f t="shared" si="3"/>
        <v>15</v>
      </c>
      <c r="L33" s="65">
        <f>VLOOKUP($A33,'Return Data'!$B$7:$R$2700,17,0)</f>
        <v>15.1228</v>
      </c>
      <c r="M33" s="66">
        <f t="shared" si="4"/>
        <v>21</v>
      </c>
      <c r="N33" s="65">
        <f>VLOOKUP($A33,'Return Data'!$B$7:$R$2700,14,0)</f>
        <v>7.9387999999999996</v>
      </c>
      <c r="O33" s="66">
        <f t="shared" si="6"/>
        <v>25</v>
      </c>
      <c r="P33" s="65">
        <f>VLOOKUP($A33,'Return Data'!$B$7:$R$2700,15,0)</f>
        <v>16.054300000000001</v>
      </c>
      <c r="Q33" s="66">
        <f t="shared" si="7"/>
        <v>11</v>
      </c>
      <c r="R33" s="65">
        <f>VLOOKUP($A33,'Return Data'!$B$7:$R$2700,16,0)</f>
        <v>15.2743</v>
      </c>
      <c r="S33" s="67">
        <f t="shared" si="5"/>
        <v>16</v>
      </c>
    </row>
    <row r="34" spans="1:19" x14ac:dyDescent="0.3">
      <c r="A34" s="63" t="s">
        <v>1307</v>
      </c>
      <c r="B34" s="64">
        <f>VLOOKUP($A34,'Return Data'!$B$7:$R$2700,3,0)</f>
        <v>44260</v>
      </c>
      <c r="C34" s="65">
        <f>VLOOKUP($A34,'Return Data'!$B$7:$R$2700,4,0)</f>
        <v>292.41019999999997</v>
      </c>
      <c r="D34" s="65">
        <f>VLOOKUP($A34,'Return Data'!$B$7:$R$2700,10,0)</f>
        <v>17.0716</v>
      </c>
      <c r="E34" s="66">
        <f t="shared" si="0"/>
        <v>7</v>
      </c>
      <c r="F34" s="65">
        <f>VLOOKUP($A34,'Return Data'!$B$7:$R$2700,11,0)</f>
        <v>35.182600000000001</v>
      </c>
      <c r="G34" s="66">
        <f t="shared" si="1"/>
        <v>12</v>
      </c>
      <c r="H34" s="65">
        <f>VLOOKUP($A34,'Return Data'!$B$7:$R$2700,12,0)</f>
        <v>68.667000000000002</v>
      </c>
      <c r="I34" s="66">
        <f t="shared" si="2"/>
        <v>1</v>
      </c>
      <c r="J34" s="65">
        <f>VLOOKUP($A34,'Return Data'!$B$7:$R$2700,13,0)</f>
        <v>62.241399999999999</v>
      </c>
      <c r="K34" s="66">
        <f t="shared" si="3"/>
        <v>1</v>
      </c>
      <c r="L34" s="65">
        <f>VLOOKUP($A34,'Return Data'!$B$7:$R$2700,17,0)</f>
        <v>29.609100000000002</v>
      </c>
      <c r="M34" s="66">
        <f t="shared" si="4"/>
        <v>1</v>
      </c>
      <c r="N34" s="65">
        <f>VLOOKUP($A34,'Return Data'!$B$7:$R$2700,14,0)</f>
        <v>18.203900000000001</v>
      </c>
      <c r="O34" s="66">
        <f t="shared" si="6"/>
        <v>1</v>
      </c>
      <c r="P34" s="65">
        <f>VLOOKUP($A34,'Return Data'!$B$7:$R$2700,15,0)</f>
        <v>19.790099999999999</v>
      </c>
      <c r="Q34" s="66">
        <f t="shared" si="7"/>
        <v>1</v>
      </c>
      <c r="R34" s="65">
        <f>VLOOKUP($A34,'Return Data'!$B$7:$R$2700,16,0)</f>
        <v>18.4132</v>
      </c>
      <c r="S34" s="67">
        <f t="shared" si="5"/>
        <v>6</v>
      </c>
    </row>
    <row r="35" spans="1:19" x14ac:dyDescent="0.3">
      <c r="A35" s="63" t="s">
        <v>1907</v>
      </c>
      <c r="B35" s="64">
        <f>VLOOKUP($A35,'Return Data'!$B$7:$R$2700,3,0)</f>
        <v>44260</v>
      </c>
      <c r="C35" s="65">
        <f>VLOOKUP($A35,'Return Data'!$B$7:$R$2700,4,0)</f>
        <v>64.071899999999999</v>
      </c>
      <c r="D35" s="65">
        <f>VLOOKUP($A35,'Return Data'!$B$7:$R$2700,10,0)</f>
        <v>14.189</v>
      </c>
      <c r="E35" s="66">
        <f t="shared" si="0"/>
        <v>17</v>
      </c>
      <c r="F35" s="65">
        <f>VLOOKUP($A35,'Return Data'!$B$7:$R$2700,11,0)</f>
        <v>35.5182</v>
      </c>
      <c r="G35" s="66">
        <f t="shared" si="1"/>
        <v>10</v>
      </c>
      <c r="H35" s="65">
        <f>VLOOKUP($A35,'Return Data'!$B$7:$R$2700,12,0)</f>
        <v>50.378799999999998</v>
      </c>
      <c r="I35" s="66">
        <f t="shared" si="2"/>
        <v>10</v>
      </c>
      <c r="J35" s="65">
        <f>VLOOKUP($A35,'Return Data'!$B$7:$R$2700,13,0)</f>
        <v>29.8064</v>
      </c>
      <c r="K35" s="66">
        <f t="shared" si="3"/>
        <v>14</v>
      </c>
      <c r="L35" s="65">
        <f>VLOOKUP($A35,'Return Data'!$B$7:$R$2700,17,0)</f>
        <v>17.861000000000001</v>
      </c>
      <c r="M35" s="66">
        <f t="shared" si="4"/>
        <v>14</v>
      </c>
      <c r="N35" s="65">
        <f>VLOOKUP($A35,'Return Data'!$B$7:$R$2700,14,0)</f>
        <v>11.183400000000001</v>
      </c>
      <c r="O35" s="66">
        <f t="shared" si="6"/>
        <v>12</v>
      </c>
      <c r="P35" s="65">
        <f>VLOOKUP($A35,'Return Data'!$B$7:$R$2700,15,0)</f>
        <v>15.661199999999999</v>
      </c>
      <c r="Q35" s="66">
        <f t="shared" si="7"/>
        <v>13</v>
      </c>
      <c r="R35" s="65">
        <f>VLOOKUP($A35,'Return Data'!$B$7:$R$2700,16,0)</f>
        <v>12.751300000000001</v>
      </c>
      <c r="S35" s="67">
        <f t="shared" si="5"/>
        <v>24</v>
      </c>
    </row>
    <row r="36" spans="1:19" x14ac:dyDescent="0.3">
      <c r="A36" s="63" t="s">
        <v>1909</v>
      </c>
      <c r="B36" s="64">
        <f>VLOOKUP($A36,'Return Data'!$B$7:$R$2700,3,0)</f>
        <v>44260</v>
      </c>
      <c r="C36" s="65">
        <f>VLOOKUP($A36,'Return Data'!$B$7:$R$2700,4,0)</f>
        <v>12.6892</v>
      </c>
      <c r="D36" s="65">
        <f>VLOOKUP($A36,'Return Data'!$B$7:$R$2700,10,0)</f>
        <v>9.0484000000000009</v>
      </c>
      <c r="E36" s="66">
        <f t="shared" si="0"/>
        <v>32</v>
      </c>
      <c r="F36" s="65">
        <f>VLOOKUP($A36,'Return Data'!$B$7:$R$2700,11,0)</f>
        <v>23.168600000000001</v>
      </c>
      <c r="G36" s="66">
        <f t="shared" si="1"/>
        <v>33</v>
      </c>
      <c r="H36" s="65">
        <f>VLOOKUP($A36,'Return Data'!$B$7:$R$2700,12,0)</f>
        <v>35.564</v>
      </c>
      <c r="I36" s="66">
        <f t="shared" si="2"/>
        <v>33</v>
      </c>
      <c r="J36" s="65">
        <f>VLOOKUP($A36,'Return Data'!$B$7:$R$2700,13,0)</f>
        <v>21.8569</v>
      </c>
      <c r="K36" s="66">
        <f t="shared" si="3"/>
        <v>31</v>
      </c>
      <c r="L36" s="65">
        <f>VLOOKUP($A36,'Return Data'!$B$7:$R$2700,17,0)</f>
        <v>11.999000000000001</v>
      </c>
      <c r="M36" s="66">
        <f t="shared" ref="M36:M39" si="9">RANK(L36,L$8:L$41,0)</f>
        <v>30</v>
      </c>
      <c r="N36" s="65"/>
      <c r="O36" s="66"/>
      <c r="P36" s="65"/>
      <c r="Q36" s="66"/>
      <c r="R36" s="65">
        <f>VLOOKUP($A36,'Return Data'!$B$7:$R$2700,16,0)</f>
        <v>10.272500000000001</v>
      </c>
      <c r="S36" s="67">
        <f t="shared" si="5"/>
        <v>32</v>
      </c>
    </row>
    <row r="37" spans="1:19" x14ac:dyDescent="0.3">
      <c r="A37" s="63" t="s">
        <v>1310</v>
      </c>
      <c r="B37" s="64">
        <f>VLOOKUP($A37,'Return Data'!$B$7:$R$2700,3,0)</f>
        <v>44260</v>
      </c>
      <c r="C37" s="65">
        <f>VLOOKUP($A37,'Return Data'!$B$7:$R$2700,4,0)</f>
        <v>13.4724</v>
      </c>
      <c r="D37" s="65">
        <f>VLOOKUP($A37,'Return Data'!$B$7:$R$2700,10,0)</f>
        <v>16.063300000000002</v>
      </c>
      <c r="E37" s="66">
        <f t="shared" si="0"/>
        <v>8</v>
      </c>
      <c r="F37" s="65">
        <f>VLOOKUP($A37,'Return Data'!$B$7:$R$2700,11,0)</f>
        <v>33.034500000000001</v>
      </c>
      <c r="G37" s="66">
        <f t="shared" si="1"/>
        <v>17</v>
      </c>
      <c r="H37" s="65">
        <f>VLOOKUP($A37,'Return Data'!$B$7:$R$2700,12,0)</f>
        <v>49.353099999999998</v>
      </c>
      <c r="I37" s="66">
        <f t="shared" si="2"/>
        <v>14</v>
      </c>
      <c r="J37" s="65">
        <f>VLOOKUP($A37,'Return Data'!$B$7:$R$2700,13,0)</f>
        <v>30.1555</v>
      </c>
      <c r="K37" s="66">
        <f t="shared" ref="K37" si="10">RANK(J37,J$8:J$41,0)</f>
        <v>12</v>
      </c>
      <c r="L37" s="65"/>
      <c r="M37" s="66"/>
      <c r="N37" s="65"/>
      <c r="O37" s="66"/>
      <c r="P37" s="65"/>
      <c r="Q37" s="66"/>
      <c r="R37" s="65">
        <f>VLOOKUP($A37,'Return Data'!$B$7:$R$2700,16,0)</f>
        <v>22.0489</v>
      </c>
      <c r="S37" s="67">
        <f t="shared" si="5"/>
        <v>2</v>
      </c>
    </row>
    <row r="38" spans="1:19" x14ac:dyDescent="0.3">
      <c r="A38" s="102" t="s">
        <v>1887</v>
      </c>
      <c r="B38" s="64">
        <f>VLOOKUP($A38,'Return Data'!$B$7:$R$2700,3,0)</f>
        <v>44260</v>
      </c>
      <c r="C38" s="65">
        <f>VLOOKUP($A38,'Return Data'!$B$7:$R$2700,4,0)</f>
        <v>13.556699999999999</v>
      </c>
      <c r="D38" s="65">
        <f>VLOOKUP($A38,'Return Data'!$B$7:$R$2700,10,0)</f>
        <v>10.635300000000001</v>
      </c>
      <c r="E38" s="66">
        <f t="shared" si="0"/>
        <v>30</v>
      </c>
      <c r="F38" s="65">
        <f>VLOOKUP($A38,'Return Data'!$B$7:$R$2700,11,0)</f>
        <v>25.191199999999998</v>
      </c>
      <c r="G38" s="66">
        <f t="shared" si="1"/>
        <v>31</v>
      </c>
      <c r="H38" s="65">
        <f>VLOOKUP($A38,'Return Data'!$B$7:$R$2700,12,0)</f>
        <v>37.525399999999998</v>
      </c>
      <c r="I38" s="66">
        <f t="shared" si="2"/>
        <v>32</v>
      </c>
      <c r="J38" s="65">
        <f>VLOOKUP($A38,'Return Data'!$B$7:$R$2700,13,0)</f>
        <v>25.5669</v>
      </c>
      <c r="K38" s="66">
        <f t="shared" si="3"/>
        <v>27</v>
      </c>
      <c r="L38" s="65">
        <f>VLOOKUP($A38,'Return Data'!$B$7:$R$2700,17,0)</f>
        <v>16.660299999999999</v>
      </c>
      <c r="M38" s="66">
        <f t="shared" si="9"/>
        <v>19</v>
      </c>
      <c r="N38" s="65"/>
      <c r="O38" s="66"/>
      <c r="P38" s="65"/>
      <c r="Q38" s="66"/>
      <c r="R38" s="65">
        <f>VLOOKUP($A38,'Return Data'!$B$7:$R$2700,16,0)</f>
        <v>12.966200000000001</v>
      </c>
      <c r="S38" s="67">
        <f t="shared" si="5"/>
        <v>23</v>
      </c>
    </row>
    <row r="39" spans="1:19" x14ac:dyDescent="0.3">
      <c r="A39" s="63" t="s">
        <v>1911</v>
      </c>
      <c r="B39" s="64">
        <f>VLOOKUP($A39,'Return Data'!$B$7:$R$2700,3,0)</f>
        <v>44260</v>
      </c>
      <c r="C39" s="65">
        <f>VLOOKUP($A39,'Return Data'!$B$7:$R$2700,4,0)</f>
        <v>126.66</v>
      </c>
      <c r="D39" s="65">
        <f>VLOOKUP($A39,'Return Data'!$B$7:$R$2700,10,0)</f>
        <v>11.1248</v>
      </c>
      <c r="E39" s="66">
        <f t="shared" si="0"/>
        <v>28</v>
      </c>
      <c r="F39" s="65">
        <f>VLOOKUP($A39,'Return Data'!$B$7:$R$2700,11,0)</f>
        <v>25.654800000000002</v>
      </c>
      <c r="G39" s="66">
        <f t="shared" si="1"/>
        <v>30</v>
      </c>
      <c r="H39" s="65">
        <f>VLOOKUP($A39,'Return Data'!$B$7:$R$2700,12,0)</f>
        <v>38.033999999999999</v>
      </c>
      <c r="I39" s="66">
        <f t="shared" si="2"/>
        <v>31</v>
      </c>
      <c r="J39" s="65">
        <f>VLOOKUP($A39,'Return Data'!$B$7:$R$2700,13,0)</f>
        <v>20.835699999999999</v>
      </c>
      <c r="K39" s="66">
        <f t="shared" si="3"/>
        <v>32</v>
      </c>
      <c r="L39" s="65">
        <f>VLOOKUP($A39,'Return Data'!$B$7:$R$2700,17,0)</f>
        <v>8.3733000000000004</v>
      </c>
      <c r="M39" s="66">
        <f t="shared" si="9"/>
        <v>32</v>
      </c>
      <c r="N39" s="65">
        <f>VLOOKUP($A39,'Return Data'!$B$7:$R$2700,14,0)</f>
        <v>4.0087000000000002</v>
      </c>
      <c r="O39" s="66">
        <f t="shared" si="6"/>
        <v>29</v>
      </c>
      <c r="P39" s="65">
        <f>VLOOKUP($A39,'Return Data'!$B$7:$R$2700,15,0)</f>
        <v>9.7873000000000001</v>
      </c>
      <c r="Q39" s="66">
        <f t="shared" si="7"/>
        <v>27</v>
      </c>
      <c r="R39" s="65">
        <f>VLOOKUP($A39,'Return Data'!$B$7:$R$2700,16,0)</f>
        <v>9.8158999999999992</v>
      </c>
      <c r="S39" s="67">
        <f t="shared" si="5"/>
        <v>33</v>
      </c>
    </row>
    <row r="40" spans="1:19" x14ac:dyDescent="0.3">
      <c r="A40" s="63" t="s">
        <v>1897</v>
      </c>
      <c r="B40" s="64">
        <f>VLOOKUP($A40,'Return Data'!$B$7:$R$2700,3,0)</f>
        <v>44260</v>
      </c>
      <c r="C40" s="65">
        <f>VLOOKUP($A40,'Return Data'!$B$7:$R$2700,4,0)</f>
        <v>27.18</v>
      </c>
      <c r="D40" s="65">
        <f>VLOOKUP($A40,'Return Data'!$B$7:$R$2700,10,0)</f>
        <v>14.5868</v>
      </c>
      <c r="E40" s="66">
        <f t="shared" si="0"/>
        <v>15</v>
      </c>
      <c r="F40" s="65">
        <f>VLOOKUP($A40,'Return Data'!$B$7:$R$2700,11,0)</f>
        <v>31.304300000000001</v>
      </c>
      <c r="G40" s="66">
        <f t="shared" si="1"/>
        <v>22</v>
      </c>
      <c r="H40" s="65">
        <f>VLOOKUP($A40,'Return Data'!$B$7:$R$2700,12,0)</f>
        <v>49.834600000000002</v>
      </c>
      <c r="I40" s="66">
        <f t="shared" si="2"/>
        <v>12</v>
      </c>
      <c r="J40" s="65">
        <f>VLOOKUP($A40,'Return Data'!$B$7:$R$2700,13,0)</f>
        <v>35.493499999999997</v>
      </c>
      <c r="K40" s="66">
        <f t="shared" si="3"/>
        <v>8</v>
      </c>
      <c r="L40" s="65">
        <f>VLOOKUP($A40,'Return Data'!$B$7:$R$2700,17,0)</f>
        <v>21.080200000000001</v>
      </c>
      <c r="M40" s="66">
        <f t="shared" si="4"/>
        <v>7</v>
      </c>
      <c r="N40" s="65">
        <f>VLOOKUP($A40,'Return Data'!$B$7:$R$2700,14,0)</f>
        <v>13.587199999999999</v>
      </c>
      <c r="O40" s="66">
        <f t="shared" si="6"/>
        <v>7</v>
      </c>
      <c r="P40" s="65">
        <f>VLOOKUP($A40,'Return Data'!$B$7:$R$2700,15,0)</f>
        <v>14.971</v>
      </c>
      <c r="Q40" s="66">
        <f t="shared" si="7"/>
        <v>14</v>
      </c>
      <c r="R40" s="65">
        <f>VLOOKUP($A40,'Return Data'!$B$7:$R$2700,16,0)</f>
        <v>10.808400000000001</v>
      </c>
      <c r="S40" s="67">
        <f t="shared" si="5"/>
        <v>31</v>
      </c>
    </row>
    <row r="41" spans="1:19" x14ac:dyDescent="0.3">
      <c r="A41" s="63" t="s">
        <v>1926</v>
      </c>
      <c r="B41" s="64">
        <f>VLOOKUP($A41,'Return Data'!$B$7:$R$2700,3,0)</f>
        <v>44260</v>
      </c>
      <c r="C41" s="65">
        <f>VLOOKUP($A41,'Return Data'!$B$7:$R$2700,4,0)</f>
        <v>340.67825945423698</v>
      </c>
      <c r="D41" s="65">
        <f>VLOOKUP($A41,'Return Data'!$B$7:$R$2700,10,0)</f>
        <v>13.876200000000001</v>
      </c>
      <c r="E41" s="66">
        <f t="shared" si="0"/>
        <v>18</v>
      </c>
      <c r="F41" s="65">
        <f>VLOOKUP($A41,'Return Data'!$B$7:$R$2700,11,0)</f>
        <v>37.1877</v>
      </c>
      <c r="G41" s="66">
        <f t="shared" si="1"/>
        <v>5</v>
      </c>
      <c r="H41" s="65">
        <f>VLOOKUP($A41,'Return Data'!$B$7:$R$2700,12,0)</f>
        <v>58.605600000000003</v>
      </c>
      <c r="I41" s="66">
        <f t="shared" si="2"/>
        <v>3</v>
      </c>
      <c r="J41" s="65">
        <f>VLOOKUP($A41,'Return Data'!$B$7:$R$2700,13,0)</f>
        <v>37.880200000000002</v>
      </c>
      <c r="K41" s="66">
        <f t="shared" si="3"/>
        <v>5</v>
      </c>
      <c r="L41" s="65">
        <f>VLOOKUP($A41,'Return Data'!$B$7:$R$2700,17,0)</f>
        <v>24.510100000000001</v>
      </c>
      <c r="M41" s="66">
        <f t="shared" si="4"/>
        <v>3</v>
      </c>
      <c r="N41" s="65">
        <f>VLOOKUP($A41,'Return Data'!$B$7:$R$2700,14,0)</f>
        <v>17.948599999999999</v>
      </c>
      <c r="O41" s="66">
        <f t="shared" si="6"/>
        <v>2</v>
      </c>
      <c r="P41" s="65">
        <f>VLOOKUP($A41,'Return Data'!$B$7:$R$2700,15,0)</f>
        <v>17.763100000000001</v>
      </c>
      <c r="Q41" s="66">
        <f t="shared" si="7"/>
        <v>3</v>
      </c>
      <c r="R41" s="65">
        <f>VLOOKUP($A41,'Return Data'!$B$7:$R$2700,16,0)</f>
        <v>13.025399999999999</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14.207841176470586</v>
      </c>
      <c r="E43" s="74"/>
      <c r="F43" s="75">
        <f>AVERAGE(F8:F41)</f>
        <v>32.289679411764695</v>
      </c>
      <c r="G43" s="74"/>
      <c r="H43" s="75">
        <f>AVERAGE(H8:H41)</f>
        <v>47.601320588235296</v>
      </c>
      <c r="I43" s="74"/>
      <c r="J43" s="75">
        <f>AVERAGE(J8:J41)</f>
        <v>30.610697058823529</v>
      </c>
      <c r="K43" s="74"/>
      <c r="L43" s="75">
        <f>AVERAGE(L8:L41)</f>
        <v>17.60963125</v>
      </c>
      <c r="M43" s="74"/>
      <c r="N43" s="75">
        <f>AVERAGE(N8:N41)</f>
        <v>11.305868965517238</v>
      </c>
      <c r="O43" s="74"/>
      <c r="P43" s="75">
        <f>AVERAGE(P8:P41)</f>
        <v>15.044025925925927</v>
      </c>
      <c r="Q43" s="74"/>
      <c r="R43" s="75">
        <f>AVERAGE(R8:R41)</f>
        <v>15.037573529411764</v>
      </c>
      <c r="S43" s="76"/>
    </row>
    <row r="44" spans="1:19" x14ac:dyDescent="0.3">
      <c r="A44" s="73" t="s">
        <v>28</v>
      </c>
      <c r="B44" s="74"/>
      <c r="C44" s="74"/>
      <c r="D44" s="75">
        <f>MIN(D8:D41)</f>
        <v>8.1631</v>
      </c>
      <c r="E44" s="74"/>
      <c r="F44" s="75">
        <f>MIN(F8:F41)</f>
        <v>21.124300000000002</v>
      </c>
      <c r="G44" s="74"/>
      <c r="H44" s="75">
        <f>MIN(H8:H41)</f>
        <v>33.465400000000002</v>
      </c>
      <c r="I44" s="74"/>
      <c r="J44" s="75">
        <f>MIN(J8:J41)</f>
        <v>17.4116</v>
      </c>
      <c r="K44" s="74"/>
      <c r="L44" s="75">
        <f>MIN(L8:L41)</f>
        <v>8.3733000000000004</v>
      </c>
      <c r="M44" s="74"/>
      <c r="N44" s="75">
        <f>MIN(N8:N41)</f>
        <v>4.0087000000000002</v>
      </c>
      <c r="O44" s="74"/>
      <c r="P44" s="75">
        <f>MIN(P8:P41)</f>
        <v>9.7873000000000001</v>
      </c>
      <c r="Q44" s="74"/>
      <c r="R44" s="75">
        <f>MIN(R8:R41)</f>
        <v>8.9179999999999993</v>
      </c>
      <c r="S44" s="76"/>
    </row>
    <row r="45" spans="1:19" ht="15" thickBot="1" x14ac:dyDescent="0.35">
      <c r="A45" s="77" t="s">
        <v>29</v>
      </c>
      <c r="B45" s="78"/>
      <c r="C45" s="78"/>
      <c r="D45" s="79">
        <f>MAX(D8:D41)</f>
        <v>24.626100000000001</v>
      </c>
      <c r="E45" s="78"/>
      <c r="F45" s="79">
        <f>MAX(F8:F41)</f>
        <v>42.681800000000003</v>
      </c>
      <c r="G45" s="78"/>
      <c r="H45" s="79">
        <f>MAX(H8:H41)</f>
        <v>68.667000000000002</v>
      </c>
      <c r="I45" s="78"/>
      <c r="J45" s="79">
        <f>MAX(J8:J41)</f>
        <v>62.241399999999999</v>
      </c>
      <c r="K45" s="78"/>
      <c r="L45" s="79">
        <f>MAX(L8:L41)</f>
        <v>29.609100000000002</v>
      </c>
      <c r="M45" s="78"/>
      <c r="N45" s="79">
        <f>MAX(N8:N41)</f>
        <v>18.203900000000001</v>
      </c>
      <c r="O45" s="78"/>
      <c r="P45" s="79">
        <f>MAX(P8:P41)</f>
        <v>19.790099999999999</v>
      </c>
      <c r="Q45" s="78"/>
      <c r="R45" s="79">
        <f>MAX(R8:R41)</f>
        <v>22.3993</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342</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44260</v>
      </c>
      <c r="C8" s="65">
        <f>VLOOKUP($A8,'Return Data'!$B$7:$R$2700,4,0)</f>
        <v>60.081699999999998</v>
      </c>
      <c r="D8" s="65">
        <f>VLOOKUP($A8,'Return Data'!$B$7:$R$2700,10,0)</f>
        <v>15.465999999999999</v>
      </c>
      <c r="E8" s="66">
        <f>RANK(D8,D$8:D$23,0)</f>
        <v>7</v>
      </c>
      <c r="F8" s="65">
        <f>VLOOKUP($A8,'Return Data'!$B$7:$R$2700,11,0)</f>
        <v>33.7562</v>
      </c>
      <c r="G8" s="66">
        <f>RANK(F8,F$8:F$23,0)</f>
        <v>9</v>
      </c>
      <c r="H8" s="65">
        <f>VLOOKUP($A8,'Return Data'!$B$7:$R$2700,12,0)</f>
        <v>56.895000000000003</v>
      </c>
      <c r="I8" s="66">
        <f>RANK(H8,H$8:H$23,0)</f>
        <v>3</v>
      </c>
      <c r="J8" s="65">
        <f>VLOOKUP($A8,'Return Data'!$B$7:$R$2700,13,0)</f>
        <v>40.822000000000003</v>
      </c>
      <c r="K8" s="66">
        <f>RANK(J8,J$8:J$23,0)</f>
        <v>5</v>
      </c>
      <c r="L8" s="65">
        <f>VLOOKUP($A8,'Return Data'!$B$7:$R$2700,17,0)</f>
        <v>9.5394000000000005</v>
      </c>
      <c r="M8" s="66">
        <f>RANK(L8,L$8:L$23,0)</f>
        <v>15</v>
      </c>
      <c r="N8" s="65">
        <f>VLOOKUP($A8,'Return Data'!$B$7:$R$2700,14,0)</f>
        <v>-1.6153</v>
      </c>
      <c r="O8" s="66">
        <f>RANK(N8,N$8:N$23,0)</f>
        <v>12</v>
      </c>
      <c r="P8" s="65">
        <f>VLOOKUP($A8,'Return Data'!$B$7:$R$2700,15,0)</f>
        <v>10.4216</v>
      </c>
      <c r="Q8" s="66">
        <f>RANK(P8,P$8:P$23,0)</f>
        <v>11</v>
      </c>
      <c r="R8" s="65">
        <f>VLOOKUP($A8,'Return Data'!$B$7:$R$2700,16,0)</f>
        <v>14.8535</v>
      </c>
      <c r="S8" s="67">
        <f>RANK(R8,R$8:R$23,0)</f>
        <v>8</v>
      </c>
    </row>
    <row r="9" spans="1:20" x14ac:dyDescent="0.3">
      <c r="A9" s="63" t="s">
        <v>31</v>
      </c>
      <c r="B9" s="64">
        <f>VLOOKUP($A9,'Return Data'!$B$7:$R$2700,3,0)</f>
        <v>44260</v>
      </c>
      <c r="C9" s="65">
        <f>VLOOKUP($A9,'Return Data'!$B$7:$R$2700,4,0)</f>
        <v>356.31599999999997</v>
      </c>
      <c r="D9" s="65">
        <f>VLOOKUP($A9,'Return Data'!$B$7:$R$2700,10,0)</f>
        <v>15.130100000000001</v>
      </c>
      <c r="E9" s="66">
        <f t="shared" ref="E9:E23" si="0">RANK(D9,D$8:D$23,0)</f>
        <v>8</v>
      </c>
      <c r="F9" s="65">
        <f>VLOOKUP($A9,'Return Data'!$B$7:$R$2700,11,0)</f>
        <v>34.216799999999999</v>
      </c>
      <c r="G9" s="66">
        <f t="shared" ref="G9:G23" si="1">RANK(F9,F$8:F$23,0)</f>
        <v>7</v>
      </c>
      <c r="H9" s="65">
        <f>VLOOKUP($A9,'Return Data'!$B$7:$R$2700,12,0)</f>
        <v>52.946300000000001</v>
      </c>
      <c r="I9" s="66">
        <f t="shared" ref="I9:I23" si="2">RANK(H9,H$8:H$23,0)</f>
        <v>8</v>
      </c>
      <c r="J9" s="65">
        <f>VLOOKUP($A9,'Return Data'!$B$7:$R$2700,13,0)</f>
        <v>34.896099999999997</v>
      </c>
      <c r="K9" s="66">
        <f t="shared" ref="K9:K23" si="3">RANK(J9,J$8:J$23,0)</f>
        <v>8</v>
      </c>
      <c r="L9" s="65">
        <f>VLOOKUP($A9,'Return Data'!$B$7:$R$2700,17,0)</f>
        <v>11.9099</v>
      </c>
      <c r="M9" s="66">
        <f t="shared" ref="M9:M23" si="4">RANK(L9,L$8:L$23,0)</f>
        <v>13</v>
      </c>
      <c r="N9" s="65">
        <f>VLOOKUP($A9,'Return Data'!$B$7:$R$2700,14,0)</f>
        <v>6.9353999999999996</v>
      </c>
      <c r="O9" s="66">
        <f t="shared" ref="O9:O23" si="5">RANK(N9,N$8:N$23,0)</f>
        <v>9</v>
      </c>
      <c r="P9" s="65">
        <f>VLOOKUP($A9,'Return Data'!$B$7:$R$2700,15,0)</f>
        <v>14.0951</v>
      </c>
      <c r="Q9" s="66">
        <f t="shared" ref="Q9:Q23" si="6">RANK(P9,P$8:P$23,0)</f>
        <v>7</v>
      </c>
      <c r="R9" s="65">
        <f>VLOOKUP($A9,'Return Data'!$B$7:$R$2700,16,0)</f>
        <v>14.090299999999999</v>
      </c>
      <c r="S9" s="67">
        <f t="shared" ref="S9:S23" si="7">RANK(R9,R$8:R$23,0)</f>
        <v>11</v>
      </c>
    </row>
    <row r="10" spans="1:20" x14ac:dyDescent="0.3">
      <c r="A10" s="63" t="s">
        <v>32</v>
      </c>
      <c r="B10" s="64">
        <f>VLOOKUP($A10,'Return Data'!$B$7:$R$2700,3,0)</f>
        <v>44260</v>
      </c>
      <c r="C10" s="65">
        <f>VLOOKUP($A10,'Return Data'!$B$7:$R$2700,4,0)</f>
        <v>195.06</v>
      </c>
      <c r="D10" s="65">
        <f>VLOOKUP($A10,'Return Data'!$B$7:$R$2700,10,0)</f>
        <v>14.937200000000001</v>
      </c>
      <c r="E10" s="66">
        <f t="shared" si="0"/>
        <v>9</v>
      </c>
      <c r="F10" s="65">
        <f>VLOOKUP($A10,'Return Data'!$B$7:$R$2700,11,0)</f>
        <v>32.064999999999998</v>
      </c>
      <c r="G10" s="66">
        <f t="shared" si="1"/>
        <v>11</v>
      </c>
      <c r="H10" s="65">
        <f>VLOOKUP($A10,'Return Data'!$B$7:$R$2700,12,0)</f>
        <v>45.5672</v>
      </c>
      <c r="I10" s="66">
        <f t="shared" si="2"/>
        <v>12</v>
      </c>
      <c r="J10" s="65">
        <f>VLOOKUP($A10,'Return Data'!$B$7:$R$2700,13,0)</f>
        <v>46.9268</v>
      </c>
      <c r="K10" s="66">
        <f t="shared" si="3"/>
        <v>2</v>
      </c>
      <c r="L10" s="65">
        <f>VLOOKUP($A10,'Return Data'!$B$7:$R$2700,17,0)</f>
        <v>18.023399999999999</v>
      </c>
      <c r="M10" s="66">
        <f t="shared" si="4"/>
        <v>3</v>
      </c>
      <c r="N10" s="65">
        <f>VLOOKUP($A10,'Return Data'!$B$7:$R$2700,14,0)</f>
        <v>10.908200000000001</v>
      </c>
      <c r="O10" s="66">
        <f t="shared" si="5"/>
        <v>2</v>
      </c>
      <c r="P10" s="65">
        <f>VLOOKUP($A10,'Return Data'!$B$7:$R$2700,15,0)</f>
        <v>13.268599999999999</v>
      </c>
      <c r="Q10" s="66">
        <f t="shared" si="6"/>
        <v>9</v>
      </c>
      <c r="R10" s="65">
        <f>VLOOKUP($A10,'Return Data'!$B$7:$R$2700,16,0)</f>
        <v>19.646799999999999</v>
      </c>
      <c r="S10" s="67">
        <f t="shared" si="7"/>
        <v>1</v>
      </c>
    </row>
    <row r="11" spans="1:20" x14ac:dyDescent="0.3">
      <c r="A11" s="63" t="s">
        <v>33</v>
      </c>
      <c r="B11" s="64">
        <f>VLOOKUP($A11,'Return Data'!$B$7:$R$2700,3,0)</f>
        <v>44260</v>
      </c>
      <c r="C11" s="65">
        <f>VLOOKUP($A11,'Return Data'!$B$7:$R$2700,4,0)</f>
        <v>13.29</v>
      </c>
      <c r="D11" s="65">
        <f>VLOOKUP($A11,'Return Data'!$B$7:$R$2700,10,0)</f>
        <v>16.6813</v>
      </c>
      <c r="E11" s="66">
        <f t="shared" si="0"/>
        <v>4</v>
      </c>
      <c r="F11" s="65">
        <f>VLOOKUP($A11,'Return Data'!$B$7:$R$2700,11,0)</f>
        <v>34.106999999999999</v>
      </c>
      <c r="G11" s="66">
        <f t="shared" si="1"/>
        <v>8</v>
      </c>
      <c r="H11" s="65">
        <f>VLOOKUP($A11,'Return Data'!$B$7:$R$2700,12,0)</f>
        <v>49.4938</v>
      </c>
      <c r="I11" s="66">
        <f t="shared" si="2"/>
        <v>10</v>
      </c>
      <c r="J11" s="65">
        <f>VLOOKUP($A11,'Return Data'!$B$7:$R$2700,13,0)</f>
        <v>31.584199999999999</v>
      </c>
      <c r="K11" s="66">
        <f t="shared" si="3"/>
        <v>11</v>
      </c>
      <c r="L11" s="65">
        <f>VLOOKUP($A11,'Return Data'!$B$7:$R$2700,17,0)</f>
        <v>14.4062</v>
      </c>
      <c r="M11" s="66">
        <f t="shared" ref="M11" si="8">RANK(L11,L$8:L$23,0)</f>
        <v>9</v>
      </c>
      <c r="N11" s="65"/>
      <c r="O11" s="66"/>
      <c r="P11" s="65"/>
      <c r="Q11" s="66"/>
      <c r="R11" s="65">
        <f>VLOOKUP($A11,'Return Data'!$B$7:$R$2700,16,0)</f>
        <v>11.8368</v>
      </c>
      <c r="S11" s="67">
        <f t="shared" si="7"/>
        <v>13</v>
      </c>
    </row>
    <row r="12" spans="1:20" x14ac:dyDescent="0.3">
      <c r="A12" s="63" t="s">
        <v>34</v>
      </c>
      <c r="B12" s="64">
        <f>VLOOKUP($A12,'Return Data'!$B$7:$R$2700,3,0)</f>
        <v>44260</v>
      </c>
      <c r="C12" s="65">
        <f>VLOOKUP($A12,'Return Data'!$B$7:$R$2700,4,0)</f>
        <v>65.31</v>
      </c>
      <c r="D12" s="65">
        <f>VLOOKUP($A12,'Return Data'!$B$7:$R$2700,10,0)</f>
        <v>22.8093</v>
      </c>
      <c r="E12" s="66">
        <f t="shared" si="0"/>
        <v>2</v>
      </c>
      <c r="F12" s="65">
        <f>VLOOKUP($A12,'Return Data'!$B$7:$R$2700,11,0)</f>
        <v>48.162399999999998</v>
      </c>
      <c r="G12" s="66">
        <f t="shared" si="1"/>
        <v>2</v>
      </c>
      <c r="H12" s="65">
        <f>VLOOKUP($A12,'Return Data'!$B$7:$R$2700,12,0)</f>
        <v>80.713899999999995</v>
      </c>
      <c r="I12" s="66">
        <f t="shared" si="2"/>
        <v>1</v>
      </c>
      <c r="J12" s="65">
        <f>VLOOKUP($A12,'Return Data'!$B$7:$R$2700,13,0)</f>
        <v>42.972900000000003</v>
      </c>
      <c r="K12" s="66">
        <f t="shared" si="3"/>
        <v>3</v>
      </c>
      <c r="L12" s="65">
        <f>VLOOKUP($A12,'Return Data'!$B$7:$R$2700,17,0)</f>
        <v>14.7043</v>
      </c>
      <c r="M12" s="66">
        <f t="shared" si="4"/>
        <v>7</v>
      </c>
      <c r="N12" s="65">
        <f>VLOOKUP($A12,'Return Data'!$B$7:$R$2700,14,0)</f>
        <v>5.4861000000000004</v>
      </c>
      <c r="O12" s="66">
        <f t="shared" si="5"/>
        <v>10</v>
      </c>
      <c r="P12" s="65">
        <f>VLOOKUP($A12,'Return Data'!$B$7:$R$2700,15,0)</f>
        <v>15.7918</v>
      </c>
      <c r="Q12" s="66">
        <f t="shared" si="6"/>
        <v>4</v>
      </c>
      <c r="R12" s="65">
        <f>VLOOKUP($A12,'Return Data'!$B$7:$R$2700,16,0)</f>
        <v>15.525399999999999</v>
      </c>
      <c r="S12" s="67">
        <f t="shared" si="7"/>
        <v>7</v>
      </c>
    </row>
    <row r="13" spans="1:20" x14ac:dyDescent="0.3">
      <c r="A13" s="63" t="s">
        <v>35</v>
      </c>
      <c r="B13" s="64">
        <f>VLOOKUP($A13,'Return Data'!$B$7:$R$2700,3,0)</f>
        <v>44260</v>
      </c>
      <c r="C13" s="65">
        <f>VLOOKUP($A13,'Return Data'!$B$7:$R$2700,4,0)</f>
        <v>14.4498</v>
      </c>
      <c r="D13" s="65">
        <f>VLOOKUP($A13,'Return Data'!$B$7:$R$2700,10,0)</f>
        <v>9.9672000000000001</v>
      </c>
      <c r="E13" s="66">
        <f t="shared" si="0"/>
        <v>16</v>
      </c>
      <c r="F13" s="65">
        <f>VLOOKUP($A13,'Return Data'!$B$7:$R$2700,11,0)</f>
        <v>27.046800000000001</v>
      </c>
      <c r="G13" s="66">
        <f t="shared" si="1"/>
        <v>14</v>
      </c>
      <c r="H13" s="65">
        <f>VLOOKUP($A13,'Return Data'!$B$7:$R$2700,12,0)</f>
        <v>43.923699999999997</v>
      </c>
      <c r="I13" s="66">
        <f t="shared" si="2"/>
        <v>13</v>
      </c>
      <c r="J13" s="65">
        <f>VLOOKUP($A13,'Return Data'!$B$7:$R$2700,13,0)</f>
        <v>28.419799999999999</v>
      </c>
      <c r="K13" s="66">
        <f t="shared" si="3"/>
        <v>14</v>
      </c>
      <c r="L13" s="65">
        <f>VLOOKUP($A13,'Return Data'!$B$7:$R$2700,17,0)</f>
        <v>12.177300000000001</v>
      </c>
      <c r="M13" s="66">
        <f t="shared" si="4"/>
        <v>12</v>
      </c>
      <c r="N13" s="65">
        <f>VLOOKUP($A13,'Return Data'!$B$7:$R$2700,14,0)</f>
        <v>2.1678000000000002</v>
      </c>
      <c r="O13" s="66">
        <f t="shared" si="5"/>
        <v>11</v>
      </c>
      <c r="P13" s="65"/>
      <c r="Q13" s="66"/>
      <c r="R13" s="65">
        <f>VLOOKUP($A13,'Return Data'!$B$7:$R$2700,16,0)</f>
        <v>6.9269999999999996</v>
      </c>
      <c r="S13" s="67">
        <f t="shared" si="7"/>
        <v>16</v>
      </c>
    </row>
    <row r="14" spans="1:20" x14ac:dyDescent="0.3">
      <c r="A14" s="63" t="s">
        <v>36</v>
      </c>
      <c r="B14" s="64">
        <f>VLOOKUP($A14,'Return Data'!$B$7:$R$2700,3,0)</f>
        <v>44260</v>
      </c>
      <c r="C14" s="65">
        <f>VLOOKUP($A14,'Return Data'!$B$7:$R$2700,4,0)</f>
        <v>343.40869486345201</v>
      </c>
      <c r="D14" s="65">
        <f>VLOOKUP($A14,'Return Data'!$B$7:$R$2700,10,0)</f>
        <v>16.1813</v>
      </c>
      <c r="E14" s="66">
        <f t="shared" si="0"/>
        <v>5</v>
      </c>
      <c r="F14" s="65">
        <f>VLOOKUP($A14,'Return Data'!$B$7:$R$2700,11,0)</f>
        <v>37.896900000000002</v>
      </c>
      <c r="G14" s="66">
        <f t="shared" si="1"/>
        <v>3</v>
      </c>
      <c r="H14" s="65">
        <f>VLOOKUP($A14,'Return Data'!$B$7:$R$2700,12,0)</f>
        <v>53.203000000000003</v>
      </c>
      <c r="I14" s="66">
        <f t="shared" si="2"/>
        <v>6</v>
      </c>
      <c r="J14" s="65">
        <f>VLOOKUP($A14,'Return Data'!$B$7:$R$2700,13,0)</f>
        <v>30.844000000000001</v>
      </c>
      <c r="K14" s="66">
        <f t="shared" si="3"/>
        <v>13</v>
      </c>
      <c r="L14" s="65">
        <f>VLOOKUP($A14,'Return Data'!$B$7:$R$2700,17,0)</f>
        <v>18.146000000000001</v>
      </c>
      <c r="M14" s="66">
        <f t="shared" si="4"/>
        <v>2</v>
      </c>
      <c r="N14" s="65">
        <f>VLOOKUP($A14,'Return Data'!$B$7:$R$2700,14,0)</f>
        <v>10.158300000000001</v>
      </c>
      <c r="O14" s="66">
        <f t="shared" si="5"/>
        <v>4</v>
      </c>
      <c r="P14" s="65">
        <f>VLOOKUP($A14,'Return Data'!$B$7:$R$2700,15,0)</f>
        <v>17.9588</v>
      </c>
      <c r="Q14" s="66">
        <f t="shared" si="6"/>
        <v>1</v>
      </c>
      <c r="R14" s="65">
        <f>VLOOKUP($A14,'Return Data'!$B$7:$R$2700,16,0)</f>
        <v>16.039100000000001</v>
      </c>
      <c r="S14" s="67">
        <f t="shared" si="7"/>
        <v>4</v>
      </c>
    </row>
    <row r="15" spans="1:20" x14ac:dyDescent="0.3">
      <c r="A15" s="63" t="s">
        <v>37</v>
      </c>
      <c r="B15" s="64">
        <f>VLOOKUP($A15,'Return Data'!$B$7:$R$2700,3,0)</f>
        <v>44260</v>
      </c>
      <c r="C15" s="65">
        <f>VLOOKUP($A15,'Return Data'!$B$7:$R$2700,4,0)</f>
        <v>46.05</v>
      </c>
      <c r="D15" s="65">
        <f>VLOOKUP($A15,'Return Data'!$B$7:$R$2700,10,0)</f>
        <v>15.5265</v>
      </c>
      <c r="E15" s="66">
        <f t="shared" si="0"/>
        <v>6</v>
      </c>
      <c r="F15" s="65">
        <f>VLOOKUP($A15,'Return Data'!$B$7:$R$2700,11,0)</f>
        <v>33.606099999999998</v>
      </c>
      <c r="G15" s="66">
        <f t="shared" si="1"/>
        <v>10</v>
      </c>
      <c r="H15" s="65">
        <f>VLOOKUP($A15,'Return Data'!$B$7:$R$2700,12,0)</f>
        <v>54.297199999999997</v>
      </c>
      <c r="I15" s="66">
        <f t="shared" si="2"/>
        <v>5</v>
      </c>
      <c r="J15" s="65">
        <f>VLOOKUP($A15,'Return Data'!$B$7:$R$2700,13,0)</f>
        <v>33.761299999999999</v>
      </c>
      <c r="K15" s="66">
        <f t="shared" si="3"/>
        <v>10</v>
      </c>
      <c r="L15" s="65">
        <f>VLOOKUP($A15,'Return Data'!$B$7:$R$2700,17,0)</f>
        <v>16.041899999999998</v>
      </c>
      <c r="M15" s="66">
        <f t="shared" si="4"/>
        <v>5</v>
      </c>
      <c r="N15" s="65">
        <f>VLOOKUP($A15,'Return Data'!$B$7:$R$2700,14,0)</f>
        <v>7.3642000000000003</v>
      </c>
      <c r="O15" s="66">
        <f t="shared" si="5"/>
        <v>7</v>
      </c>
      <c r="P15" s="65">
        <f>VLOOKUP($A15,'Return Data'!$B$7:$R$2700,15,0)</f>
        <v>14.9674</v>
      </c>
      <c r="Q15" s="66">
        <f t="shared" si="6"/>
        <v>5</v>
      </c>
      <c r="R15" s="65">
        <f>VLOOKUP($A15,'Return Data'!$B$7:$R$2700,16,0)</f>
        <v>14.6622</v>
      </c>
      <c r="S15" s="67">
        <f t="shared" si="7"/>
        <v>9</v>
      </c>
    </row>
    <row r="16" spans="1:20" x14ac:dyDescent="0.3">
      <c r="A16" s="63" t="s">
        <v>38</v>
      </c>
      <c r="B16" s="64">
        <f>VLOOKUP($A16,'Return Data'!$B$7:$R$2700,3,0)</f>
        <v>44260</v>
      </c>
      <c r="C16" s="65">
        <f>VLOOKUP($A16,'Return Data'!$B$7:$R$2700,4,0)</f>
        <v>98.086699999999993</v>
      </c>
      <c r="D16" s="65">
        <f>VLOOKUP($A16,'Return Data'!$B$7:$R$2700,10,0)</f>
        <v>17.612500000000001</v>
      </c>
      <c r="E16" s="66">
        <f t="shared" si="0"/>
        <v>3</v>
      </c>
      <c r="F16" s="65">
        <f>VLOOKUP($A16,'Return Data'!$B$7:$R$2700,11,0)</f>
        <v>36.6066</v>
      </c>
      <c r="G16" s="66">
        <f t="shared" si="1"/>
        <v>5</v>
      </c>
      <c r="H16" s="65">
        <f>VLOOKUP($A16,'Return Data'!$B$7:$R$2700,12,0)</f>
        <v>56.763100000000001</v>
      </c>
      <c r="I16" s="66">
        <f t="shared" si="2"/>
        <v>4</v>
      </c>
      <c r="J16" s="65">
        <f>VLOOKUP($A16,'Return Data'!$B$7:$R$2700,13,0)</f>
        <v>37.3127</v>
      </c>
      <c r="K16" s="66">
        <f t="shared" si="3"/>
        <v>6</v>
      </c>
      <c r="L16" s="65">
        <f>VLOOKUP($A16,'Return Data'!$B$7:$R$2700,17,0)</f>
        <v>17.935300000000002</v>
      </c>
      <c r="M16" s="66">
        <f t="shared" si="4"/>
        <v>4</v>
      </c>
      <c r="N16" s="65">
        <f>VLOOKUP($A16,'Return Data'!$B$7:$R$2700,14,0)</f>
        <v>10.472899999999999</v>
      </c>
      <c r="O16" s="66">
        <f t="shared" si="5"/>
        <v>3</v>
      </c>
      <c r="P16" s="65">
        <f>VLOOKUP($A16,'Return Data'!$B$7:$R$2700,15,0)</f>
        <v>15.9656</v>
      </c>
      <c r="Q16" s="66">
        <f t="shared" si="6"/>
        <v>3</v>
      </c>
      <c r="R16" s="65">
        <f>VLOOKUP($A16,'Return Data'!$B$7:$R$2700,16,0)</f>
        <v>15.5997</v>
      </c>
      <c r="S16" s="67">
        <f t="shared" si="7"/>
        <v>6</v>
      </c>
    </row>
    <row r="17" spans="1:19" x14ac:dyDescent="0.3">
      <c r="A17" s="63" t="s">
        <v>39</v>
      </c>
      <c r="B17" s="64">
        <f>VLOOKUP($A17,'Return Data'!$B$7:$R$2700,3,0)</f>
        <v>44260</v>
      </c>
      <c r="C17" s="65">
        <f>VLOOKUP($A17,'Return Data'!$B$7:$R$2700,4,0)</f>
        <v>66.55</v>
      </c>
      <c r="D17" s="65">
        <f>VLOOKUP($A17,'Return Data'!$B$7:$R$2700,10,0)</f>
        <v>14.563599999999999</v>
      </c>
      <c r="E17" s="66">
        <f t="shared" si="0"/>
        <v>11</v>
      </c>
      <c r="F17" s="65">
        <f>VLOOKUP($A17,'Return Data'!$B$7:$R$2700,11,0)</f>
        <v>37.528399999999998</v>
      </c>
      <c r="G17" s="66">
        <f t="shared" si="1"/>
        <v>4</v>
      </c>
      <c r="H17" s="65">
        <f>VLOOKUP($A17,'Return Data'!$B$7:$R$2700,12,0)</f>
        <v>52.988500000000002</v>
      </c>
      <c r="I17" s="66">
        <f t="shared" si="2"/>
        <v>7</v>
      </c>
      <c r="J17" s="65">
        <f>VLOOKUP($A17,'Return Data'!$B$7:$R$2700,13,0)</f>
        <v>36.990499999999997</v>
      </c>
      <c r="K17" s="66">
        <f t="shared" si="3"/>
        <v>7</v>
      </c>
      <c r="L17" s="65">
        <f>VLOOKUP($A17,'Return Data'!$B$7:$R$2700,17,0)</f>
        <v>10.864800000000001</v>
      </c>
      <c r="M17" s="66">
        <f t="shared" si="4"/>
        <v>14</v>
      </c>
      <c r="N17" s="65">
        <f>VLOOKUP($A17,'Return Data'!$B$7:$R$2700,14,0)</f>
        <v>8.4451999999999998</v>
      </c>
      <c r="O17" s="66">
        <f t="shared" si="5"/>
        <v>5</v>
      </c>
      <c r="P17" s="65">
        <f>VLOOKUP($A17,'Return Data'!$B$7:$R$2700,15,0)</f>
        <v>12.407999999999999</v>
      </c>
      <c r="Q17" s="66">
        <f t="shared" si="6"/>
        <v>10</v>
      </c>
      <c r="R17" s="65">
        <f>VLOOKUP($A17,'Return Data'!$B$7:$R$2700,16,0)</f>
        <v>13.2704</v>
      </c>
      <c r="S17" s="67">
        <f t="shared" si="7"/>
        <v>12</v>
      </c>
    </row>
    <row r="18" spans="1:19" x14ac:dyDescent="0.3">
      <c r="A18" s="63" t="s">
        <v>40</v>
      </c>
      <c r="B18" s="64">
        <f>VLOOKUP($A18,'Return Data'!$B$7:$R$2700,3,0)</f>
        <v>44260</v>
      </c>
      <c r="C18" s="65">
        <f>VLOOKUP($A18,'Return Data'!$B$7:$R$2700,4,0)</f>
        <v>167.15350000000001</v>
      </c>
      <c r="D18" s="65">
        <f>VLOOKUP($A18,'Return Data'!$B$7:$R$2700,10,0)</f>
        <v>11.991400000000001</v>
      </c>
      <c r="E18" s="66">
        <f t="shared" si="0"/>
        <v>14</v>
      </c>
      <c r="F18" s="65">
        <f>VLOOKUP($A18,'Return Data'!$B$7:$R$2700,11,0)</f>
        <v>28.935199999999998</v>
      </c>
      <c r="G18" s="66">
        <f t="shared" si="1"/>
        <v>13</v>
      </c>
      <c r="H18" s="65">
        <f>VLOOKUP($A18,'Return Data'!$B$7:$R$2700,12,0)</f>
        <v>41.155799999999999</v>
      </c>
      <c r="I18" s="66">
        <f t="shared" si="2"/>
        <v>14</v>
      </c>
      <c r="J18" s="65">
        <f>VLOOKUP($A18,'Return Data'!$B$7:$R$2700,13,0)</f>
        <v>31.200900000000001</v>
      </c>
      <c r="K18" s="66">
        <f t="shared" si="3"/>
        <v>12</v>
      </c>
      <c r="L18" s="65">
        <f>VLOOKUP($A18,'Return Data'!$B$7:$R$2700,17,0)</f>
        <v>13.7341</v>
      </c>
      <c r="M18" s="66">
        <f t="shared" si="4"/>
        <v>11</v>
      </c>
      <c r="N18" s="65">
        <f>VLOOKUP($A18,'Return Data'!$B$7:$R$2700,14,0)</f>
        <v>6.9572000000000003</v>
      </c>
      <c r="O18" s="66">
        <f t="shared" si="5"/>
        <v>8</v>
      </c>
      <c r="P18" s="65">
        <f>VLOOKUP($A18,'Return Data'!$B$7:$R$2700,15,0)</f>
        <v>16.4514</v>
      </c>
      <c r="Q18" s="66">
        <f t="shared" si="6"/>
        <v>2</v>
      </c>
      <c r="R18" s="65">
        <f>VLOOKUP($A18,'Return Data'!$B$7:$R$2700,16,0)</f>
        <v>18.3779</v>
      </c>
      <c r="S18" s="67">
        <f t="shared" si="7"/>
        <v>2</v>
      </c>
    </row>
    <row r="19" spans="1:19" x14ac:dyDescent="0.3">
      <c r="A19" s="63" t="s">
        <v>41</v>
      </c>
      <c r="B19" s="64">
        <f>VLOOKUP($A19,'Return Data'!$B$7:$R$2700,3,0)</f>
        <v>44260</v>
      </c>
      <c r="C19" s="65">
        <f>VLOOKUP($A19,'Return Data'!$B$7:$R$2700,4,0)</f>
        <v>12.357799999999999</v>
      </c>
      <c r="D19" s="65">
        <f>VLOOKUP($A19,'Return Data'!$B$7:$R$2700,10,0)</f>
        <v>13.015599999999999</v>
      </c>
      <c r="E19" s="66">
        <f t="shared" si="0"/>
        <v>13</v>
      </c>
      <c r="F19" s="65">
        <f>VLOOKUP($A19,'Return Data'!$B$7:$R$2700,11,0)</f>
        <v>26.943300000000001</v>
      </c>
      <c r="G19" s="66">
        <f t="shared" si="1"/>
        <v>15</v>
      </c>
      <c r="H19" s="65">
        <f>VLOOKUP($A19,'Return Data'!$B$7:$R$2700,12,0)</f>
        <v>38.289200000000001</v>
      </c>
      <c r="I19" s="66">
        <f t="shared" si="2"/>
        <v>15</v>
      </c>
      <c r="J19" s="65">
        <f>VLOOKUP($A19,'Return Data'!$B$7:$R$2700,13,0)</f>
        <v>24.0731</v>
      </c>
      <c r="K19" s="66">
        <f t="shared" si="3"/>
        <v>15</v>
      </c>
      <c r="L19" s="65">
        <f>VLOOKUP($A19,'Return Data'!$B$7:$R$2700,17,0)</f>
        <v>14.6914</v>
      </c>
      <c r="M19" s="66">
        <f t="shared" ref="M19:M20" si="9">RANK(L19,L$8:L$23,0)</f>
        <v>8</v>
      </c>
      <c r="N19" s="65"/>
      <c r="O19" s="66"/>
      <c r="P19" s="65"/>
      <c r="Q19" s="66"/>
      <c r="R19" s="65">
        <f>VLOOKUP($A19,'Return Data'!$B$7:$R$2700,16,0)</f>
        <v>8.3277000000000001</v>
      </c>
      <c r="S19" s="67">
        <f t="shared" si="7"/>
        <v>14</v>
      </c>
    </row>
    <row r="20" spans="1:19" x14ac:dyDescent="0.3">
      <c r="A20" s="63" t="s">
        <v>42</v>
      </c>
      <c r="B20" s="64">
        <f>VLOOKUP($A20,'Return Data'!$B$7:$R$2700,3,0)</f>
        <v>44260</v>
      </c>
      <c r="C20" s="65">
        <f>VLOOKUP($A20,'Return Data'!$B$7:$R$2700,4,0)</f>
        <v>11.8986</v>
      </c>
      <c r="D20" s="65">
        <f>VLOOKUP($A20,'Return Data'!$B$7:$R$2700,10,0)</f>
        <v>11.4435</v>
      </c>
      <c r="E20" s="66">
        <f t="shared" si="0"/>
        <v>15</v>
      </c>
      <c r="F20" s="65">
        <f>VLOOKUP($A20,'Return Data'!$B$7:$R$2700,11,0)</f>
        <v>24.963000000000001</v>
      </c>
      <c r="G20" s="66">
        <f t="shared" si="1"/>
        <v>16</v>
      </c>
      <c r="H20" s="65">
        <f>VLOOKUP($A20,'Return Data'!$B$7:$R$2700,12,0)</f>
        <v>35.971600000000002</v>
      </c>
      <c r="I20" s="66">
        <f t="shared" si="2"/>
        <v>16</v>
      </c>
      <c r="J20" s="65">
        <f>VLOOKUP($A20,'Return Data'!$B$7:$R$2700,13,0)</f>
        <v>23.0593</v>
      </c>
      <c r="K20" s="66">
        <f t="shared" si="3"/>
        <v>16</v>
      </c>
      <c r="L20" s="65">
        <f>VLOOKUP($A20,'Return Data'!$B$7:$R$2700,17,0)</f>
        <v>14.3863</v>
      </c>
      <c r="M20" s="66">
        <f t="shared" si="9"/>
        <v>10</v>
      </c>
      <c r="N20" s="65"/>
      <c r="O20" s="66"/>
      <c r="P20" s="65"/>
      <c r="Q20" s="66"/>
      <c r="R20" s="65">
        <f>VLOOKUP($A20,'Return Data'!$B$7:$R$2700,16,0)</f>
        <v>6.9447999999999999</v>
      </c>
      <c r="S20" s="67">
        <f t="shared" si="7"/>
        <v>15</v>
      </c>
    </row>
    <row r="21" spans="1:19" x14ac:dyDescent="0.3">
      <c r="A21" s="63" t="s">
        <v>43</v>
      </c>
      <c r="B21" s="64">
        <f>VLOOKUP($A21,'Return Data'!$B$7:$R$2700,3,0)</f>
        <v>44260</v>
      </c>
      <c r="C21" s="65">
        <f>VLOOKUP($A21,'Return Data'!$B$7:$R$2700,4,0)</f>
        <v>328.09780000000001</v>
      </c>
      <c r="D21" s="65">
        <f>VLOOKUP($A21,'Return Data'!$B$7:$R$2700,10,0)</f>
        <v>24.047699999999999</v>
      </c>
      <c r="E21" s="66">
        <f t="shared" si="0"/>
        <v>1</v>
      </c>
      <c r="F21" s="65">
        <f>VLOOKUP($A21,'Return Data'!$B$7:$R$2700,11,0)</f>
        <v>50.256599999999999</v>
      </c>
      <c r="G21" s="66">
        <f t="shared" si="1"/>
        <v>1</v>
      </c>
      <c r="H21" s="65">
        <f>VLOOKUP($A21,'Return Data'!$B$7:$R$2700,12,0)</f>
        <v>69.782600000000002</v>
      </c>
      <c r="I21" s="66">
        <f t="shared" si="2"/>
        <v>2</v>
      </c>
      <c r="J21" s="65">
        <f>VLOOKUP($A21,'Return Data'!$B$7:$R$2700,13,0)</f>
        <v>48.972099999999998</v>
      </c>
      <c r="K21" s="66">
        <f t="shared" si="3"/>
        <v>1</v>
      </c>
      <c r="L21" s="65">
        <f>VLOOKUP($A21,'Return Data'!$B$7:$R$2700,17,0)</f>
        <v>15.292299999999999</v>
      </c>
      <c r="M21" s="66">
        <f t="shared" si="4"/>
        <v>6</v>
      </c>
      <c r="N21" s="65">
        <f>VLOOKUP($A21,'Return Data'!$B$7:$R$2700,14,0)</f>
        <v>7.5319000000000003</v>
      </c>
      <c r="O21" s="66">
        <f t="shared" si="5"/>
        <v>6</v>
      </c>
      <c r="P21" s="65">
        <f>VLOOKUP($A21,'Return Data'!$B$7:$R$2700,15,0)</f>
        <v>14.0718</v>
      </c>
      <c r="Q21" s="66">
        <f t="shared" si="6"/>
        <v>8</v>
      </c>
      <c r="R21" s="65">
        <f>VLOOKUP($A21,'Return Data'!$B$7:$R$2700,16,0)</f>
        <v>17.129899999999999</v>
      </c>
      <c r="S21" s="67">
        <f t="shared" si="7"/>
        <v>3</v>
      </c>
    </row>
    <row r="22" spans="1:19" x14ac:dyDescent="0.3">
      <c r="A22" s="63" t="s">
        <v>44</v>
      </c>
      <c r="B22" s="64">
        <f>VLOOKUP($A22,'Return Data'!$B$7:$R$2700,3,0)</f>
        <v>44260</v>
      </c>
      <c r="C22" s="65">
        <f>VLOOKUP($A22,'Return Data'!$B$7:$R$2700,4,0)</f>
        <v>13.95</v>
      </c>
      <c r="D22" s="65">
        <f>VLOOKUP($A22,'Return Data'!$B$7:$R$2700,10,0)</f>
        <v>14.8148</v>
      </c>
      <c r="E22" s="66">
        <f t="shared" si="0"/>
        <v>10</v>
      </c>
      <c r="F22" s="65">
        <f>VLOOKUP($A22,'Return Data'!$B$7:$R$2700,11,0)</f>
        <v>31.479700000000001</v>
      </c>
      <c r="G22" s="66">
        <f t="shared" si="1"/>
        <v>12</v>
      </c>
      <c r="H22" s="65">
        <f>VLOOKUP($A22,'Return Data'!$B$7:$R$2700,12,0)</f>
        <v>47.775399999999998</v>
      </c>
      <c r="I22" s="66">
        <f t="shared" si="2"/>
        <v>11</v>
      </c>
      <c r="J22" s="65">
        <f>VLOOKUP($A22,'Return Data'!$B$7:$R$2700,13,0)</f>
        <v>41.051600000000001</v>
      </c>
      <c r="K22" s="66">
        <f t="shared" si="3"/>
        <v>4</v>
      </c>
      <c r="L22" s="65"/>
      <c r="M22" s="66"/>
      <c r="N22" s="65"/>
      <c r="O22" s="66"/>
      <c r="P22" s="65"/>
      <c r="Q22" s="66"/>
      <c r="R22" s="65">
        <f>VLOOKUP($A22,'Return Data'!$B$7:$R$2700,16,0)</f>
        <v>15.9511</v>
      </c>
      <c r="S22" s="67">
        <f t="shared" si="7"/>
        <v>5</v>
      </c>
    </row>
    <row r="23" spans="1:19" x14ac:dyDescent="0.3">
      <c r="A23" s="63" t="s">
        <v>45</v>
      </c>
      <c r="B23" s="64">
        <f>VLOOKUP($A23,'Return Data'!$B$7:$R$2700,3,0)</f>
        <v>44260</v>
      </c>
      <c r="C23" s="65">
        <f>VLOOKUP($A23,'Return Data'!$B$7:$R$2700,4,0)</f>
        <v>83.961299999999994</v>
      </c>
      <c r="D23" s="65">
        <f>VLOOKUP($A23,'Return Data'!$B$7:$R$2700,10,0)</f>
        <v>13.5207</v>
      </c>
      <c r="E23" s="66">
        <f t="shared" si="0"/>
        <v>12</v>
      </c>
      <c r="F23" s="65">
        <f>VLOOKUP($A23,'Return Data'!$B$7:$R$2700,11,0)</f>
        <v>34.3626</v>
      </c>
      <c r="G23" s="66">
        <f t="shared" si="1"/>
        <v>6</v>
      </c>
      <c r="H23" s="65">
        <f>VLOOKUP($A23,'Return Data'!$B$7:$R$2700,12,0)</f>
        <v>49.768300000000004</v>
      </c>
      <c r="I23" s="66">
        <f t="shared" si="2"/>
        <v>9</v>
      </c>
      <c r="J23" s="65">
        <f>VLOOKUP($A23,'Return Data'!$B$7:$R$2700,13,0)</f>
        <v>34.144500000000001</v>
      </c>
      <c r="K23" s="66">
        <f t="shared" si="3"/>
        <v>9</v>
      </c>
      <c r="L23" s="65">
        <f>VLOOKUP($A23,'Return Data'!$B$7:$R$2700,17,0)</f>
        <v>19.624600000000001</v>
      </c>
      <c r="M23" s="66">
        <f t="shared" si="4"/>
        <v>1</v>
      </c>
      <c r="N23" s="65">
        <f>VLOOKUP($A23,'Return Data'!$B$7:$R$2700,14,0)</f>
        <v>12.8446</v>
      </c>
      <c r="O23" s="66">
        <f t="shared" si="5"/>
        <v>1</v>
      </c>
      <c r="P23" s="65">
        <f>VLOOKUP($A23,'Return Data'!$B$7:$R$2700,15,0)</f>
        <v>14.8024</v>
      </c>
      <c r="Q23" s="66">
        <f t="shared" si="6"/>
        <v>6</v>
      </c>
      <c r="R23" s="65">
        <f>VLOOKUP($A23,'Return Data'!$B$7:$R$2700,16,0)</f>
        <v>14.5779</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15.481793750000001</v>
      </c>
      <c r="E25" s="74"/>
      <c r="F25" s="75">
        <f>AVERAGE(F8:F23)</f>
        <v>34.495787499999999</v>
      </c>
      <c r="G25" s="74"/>
      <c r="H25" s="75">
        <f>AVERAGE(H8:H23)</f>
        <v>51.845912499999997</v>
      </c>
      <c r="I25" s="74"/>
      <c r="J25" s="75">
        <f>AVERAGE(J8:J23)</f>
        <v>35.439487499999998</v>
      </c>
      <c r="K25" s="74"/>
      <c r="L25" s="75">
        <f>AVERAGE(L8:L23)</f>
        <v>14.76514666666667</v>
      </c>
      <c r="M25" s="74"/>
      <c r="N25" s="75">
        <f>AVERAGE(N8:N23)</f>
        <v>7.304708333333334</v>
      </c>
      <c r="O25" s="74"/>
      <c r="P25" s="75">
        <f>AVERAGE(P8:P23)</f>
        <v>14.563863636363635</v>
      </c>
      <c r="Q25" s="74"/>
      <c r="R25" s="75">
        <f>AVERAGE(R8:R23)</f>
        <v>13.985031249999999</v>
      </c>
      <c r="S25" s="76"/>
    </row>
    <row r="26" spans="1:19" x14ac:dyDescent="0.3">
      <c r="A26" s="73" t="s">
        <v>28</v>
      </c>
      <c r="B26" s="74"/>
      <c r="C26" s="74"/>
      <c r="D26" s="75">
        <f>MIN(D8:D23)</f>
        <v>9.9672000000000001</v>
      </c>
      <c r="E26" s="74"/>
      <c r="F26" s="75">
        <f>MIN(F8:F23)</f>
        <v>24.963000000000001</v>
      </c>
      <c r="G26" s="74"/>
      <c r="H26" s="75">
        <f>MIN(H8:H23)</f>
        <v>35.971600000000002</v>
      </c>
      <c r="I26" s="74"/>
      <c r="J26" s="75">
        <f>MIN(J8:J23)</f>
        <v>23.0593</v>
      </c>
      <c r="K26" s="74"/>
      <c r="L26" s="75">
        <f>MIN(L8:L23)</f>
        <v>9.5394000000000005</v>
      </c>
      <c r="M26" s="74"/>
      <c r="N26" s="75">
        <f>MIN(N8:N23)</f>
        <v>-1.6153</v>
      </c>
      <c r="O26" s="74"/>
      <c r="P26" s="75">
        <f>MIN(P8:P23)</f>
        <v>10.4216</v>
      </c>
      <c r="Q26" s="74"/>
      <c r="R26" s="75">
        <f>MIN(R8:R23)</f>
        <v>6.9269999999999996</v>
      </c>
      <c r="S26" s="76"/>
    </row>
    <row r="27" spans="1:19" ht="15" thickBot="1" x14ac:dyDescent="0.35">
      <c r="A27" s="77" t="s">
        <v>29</v>
      </c>
      <c r="B27" s="78"/>
      <c r="C27" s="78"/>
      <c r="D27" s="79">
        <f>MAX(D8:D23)</f>
        <v>24.047699999999999</v>
      </c>
      <c r="E27" s="78"/>
      <c r="F27" s="79">
        <f>MAX(F8:F23)</f>
        <v>50.256599999999999</v>
      </c>
      <c r="G27" s="78"/>
      <c r="H27" s="79">
        <f>MAX(H8:H23)</f>
        <v>80.713899999999995</v>
      </c>
      <c r="I27" s="78"/>
      <c r="J27" s="79">
        <f>MAX(J8:J23)</f>
        <v>48.972099999999998</v>
      </c>
      <c r="K27" s="78"/>
      <c r="L27" s="79">
        <f>MAX(L8:L23)</f>
        <v>19.624600000000001</v>
      </c>
      <c r="M27" s="78"/>
      <c r="N27" s="79">
        <f>MAX(N8:N23)</f>
        <v>12.8446</v>
      </c>
      <c r="O27" s="78"/>
      <c r="P27" s="79">
        <f>MAX(P8:P23)</f>
        <v>17.9588</v>
      </c>
      <c r="Q27" s="78"/>
      <c r="R27" s="79">
        <f>MAX(R8:R23)</f>
        <v>19.646799999999999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1596</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44260</v>
      </c>
      <c r="C8" s="65">
        <f>VLOOKUP($A8,'Return Data'!$B$7:$R$2700,4,0)</f>
        <v>282.86955444372398</v>
      </c>
      <c r="D8" s="65">
        <f>VLOOKUP($A8,'Return Data'!$B$7:$R$2700,10,0)</f>
        <v>15.633800000000001</v>
      </c>
      <c r="E8" s="66">
        <f t="shared" ref="E8:E34" si="0">RANK(D8,D$8:D$34,0)</f>
        <v>14</v>
      </c>
      <c r="F8" s="65">
        <f>VLOOKUP($A8,'Return Data'!$B$7:$R$2700,11,0)</f>
        <v>39.0184</v>
      </c>
      <c r="G8" s="66">
        <f t="shared" ref="G8:G23" si="1">RANK(F8,F$8:F$34,0)</f>
        <v>3</v>
      </c>
      <c r="H8" s="65">
        <f>VLOOKUP($A8,'Return Data'!$B$7:$R$2700,12,0)</f>
        <v>58.484200000000001</v>
      </c>
      <c r="I8" s="66">
        <f t="shared" ref="I8:I23" si="2">RANK(H8,H$8:H$34,0)</f>
        <v>4</v>
      </c>
      <c r="J8" s="65">
        <f>VLOOKUP($A8,'Return Data'!$B$7:$R$2700,13,0)</f>
        <v>33.3414</v>
      </c>
      <c r="K8" s="66">
        <f t="shared" ref="K8:K23" si="3">RANK(J8,J$8:J$34,0)</f>
        <v>14</v>
      </c>
      <c r="L8" s="65">
        <f>VLOOKUP($A8,'Return Data'!$B$7:$R$2700,17,0)</f>
        <v>20.8523</v>
      </c>
      <c r="M8" s="66">
        <f>RANK(L8,L$8:L$34,0)</f>
        <v>8</v>
      </c>
      <c r="N8" s="65">
        <f>VLOOKUP($A8,'Return Data'!$B$7:$R$2700,14,0)</f>
        <v>10.976800000000001</v>
      </c>
      <c r="O8" s="66">
        <f>RANK(N8,N$8:N$34,0)</f>
        <v>14</v>
      </c>
      <c r="P8" s="65">
        <f>VLOOKUP($A8,'Return Data'!$B$7:$R$2700,15,0)</f>
        <v>16.403300000000002</v>
      </c>
      <c r="Q8" s="66">
        <f>RANK(P8,P$8:P$34,0)</f>
        <v>13</v>
      </c>
      <c r="R8" s="65">
        <f>VLOOKUP($A8,'Return Data'!$B$7:$R$2700,16,0)</f>
        <v>16.904499999999999</v>
      </c>
      <c r="S8" s="67">
        <f t="shared" ref="S8:S34" si="4">RANK(R8,R$8:R$34,0)</f>
        <v>9</v>
      </c>
    </row>
    <row r="9" spans="1:20" x14ac:dyDescent="0.3">
      <c r="A9" s="63" t="s">
        <v>912</v>
      </c>
      <c r="B9" s="64">
        <f>VLOOKUP($A9,'Return Data'!$B$7:$R$2700,3,0)</f>
        <v>44260</v>
      </c>
      <c r="C9" s="65">
        <f>VLOOKUP($A9,'Return Data'!$B$7:$R$2700,4,0)</f>
        <v>16.8</v>
      </c>
      <c r="D9" s="65">
        <f>VLOOKUP($A9,'Return Data'!$B$7:$R$2700,10,0)</f>
        <v>13.6671</v>
      </c>
      <c r="E9" s="66">
        <f t="shared" si="0"/>
        <v>22</v>
      </c>
      <c r="F9" s="65">
        <f>VLOOKUP($A9,'Return Data'!$B$7:$R$2700,11,0)</f>
        <v>30.841100000000001</v>
      </c>
      <c r="G9" s="66">
        <f t="shared" si="1"/>
        <v>21</v>
      </c>
      <c r="H9" s="65">
        <f>VLOOKUP($A9,'Return Data'!$B$7:$R$2700,12,0)</f>
        <v>49.200699999999998</v>
      </c>
      <c r="I9" s="66">
        <f t="shared" si="2"/>
        <v>21</v>
      </c>
      <c r="J9" s="65">
        <f>VLOOKUP($A9,'Return Data'!$B$7:$R$2700,13,0)</f>
        <v>36.9193</v>
      </c>
      <c r="K9" s="66">
        <f t="shared" si="3"/>
        <v>6</v>
      </c>
      <c r="L9" s="65">
        <f>VLOOKUP($A9,'Return Data'!$B$7:$R$2700,17,0)</f>
        <v>26.450399999999998</v>
      </c>
      <c r="M9" s="66">
        <f>RANK(L9,L$8:L$34,0)</f>
        <v>2</v>
      </c>
      <c r="N9" s="65"/>
      <c r="O9" s="66"/>
      <c r="P9" s="65"/>
      <c r="Q9" s="66"/>
      <c r="R9" s="65">
        <f>VLOOKUP($A9,'Return Data'!$B$7:$R$2700,16,0)</f>
        <v>24.472300000000001</v>
      </c>
      <c r="S9" s="67">
        <f t="shared" si="4"/>
        <v>5</v>
      </c>
    </row>
    <row r="10" spans="1:20" x14ac:dyDescent="0.3">
      <c r="A10" s="63" t="s">
        <v>914</v>
      </c>
      <c r="B10" s="64">
        <f>VLOOKUP($A10,'Return Data'!$B$7:$R$2700,3,0)</f>
        <v>44260</v>
      </c>
      <c r="C10" s="65">
        <f>VLOOKUP($A10,'Return Data'!$B$7:$R$2700,4,0)</f>
        <v>48.31</v>
      </c>
      <c r="D10" s="65">
        <f>VLOOKUP($A10,'Return Data'!$B$7:$R$2700,10,0)</f>
        <v>9.9204000000000008</v>
      </c>
      <c r="E10" s="66">
        <f t="shared" si="0"/>
        <v>26</v>
      </c>
      <c r="F10" s="65">
        <f>VLOOKUP($A10,'Return Data'!$B$7:$R$2700,11,0)</f>
        <v>28.381599999999999</v>
      </c>
      <c r="G10" s="66">
        <f t="shared" si="1"/>
        <v>25</v>
      </c>
      <c r="H10" s="65">
        <f>VLOOKUP($A10,'Return Data'!$B$7:$R$2700,12,0)</f>
        <v>43.523499999999999</v>
      </c>
      <c r="I10" s="66">
        <f t="shared" si="2"/>
        <v>25</v>
      </c>
      <c r="J10" s="65">
        <f>VLOOKUP($A10,'Return Data'!$B$7:$R$2700,13,0)</f>
        <v>25.3828</v>
      </c>
      <c r="K10" s="66">
        <f t="shared" si="3"/>
        <v>25</v>
      </c>
      <c r="L10" s="65">
        <f>VLOOKUP($A10,'Return Data'!$B$7:$R$2700,17,0)</f>
        <v>18.702400000000001</v>
      </c>
      <c r="M10" s="66">
        <f t="shared" ref="M10:M16" si="5">RANK(L10,L$8:L$34,0)</f>
        <v>12</v>
      </c>
      <c r="N10" s="65">
        <f>VLOOKUP($A10,'Return Data'!$B$7:$R$2700,14,0)</f>
        <v>7.5922000000000001</v>
      </c>
      <c r="O10" s="66">
        <f t="shared" ref="O10:O16" si="6">RANK(N10,N$8:N$34,0)</f>
        <v>20</v>
      </c>
      <c r="P10" s="65">
        <f>VLOOKUP($A10,'Return Data'!$B$7:$R$2700,15,0)</f>
        <v>13.553599999999999</v>
      </c>
      <c r="Q10" s="66">
        <f t="shared" ref="Q10:Q16" si="7">RANK(P10,P$8:P$34,0)</f>
        <v>18</v>
      </c>
      <c r="R10" s="65">
        <f>VLOOKUP($A10,'Return Data'!$B$7:$R$2700,16,0)</f>
        <v>12.4983</v>
      </c>
      <c r="S10" s="67">
        <f t="shared" si="4"/>
        <v>26</v>
      </c>
    </row>
    <row r="11" spans="1:20" x14ac:dyDescent="0.3">
      <c r="A11" s="63" t="s">
        <v>916</v>
      </c>
      <c r="B11" s="64">
        <f>VLOOKUP($A11,'Return Data'!$B$7:$R$2700,3,0)</f>
        <v>44260</v>
      </c>
      <c r="C11" s="65">
        <f>VLOOKUP($A11,'Return Data'!$B$7:$R$2700,4,0)</f>
        <v>144.12</v>
      </c>
      <c r="D11" s="65">
        <f>VLOOKUP($A11,'Return Data'!$B$7:$R$2700,10,0)</f>
        <v>14.544600000000001</v>
      </c>
      <c r="E11" s="66">
        <f t="shared" si="0"/>
        <v>18</v>
      </c>
      <c r="F11" s="65">
        <f>VLOOKUP($A11,'Return Data'!$B$7:$R$2700,11,0)</f>
        <v>33.5929</v>
      </c>
      <c r="G11" s="66">
        <f t="shared" si="1"/>
        <v>20</v>
      </c>
      <c r="H11" s="65">
        <f>VLOOKUP($A11,'Return Data'!$B$7:$R$2700,12,0)</f>
        <v>53.531500000000001</v>
      </c>
      <c r="I11" s="66">
        <f t="shared" si="2"/>
        <v>11</v>
      </c>
      <c r="J11" s="65">
        <f>VLOOKUP($A11,'Return Data'!$B$7:$R$2700,13,0)</f>
        <v>35.782899999999998</v>
      </c>
      <c r="K11" s="66">
        <f t="shared" si="3"/>
        <v>9</v>
      </c>
      <c r="L11" s="65">
        <f>VLOOKUP($A11,'Return Data'!$B$7:$R$2700,17,0)</f>
        <v>22.4405</v>
      </c>
      <c r="M11" s="66">
        <f t="shared" si="5"/>
        <v>5</v>
      </c>
      <c r="N11" s="65">
        <f>VLOOKUP($A11,'Return Data'!$B$7:$R$2700,14,0)</f>
        <v>13.7249</v>
      </c>
      <c r="O11" s="66">
        <f t="shared" si="6"/>
        <v>5</v>
      </c>
      <c r="P11" s="65">
        <f>VLOOKUP($A11,'Return Data'!$B$7:$R$2700,15,0)</f>
        <v>20.924600000000002</v>
      </c>
      <c r="Q11" s="66">
        <f t="shared" si="7"/>
        <v>2</v>
      </c>
      <c r="R11" s="65">
        <f>VLOOKUP($A11,'Return Data'!$B$7:$R$2700,16,0)</f>
        <v>22.327300000000001</v>
      </c>
      <c r="S11" s="67">
        <f t="shared" si="4"/>
        <v>6</v>
      </c>
    </row>
    <row r="12" spans="1:20" x14ac:dyDescent="0.3">
      <c r="A12" s="63" t="s">
        <v>918</v>
      </c>
      <c r="B12" s="64">
        <f>VLOOKUP($A12,'Return Data'!$B$7:$R$2700,3,0)</f>
        <v>44260</v>
      </c>
      <c r="C12" s="65">
        <f>VLOOKUP($A12,'Return Data'!$B$7:$R$2700,4,0)</f>
        <v>318.69799999999998</v>
      </c>
      <c r="D12" s="65">
        <f>VLOOKUP($A12,'Return Data'!$B$7:$R$2700,10,0)</f>
        <v>15.168200000000001</v>
      </c>
      <c r="E12" s="66">
        <f t="shared" si="0"/>
        <v>15</v>
      </c>
      <c r="F12" s="65">
        <f>VLOOKUP($A12,'Return Data'!$B$7:$R$2700,11,0)</f>
        <v>34.292700000000004</v>
      </c>
      <c r="G12" s="66">
        <f t="shared" si="1"/>
        <v>18</v>
      </c>
      <c r="H12" s="65">
        <f>VLOOKUP($A12,'Return Data'!$B$7:$R$2700,12,0)</f>
        <v>51.267499999999998</v>
      </c>
      <c r="I12" s="66">
        <f t="shared" si="2"/>
        <v>16</v>
      </c>
      <c r="J12" s="65">
        <f>VLOOKUP($A12,'Return Data'!$B$7:$R$2700,13,0)</f>
        <v>33.041400000000003</v>
      </c>
      <c r="K12" s="66">
        <f t="shared" si="3"/>
        <v>17</v>
      </c>
      <c r="L12" s="65">
        <f>VLOOKUP($A12,'Return Data'!$B$7:$R$2700,17,0)</f>
        <v>20.180399999999999</v>
      </c>
      <c r="M12" s="66">
        <f t="shared" si="5"/>
        <v>9</v>
      </c>
      <c r="N12" s="65">
        <f>VLOOKUP($A12,'Return Data'!$B$7:$R$2700,14,0)</f>
        <v>12.379799999999999</v>
      </c>
      <c r="O12" s="66">
        <f t="shared" si="6"/>
        <v>8</v>
      </c>
      <c r="P12" s="65">
        <f>VLOOKUP($A12,'Return Data'!$B$7:$R$2700,15,0)</f>
        <v>17.8721</v>
      </c>
      <c r="Q12" s="66">
        <f t="shared" si="7"/>
        <v>6</v>
      </c>
      <c r="R12" s="65">
        <f>VLOOKUP($A12,'Return Data'!$B$7:$R$2700,16,0)</f>
        <v>16.622800000000002</v>
      </c>
      <c r="S12" s="67">
        <f t="shared" si="4"/>
        <v>13</v>
      </c>
    </row>
    <row r="13" spans="1:20" x14ac:dyDescent="0.3">
      <c r="A13" s="63" t="s">
        <v>920</v>
      </c>
      <c r="B13" s="64">
        <f>VLOOKUP($A13,'Return Data'!$B$7:$R$2700,3,0)</f>
        <v>44260</v>
      </c>
      <c r="C13" s="65">
        <f>VLOOKUP($A13,'Return Data'!$B$7:$R$2700,4,0)</f>
        <v>47.701000000000001</v>
      </c>
      <c r="D13" s="65">
        <f>VLOOKUP($A13,'Return Data'!$B$7:$R$2700,10,0)</f>
        <v>17.3687</v>
      </c>
      <c r="E13" s="66">
        <f t="shared" si="0"/>
        <v>8</v>
      </c>
      <c r="F13" s="65">
        <f>VLOOKUP($A13,'Return Data'!$B$7:$R$2700,11,0)</f>
        <v>35.857700000000001</v>
      </c>
      <c r="G13" s="66">
        <f t="shared" si="1"/>
        <v>9</v>
      </c>
      <c r="H13" s="65">
        <f>VLOOKUP($A13,'Return Data'!$B$7:$R$2700,12,0)</f>
        <v>55.2211</v>
      </c>
      <c r="I13" s="66">
        <f t="shared" si="2"/>
        <v>8</v>
      </c>
      <c r="J13" s="65">
        <f>VLOOKUP($A13,'Return Data'!$B$7:$R$2700,13,0)</f>
        <v>35.7804</v>
      </c>
      <c r="K13" s="66">
        <f t="shared" si="3"/>
        <v>10</v>
      </c>
      <c r="L13" s="65">
        <f>VLOOKUP($A13,'Return Data'!$B$7:$R$2700,17,0)</f>
        <v>22.655799999999999</v>
      </c>
      <c r="M13" s="66">
        <f t="shared" si="5"/>
        <v>4</v>
      </c>
      <c r="N13" s="65">
        <f>VLOOKUP($A13,'Return Data'!$B$7:$R$2700,14,0)</f>
        <v>14.729100000000001</v>
      </c>
      <c r="O13" s="66">
        <f t="shared" si="6"/>
        <v>3</v>
      </c>
      <c r="P13" s="65">
        <f>VLOOKUP($A13,'Return Data'!$B$7:$R$2700,15,0)</f>
        <v>17.288399999999999</v>
      </c>
      <c r="Q13" s="66">
        <f t="shared" si="7"/>
        <v>9</v>
      </c>
      <c r="R13" s="65">
        <f>VLOOKUP($A13,'Return Data'!$B$7:$R$2700,16,0)</f>
        <v>15.8809</v>
      </c>
      <c r="S13" s="67">
        <f t="shared" si="4"/>
        <v>16</v>
      </c>
    </row>
    <row r="14" spans="1:20" x14ac:dyDescent="0.3">
      <c r="A14" s="63" t="s">
        <v>922</v>
      </c>
      <c r="B14" s="64">
        <f>VLOOKUP($A14,'Return Data'!$B$7:$R$2700,3,0)</f>
        <v>44260</v>
      </c>
      <c r="C14" s="65">
        <f>VLOOKUP($A14,'Return Data'!$B$7:$R$2700,4,0)</f>
        <v>21.284400000000002</v>
      </c>
      <c r="D14" s="65">
        <f>VLOOKUP($A14,'Return Data'!$B$7:$R$2700,10,0)</f>
        <v>18.161300000000001</v>
      </c>
      <c r="E14" s="66">
        <f t="shared" si="0"/>
        <v>4</v>
      </c>
      <c r="F14" s="65">
        <f>VLOOKUP($A14,'Return Data'!$B$7:$R$2700,11,0)</f>
        <v>34.382199999999997</v>
      </c>
      <c r="G14" s="66">
        <f t="shared" si="1"/>
        <v>14</v>
      </c>
      <c r="H14" s="65">
        <f>VLOOKUP($A14,'Return Data'!$B$7:$R$2700,12,0)</f>
        <v>50.055</v>
      </c>
      <c r="I14" s="66">
        <f t="shared" si="2"/>
        <v>19</v>
      </c>
      <c r="J14" s="65">
        <f>VLOOKUP($A14,'Return Data'!$B$7:$R$2700,13,0)</f>
        <v>28.070399999999999</v>
      </c>
      <c r="K14" s="66">
        <f t="shared" si="3"/>
        <v>21</v>
      </c>
      <c r="L14" s="65">
        <f>VLOOKUP($A14,'Return Data'!$B$7:$R$2700,17,0)</f>
        <v>16.9938</v>
      </c>
      <c r="M14" s="66">
        <f t="shared" si="5"/>
        <v>19</v>
      </c>
      <c r="N14" s="65">
        <f>VLOOKUP($A14,'Return Data'!$B$7:$R$2700,14,0)</f>
        <v>11.9368</v>
      </c>
      <c r="O14" s="66">
        <f t="shared" si="6"/>
        <v>11</v>
      </c>
      <c r="P14" s="65">
        <f>VLOOKUP($A14,'Return Data'!$B$7:$R$2700,15,0)</f>
        <v>17.1935</v>
      </c>
      <c r="Q14" s="66">
        <f t="shared" si="7"/>
        <v>10</v>
      </c>
      <c r="R14" s="65">
        <f>VLOOKUP($A14,'Return Data'!$B$7:$R$2700,16,0)</f>
        <v>15.485799999999999</v>
      </c>
      <c r="S14" s="67">
        <f t="shared" si="4"/>
        <v>17</v>
      </c>
    </row>
    <row r="15" spans="1:20" x14ac:dyDescent="0.3">
      <c r="A15" s="63" t="s">
        <v>925</v>
      </c>
      <c r="B15" s="64">
        <f>VLOOKUP($A15,'Return Data'!$B$7:$R$2700,3,0)</f>
        <v>44260</v>
      </c>
      <c r="C15" s="65">
        <f>VLOOKUP($A15,'Return Data'!$B$7:$R$2700,4,0)</f>
        <v>108.33750000000001</v>
      </c>
      <c r="D15" s="65">
        <f>VLOOKUP($A15,'Return Data'!$B$7:$R$2700,10,0)</f>
        <v>17.474599999999999</v>
      </c>
      <c r="E15" s="66">
        <f t="shared" si="0"/>
        <v>7</v>
      </c>
      <c r="F15" s="65">
        <f>VLOOKUP($A15,'Return Data'!$B$7:$R$2700,11,0)</f>
        <v>42.546500000000002</v>
      </c>
      <c r="G15" s="66">
        <f t="shared" si="1"/>
        <v>1</v>
      </c>
      <c r="H15" s="65">
        <f>VLOOKUP($A15,'Return Data'!$B$7:$R$2700,12,0)</f>
        <v>63.033900000000003</v>
      </c>
      <c r="I15" s="66">
        <f t="shared" si="2"/>
        <v>1</v>
      </c>
      <c r="J15" s="65">
        <f>VLOOKUP($A15,'Return Data'!$B$7:$R$2700,13,0)</f>
        <v>38.1267</v>
      </c>
      <c r="K15" s="66">
        <f t="shared" si="3"/>
        <v>5</v>
      </c>
      <c r="L15" s="65">
        <f>VLOOKUP($A15,'Return Data'!$B$7:$R$2700,17,0)</f>
        <v>15.892200000000001</v>
      </c>
      <c r="M15" s="66">
        <f t="shared" si="5"/>
        <v>22</v>
      </c>
      <c r="N15" s="65">
        <f>VLOOKUP($A15,'Return Data'!$B$7:$R$2700,14,0)</f>
        <v>10.048299999999999</v>
      </c>
      <c r="O15" s="66">
        <f t="shared" si="6"/>
        <v>18</v>
      </c>
      <c r="P15" s="65">
        <f>VLOOKUP($A15,'Return Data'!$B$7:$R$2700,15,0)</f>
        <v>13.0998</v>
      </c>
      <c r="Q15" s="66">
        <f t="shared" si="7"/>
        <v>21</v>
      </c>
      <c r="R15" s="65">
        <f>VLOOKUP($A15,'Return Data'!$B$7:$R$2700,16,0)</f>
        <v>14.543900000000001</v>
      </c>
      <c r="S15" s="67">
        <f t="shared" si="4"/>
        <v>19</v>
      </c>
    </row>
    <row r="16" spans="1:20" x14ac:dyDescent="0.3">
      <c r="A16" s="63" t="s">
        <v>926</v>
      </c>
      <c r="B16" s="64">
        <f>VLOOKUP($A16,'Return Data'!$B$7:$R$2700,3,0)</f>
        <v>44260</v>
      </c>
      <c r="C16" s="65">
        <f>VLOOKUP($A16,'Return Data'!$B$7:$R$2700,4,0)</f>
        <v>153.19999999999999</v>
      </c>
      <c r="D16" s="65">
        <f>VLOOKUP($A16,'Return Data'!$B$7:$R$2700,10,0)</f>
        <v>20.254000000000001</v>
      </c>
      <c r="E16" s="66">
        <f t="shared" si="0"/>
        <v>2</v>
      </c>
      <c r="F16" s="65">
        <f>VLOOKUP($A16,'Return Data'!$B$7:$R$2700,11,0)</f>
        <v>38.891399999999997</v>
      </c>
      <c r="G16" s="66">
        <f t="shared" si="1"/>
        <v>4</v>
      </c>
      <c r="H16" s="65">
        <f>VLOOKUP($A16,'Return Data'!$B$7:$R$2700,12,0)</f>
        <v>59.2714</v>
      </c>
      <c r="I16" s="66">
        <f t="shared" si="2"/>
        <v>3</v>
      </c>
      <c r="J16" s="65">
        <f>VLOOKUP($A16,'Return Data'!$B$7:$R$2700,13,0)</f>
        <v>41.735100000000003</v>
      </c>
      <c r="K16" s="66">
        <f t="shared" si="3"/>
        <v>3</v>
      </c>
      <c r="L16" s="65">
        <f>VLOOKUP($A16,'Return Data'!$B$7:$R$2700,17,0)</f>
        <v>18.616599999999998</v>
      </c>
      <c r="M16" s="66">
        <f t="shared" si="5"/>
        <v>13</v>
      </c>
      <c r="N16" s="65">
        <f>VLOOKUP($A16,'Return Data'!$B$7:$R$2700,14,0)</f>
        <v>11.969200000000001</v>
      </c>
      <c r="O16" s="66">
        <f t="shared" si="6"/>
        <v>10</v>
      </c>
      <c r="P16" s="65">
        <f>VLOOKUP($A16,'Return Data'!$B$7:$R$2700,15,0)</f>
        <v>14.3612</v>
      </c>
      <c r="Q16" s="66">
        <f t="shared" si="7"/>
        <v>17</v>
      </c>
      <c r="R16" s="65">
        <f>VLOOKUP($A16,'Return Data'!$B$7:$R$2700,16,0)</f>
        <v>10.6568</v>
      </c>
      <c r="S16" s="67">
        <f t="shared" si="4"/>
        <v>27</v>
      </c>
    </row>
    <row r="17" spans="1:19" x14ac:dyDescent="0.3">
      <c r="A17" s="63" t="s">
        <v>928</v>
      </c>
      <c r="B17" s="64">
        <f>VLOOKUP($A17,'Return Data'!$B$7:$R$2700,3,0)</f>
        <v>44260</v>
      </c>
      <c r="C17" s="65">
        <f>VLOOKUP($A17,'Return Data'!$B$7:$R$2700,4,0)</f>
        <v>13.5375</v>
      </c>
      <c r="D17" s="65">
        <f>VLOOKUP($A17,'Return Data'!$B$7:$R$2700,10,0)</f>
        <v>14.313800000000001</v>
      </c>
      <c r="E17" s="66">
        <f t="shared" si="0"/>
        <v>20</v>
      </c>
      <c r="F17" s="65">
        <f>VLOOKUP($A17,'Return Data'!$B$7:$R$2700,11,0)</f>
        <v>34.329900000000002</v>
      </c>
      <c r="G17" s="66">
        <f t="shared" si="1"/>
        <v>16</v>
      </c>
      <c r="H17" s="65">
        <f>VLOOKUP($A17,'Return Data'!$B$7:$R$2700,12,0)</f>
        <v>50.941600000000001</v>
      </c>
      <c r="I17" s="66">
        <f t="shared" si="2"/>
        <v>17</v>
      </c>
      <c r="J17" s="65">
        <f>VLOOKUP($A17,'Return Data'!$B$7:$R$2700,13,0)</f>
        <v>29.719200000000001</v>
      </c>
      <c r="K17" s="66">
        <f t="shared" si="3"/>
        <v>20</v>
      </c>
      <c r="L17" s="65"/>
      <c r="M17" s="66"/>
      <c r="N17" s="65"/>
      <c r="O17" s="66"/>
      <c r="P17" s="65"/>
      <c r="Q17" s="66"/>
      <c r="R17" s="65">
        <f>VLOOKUP($A17,'Return Data'!$B$7:$R$2700,16,0)</f>
        <v>16.8996</v>
      </c>
      <c r="S17" s="67">
        <f t="shared" si="4"/>
        <v>10</v>
      </c>
    </row>
    <row r="18" spans="1:19" x14ac:dyDescent="0.3">
      <c r="A18" s="63" t="s">
        <v>931</v>
      </c>
      <c r="B18" s="64">
        <f>VLOOKUP($A18,'Return Data'!$B$7:$R$2700,3,0)</f>
        <v>44260</v>
      </c>
      <c r="C18" s="65">
        <f>VLOOKUP($A18,'Return Data'!$B$7:$R$2700,4,0)</f>
        <v>451.34</v>
      </c>
      <c r="D18" s="65">
        <f>VLOOKUP($A18,'Return Data'!$B$7:$R$2700,10,0)</f>
        <v>16.471800000000002</v>
      </c>
      <c r="E18" s="66">
        <f t="shared" si="0"/>
        <v>12</v>
      </c>
      <c r="F18" s="65">
        <f>VLOOKUP($A18,'Return Data'!$B$7:$R$2700,11,0)</f>
        <v>35.188400000000001</v>
      </c>
      <c r="G18" s="66">
        <f t="shared" si="1"/>
        <v>11</v>
      </c>
      <c r="H18" s="65">
        <f>VLOOKUP($A18,'Return Data'!$B$7:$R$2700,12,0)</f>
        <v>50.657600000000002</v>
      </c>
      <c r="I18" s="66">
        <f t="shared" si="2"/>
        <v>18</v>
      </c>
      <c r="J18" s="65">
        <f>VLOOKUP($A18,'Return Data'!$B$7:$R$2700,13,0)</f>
        <v>35.387099999999997</v>
      </c>
      <c r="K18" s="66">
        <f t="shared" si="3"/>
        <v>12</v>
      </c>
      <c r="L18" s="65">
        <f>VLOOKUP($A18,'Return Data'!$B$7:$R$2700,17,0)</f>
        <v>17.1934</v>
      </c>
      <c r="M18" s="66">
        <f t="shared" ref="M18:M23" si="8">RANK(L18,L$8:L$34,0)</f>
        <v>18</v>
      </c>
      <c r="N18" s="65">
        <f>VLOOKUP($A18,'Return Data'!$B$7:$R$2700,14,0)</f>
        <v>10.7881</v>
      </c>
      <c r="O18" s="66">
        <f t="shared" ref="O18:O23" si="9">RANK(N18,N$8:N$34,0)</f>
        <v>16</v>
      </c>
      <c r="P18" s="65">
        <f>VLOOKUP($A18,'Return Data'!$B$7:$R$2700,15,0)</f>
        <v>15.2469</v>
      </c>
      <c r="Q18" s="66">
        <f t="shared" ref="Q18:Q23" si="10">RANK(P18,P$8:P$34,0)</f>
        <v>16</v>
      </c>
      <c r="R18" s="65">
        <f>VLOOKUP($A18,'Return Data'!$B$7:$R$2700,16,0)</f>
        <v>14.0246</v>
      </c>
      <c r="S18" s="67">
        <f t="shared" si="4"/>
        <v>20</v>
      </c>
    </row>
    <row r="19" spans="1:19" x14ac:dyDescent="0.3">
      <c r="A19" s="63" t="s">
        <v>932</v>
      </c>
      <c r="B19" s="64">
        <f>VLOOKUP($A19,'Return Data'!$B$7:$R$2700,3,0)</f>
        <v>44260</v>
      </c>
      <c r="C19" s="65">
        <f>VLOOKUP($A19,'Return Data'!$B$7:$R$2700,4,0)</f>
        <v>63.81</v>
      </c>
      <c r="D19" s="65">
        <f>VLOOKUP($A19,'Return Data'!$B$7:$R$2700,10,0)</f>
        <v>14.807499999999999</v>
      </c>
      <c r="E19" s="66">
        <f t="shared" si="0"/>
        <v>17</v>
      </c>
      <c r="F19" s="65">
        <f>VLOOKUP($A19,'Return Data'!$B$7:$R$2700,11,0)</f>
        <v>35.0762</v>
      </c>
      <c r="G19" s="66">
        <f t="shared" si="1"/>
        <v>12</v>
      </c>
      <c r="H19" s="65">
        <f>VLOOKUP($A19,'Return Data'!$B$7:$R$2700,12,0)</f>
        <v>55.596200000000003</v>
      </c>
      <c r="I19" s="66">
        <f t="shared" si="2"/>
        <v>7</v>
      </c>
      <c r="J19" s="65">
        <f>VLOOKUP($A19,'Return Data'!$B$7:$R$2700,13,0)</f>
        <v>31.621300000000002</v>
      </c>
      <c r="K19" s="66">
        <f t="shared" si="3"/>
        <v>18</v>
      </c>
      <c r="L19" s="65">
        <f>VLOOKUP($A19,'Return Data'!$B$7:$R$2700,17,0)</f>
        <v>16.9925</v>
      </c>
      <c r="M19" s="66">
        <f t="shared" si="8"/>
        <v>20</v>
      </c>
      <c r="N19" s="65">
        <f>VLOOKUP($A19,'Return Data'!$B$7:$R$2700,14,0)</f>
        <v>10.263</v>
      </c>
      <c r="O19" s="66">
        <f t="shared" si="9"/>
        <v>17</v>
      </c>
      <c r="P19" s="65">
        <f>VLOOKUP($A19,'Return Data'!$B$7:$R$2700,15,0)</f>
        <v>16.604500000000002</v>
      </c>
      <c r="Q19" s="66">
        <f t="shared" si="10"/>
        <v>12</v>
      </c>
      <c r="R19" s="65">
        <f>VLOOKUP($A19,'Return Data'!$B$7:$R$2700,16,0)</f>
        <v>13.407999999999999</v>
      </c>
      <c r="S19" s="67">
        <f t="shared" si="4"/>
        <v>22</v>
      </c>
    </row>
    <row r="20" spans="1:19" x14ac:dyDescent="0.3">
      <c r="A20" s="63" t="s">
        <v>935</v>
      </c>
      <c r="B20" s="64">
        <f>VLOOKUP($A20,'Return Data'!$B$7:$R$2700,3,0)</f>
        <v>44260</v>
      </c>
      <c r="C20" s="65">
        <f>VLOOKUP($A20,'Return Data'!$B$7:$R$2700,4,0)</f>
        <v>49.92</v>
      </c>
      <c r="D20" s="65">
        <f>VLOOKUP($A20,'Return Data'!$B$7:$R$2700,10,0)</f>
        <v>13.842599999999999</v>
      </c>
      <c r="E20" s="66">
        <f t="shared" si="0"/>
        <v>21</v>
      </c>
      <c r="F20" s="65">
        <f>VLOOKUP($A20,'Return Data'!$B$7:$R$2700,11,0)</f>
        <v>30.783300000000001</v>
      </c>
      <c r="G20" s="66">
        <f t="shared" si="1"/>
        <v>22</v>
      </c>
      <c r="H20" s="65">
        <f>VLOOKUP($A20,'Return Data'!$B$7:$R$2700,12,0)</f>
        <v>43.986199999999997</v>
      </c>
      <c r="I20" s="66">
        <f t="shared" si="2"/>
        <v>24</v>
      </c>
      <c r="J20" s="65">
        <f>VLOOKUP($A20,'Return Data'!$B$7:$R$2700,13,0)</f>
        <v>27.5748</v>
      </c>
      <c r="K20" s="66">
        <f t="shared" si="3"/>
        <v>23</v>
      </c>
      <c r="L20" s="65">
        <f>VLOOKUP($A20,'Return Data'!$B$7:$R$2700,17,0)</f>
        <v>17.6815</v>
      </c>
      <c r="M20" s="66">
        <f t="shared" si="8"/>
        <v>16</v>
      </c>
      <c r="N20" s="65">
        <f>VLOOKUP($A20,'Return Data'!$B$7:$R$2700,14,0)</f>
        <v>12.8432</v>
      </c>
      <c r="O20" s="66">
        <f t="shared" si="9"/>
        <v>7</v>
      </c>
      <c r="P20" s="65">
        <f>VLOOKUP($A20,'Return Data'!$B$7:$R$2700,15,0)</f>
        <v>17.817799999999998</v>
      </c>
      <c r="Q20" s="66">
        <f t="shared" si="10"/>
        <v>7</v>
      </c>
      <c r="R20" s="65">
        <f>VLOOKUP($A20,'Return Data'!$B$7:$R$2700,16,0)</f>
        <v>17.066800000000001</v>
      </c>
      <c r="S20" s="67">
        <f t="shared" si="4"/>
        <v>8</v>
      </c>
    </row>
    <row r="21" spans="1:19" x14ac:dyDescent="0.3">
      <c r="A21" s="63" t="s">
        <v>937</v>
      </c>
      <c r="B21" s="64">
        <f>VLOOKUP($A21,'Return Data'!$B$7:$R$2700,3,0)</f>
        <v>44260</v>
      </c>
      <c r="C21" s="65">
        <f>VLOOKUP($A21,'Return Data'!$B$7:$R$2700,4,0)</f>
        <v>179.89599999999999</v>
      </c>
      <c r="D21" s="65">
        <f>VLOOKUP($A21,'Return Data'!$B$7:$R$2700,10,0)</f>
        <v>14.323499999999999</v>
      </c>
      <c r="E21" s="66">
        <f t="shared" si="0"/>
        <v>19</v>
      </c>
      <c r="F21" s="65">
        <f>VLOOKUP($A21,'Return Data'!$B$7:$R$2700,11,0)</f>
        <v>34.294800000000002</v>
      </c>
      <c r="G21" s="66">
        <f t="shared" si="1"/>
        <v>17</v>
      </c>
      <c r="H21" s="65">
        <f>VLOOKUP($A21,'Return Data'!$B$7:$R$2700,12,0)</f>
        <v>49.316099999999999</v>
      </c>
      <c r="I21" s="66">
        <f t="shared" si="2"/>
        <v>20</v>
      </c>
      <c r="J21" s="65">
        <f>VLOOKUP($A21,'Return Data'!$B$7:$R$2700,13,0)</f>
        <v>33.087699999999998</v>
      </c>
      <c r="K21" s="66">
        <f t="shared" si="3"/>
        <v>16</v>
      </c>
      <c r="L21" s="65">
        <f>VLOOKUP($A21,'Return Data'!$B$7:$R$2700,17,0)</f>
        <v>21.5031</v>
      </c>
      <c r="M21" s="66">
        <f t="shared" si="8"/>
        <v>7</v>
      </c>
      <c r="N21" s="65">
        <f>VLOOKUP($A21,'Return Data'!$B$7:$R$2700,14,0)</f>
        <v>14.4559</v>
      </c>
      <c r="O21" s="66">
        <f t="shared" si="9"/>
        <v>4</v>
      </c>
      <c r="P21" s="65">
        <f>VLOOKUP($A21,'Return Data'!$B$7:$R$2700,15,0)</f>
        <v>18.508500000000002</v>
      </c>
      <c r="Q21" s="66">
        <f t="shared" si="10"/>
        <v>5</v>
      </c>
      <c r="R21" s="65">
        <f>VLOOKUP($A21,'Return Data'!$B$7:$R$2700,16,0)</f>
        <v>16.7333</v>
      </c>
      <c r="S21" s="67">
        <f t="shared" si="4"/>
        <v>12</v>
      </c>
    </row>
    <row r="22" spans="1:19" x14ac:dyDescent="0.3">
      <c r="A22" s="63" t="s">
        <v>938</v>
      </c>
      <c r="B22" s="64">
        <f>VLOOKUP($A22,'Return Data'!$B$7:$R$2700,3,0)</f>
        <v>44260</v>
      </c>
      <c r="C22" s="65">
        <f>VLOOKUP($A22,'Return Data'!$B$7:$R$2700,4,0)</f>
        <v>61.398000000000003</v>
      </c>
      <c r="D22" s="65">
        <f>VLOOKUP($A22,'Return Data'!$B$7:$R$2700,10,0)</f>
        <v>9.4107000000000003</v>
      </c>
      <c r="E22" s="66">
        <f t="shared" si="0"/>
        <v>27</v>
      </c>
      <c r="F22" s="65">
        <f>VLOOKUP($A22,'Return Data'!$B$7:$R$2700,11,0)</f>
        <v>21.869800000000001</v>
      </c>
      <c r="G22" s="66">
        <f t="shared" si="1"/>
        <v>27</v>
      </c>
      <c r="H22" s="65">
        <f>VLOOKUP($A22,'Return Data'!$B$7:$R$2700,12,0)</f>
        <v>39.136099999999999</v>
      </c>
      <c r="I22" s="66">
        <f t="shared" si="2"/>
        <v>26</v>
      </c>
      <c r="J22" s="65">
        <f>VLOOKUP($A22,'Return Data'!$B$7:$R$2700,13,0)</f>
        <v>22.953399999999998</v>
      </c>
      <c r="K22" s="66">
        <f t="shared" si="3"/>
        <v>27</v>
      </c>
      <c r="L22" s="65">
        <f>VLOOKUP($A22,'Return Data'!$B$7:$R$2700,17,0)</f>
        <v>14.552199999999999</v>
      </c>
      <c r="M22" s="66">
        <f t="shared" si="8"/>
        <v>23</v>
      </c>
      <c r="N22" s="65">
        <f>VLOOKUP($A22,'Return Data'!$B$7:$R$2700,14,0)</f>
        <v>6.1109999999999998</v>
      </c>
      <c r="O22" s="66">
        <f t="shared" si="9"/>
        <v>22</v>
      </c>
      <c r="P22" s="65">
        <f>VLOOKUP($A22,'Return Data'!$B$7:$R$2700,15,0)</f>
        <v>13.4674</v>
      </c>
      <c r="Q22" s="66">
        <f t="shared" si="10"/>
        <v>20</v>
      </c>
      <c r="R22" s="65">
        <f>VLOOKUP($A22,'Return Data'!$B$7:$R$2700,16,0)</f>
        <v>13.667899999999999</v>
      </c>
      <c r="S22" s="67">
        <f t="shared" si="4"/>
        <v>21</v>
      </c>
    </row>
    <row r="23" spans="1:19" x14ac:dyDescent="0.3">
      <c r="A23" s="63" t="s">
        <v>940</v>
      </c>
      <c r="B23" s="64">
        <f>VLOOKUP($A23,'Return Data'!$B$7:$R$2700,3,0)</f>
        <v>44260</v>
      </c>
      <c r="C23" s="65">
        <f>VLOOKUP($A23,'Return Data'!$B$7:$R$2700,4,0)</f>
        <v>21.257899999999999</v>
      </c>
      <c r="D23" s="65">
        <f>VLOOKUP($A23,'Return Data'!$B$7:$R$2700,10,0)</f>
        <v>11.8148</v>
      </c>
      <c r="E23" s="66">
        <f t="shared" si="0"/>
        <v>24</v>
      </c>
      <c r="F23" s="65">
        <f>VLOOKUP($A23,'Return Data'!$B$7:$R$2700,11,0)</f>
        <v>29.469000000000001</v>
      </c>
      <c r="G23" s="66">
        <f t="shared" si="1"/>
        <v>23</v>
      </c>
      <c r="H23" s="65">
        <f>VLOOKUP($A23,'Return Data'!$B$7:$R$2700,12,0)</f>
        <v>46.564799999999998</v>
      </c>
      <c r="I23" s="66">
        <f t="shared" si="2"/>
        <v>23</v>
      </c>
      <c r="J23" s="65">
        <f>VLOOKUP($A23,'Return Data'!$B$7:$R$2700,13,0)</f>
        <v>24.853999999999999</v>
      </c>
      <c r="K23" s="66">
        <f t="shared" si="3"/>
        <v>26</v>
      </c>
      <c r="L23" s="65">
        <f>VLOOKUP($A23,'Return Data'!$B$7:$R$2700,17,0)</f>
        <v>19.845800000000001</v>
      </c>
      <c r="M23" s="66">
        <f t="shared" si="8"/>
        <v>10</v>
      </c>
      <c r="N23" s="65">
        <f>VLOOKUP($A23,'Return Data'!$B$7:$R$2700,14,0)</f>
        <v>11.685499999999999</v>
      </c>
      <c r="O23" s="66">
        <f t="shared" si="9"/>
        <v>13</v>
      </c>
      <c r="P23" s="65">
        <f>VLOOKUP($A23,'Return Data'!$B$7:$R$2700,15,0)</f>
        <v>18.585799999999999</v>
      </c>
      <c r="Q23" s="66">
        <f t="shared" si="10"/>
        <v>4</v>
      </c>
      <c r="R23" s="65">
        <f>VLOOKUP($A23,'Return Data'!$B$7:$R$2700,16,0)</f>
        <v>13.3284</v>
      </c>
      <c r="S23" s="67">
        <f t="shared" si="4"/>
        <v>23</v>
      </c>
    </row>
    <row r="24" spans="1:19" x14ac:dyDescent="0.3">
      <c r="A24" s="63" t="s">
        <v>942</v>
      </c>
      <c r="B24" s="64">
        <f>VLOOKUP($A24,'Return Data'!$B$7:$R$2700,3,0)</f>
        <v>44260</v>
      </c>
      <c r="C24" s="65">
        <f>VLOOKUP($A24,'Return Data'!$B$7:$R$2700,4,0)</f>
        <v>13.543100000000001</v>
      </c>
      <c r="D24" s="65">
        <f>VLOOKUP($A24,'Return Data'!$B$7:$R$2700,10,0)</f>
        <v>18.2638</v>
      </c>
      <c r="E24" s="66">
        <f t="shared" si="0"/>
        <v>3</v>
      </c>
      <c r="F24" s="65">
        <f>VLOOKUP($A24,'Return Data'!$B$7:$R$2700,11,0)</f>
        <v>35.965299999999999</v>
      </c>
      <c r="G24" s="66">
        <f t="shared" ref="G24" si="11">RANK(F24,F$8:F$34,0)</f>
        <v>8</v>
      </c>
      <c r="H24" s="65">
        <f>VLOOKUP($A24,'Return Data'!$B$7:$R$2700,12,0)</f>
        <v>53.855200000000004</v>
      </c>
      <c r="I24" s="66">
        <f t="shared" ref="I24" si="12">RANK(H24,H$8:H$34,0)</f>
        <v>10</v>
      </c>
      <c r="J24" s="65">
        <f>VLOOKUP($A24,'Return Data'!$B$7:$R$2700,13,0)</f>
        <v>38.962000000000003</v>
      </c>
      <c r="K24" s="66">
        <f t="shared" ref="K24" si="13">RANK(J24,J$8:J$34,0)</f>
        <v>4</v>
      </c>
      <c r="L24" s="65"/>
      <c r="M24" s="66"/>
      <c r="N24" s="65"/>
      <c r="O24" s="66"/>
      <c r="P24" s="65"/>
      <c r="Q24" s="66"/>
      <c r="R24" s="65">
        <f>VLOOKUP($A24,'Return Data'!$B$7:$R$2700,16,0)</f>
        <v>29.2849</v>
      </c>
      <c r="S24" s="67">
        <f t="shared" si="4"/>
        <v>1</v>
      </c>
    </row>
    <row r="25" spans="1:19" x14ac:dyDescent="0.3">
      <c r="A25" s="63" t="s">
        <v>944</v>
      </c>
      <c r="B25" s="64">
        <f>VLOOKUP($A25,'Return Data'!$B$7:$R$2700,3,0)</f>
        <v>44260</v>
      </c>
      <c r="C25" s="65">
        <f>VLOOKUP($A25,'Return Data'!$B$7:$R$2700,4,0)</f>
        <v>85.686000000000007</v>
      </c>
      <c r="D25" s="65">
        <f>VLOOKUP($A25,'Return Data'!$B$7:$R$2700,10,0)</f>
        <v>17.2319</v>
      </c>
      <c r="E25" s="66">
        <f t="shared" si="0"/>
        <v>9</v>
      </c>
      <c r="F25" s="65">
        <f>VLOOKUP($A25,'Return Data'!$B$7:$R$2700,11,0)</f>
        <v>38.0274</v>
      </c>
      <c r="G25" s="66">
        <f t="shared" ref="G25:G34" si="14">RANK(F25,F$8:F$34,0)</f>
        <v>6</v>
      </c>
      <c r="H25" s="65">
        <f>VLOOKUP($A25,'Return Data'!$B$7:$R$2700,12,0)</f>
        <v>60.7286</v>
      </c>
      <c r="I25" s="66">
        <f>RANK(H25,H$8:H$34,0)</f>
        <v>2</v>
      </c>
      <c r="J25" s="65">
        <f>VLOOKUP($A25,'Return Data'!$B$7:$R$2700,13,0)</f>
        <v>42.76</v>
      </c>
      <c r="K25" s="66">
        <f>RANK(J25,J$8:J$34,0)</f>
        <v>1</v>
      </c>
      <c r="L25" s="65">
        <f>VLOOKUP($A25,'Return Data'!$B$7:$R$2700,17,0)</f>
        <v>26.549299999999999</v>
      </c>
      <c r="M25" s="66">
        <f>RANK(L25,L$8:L$34,0)</f>
        <v>1</v>
      </c>
      <c r="N25" s="65">
        <f>VLOOKUP($A25,'Return Data'!$B$7:$R$2700,14,0)</f>
        <v>18.477699999999999</v>
      </c>
      <c r="O25" s="66">
        <f>RANK(N25,N$8:N$34,0)</f>
        <v>1</v>
      </c>
      <c r="P25" s="65">
        <f>VLOOKUP($A25,'Return Data'!$B$7:$R$2700,15,0)</f>
        <v>23.354900000000001</v>
      </c>
      <c r="Q25" s="66">
        <f>RANK(P25,P$8:P$34,0)</f>
        <v>1</v>
      </c>
      <c r="R25" s="65">
        <f>VLOOKUP($A25,'Return Data'!$B$7:$R$2700,16,0)</f>
        <v>24.7758</v>
      </c>
      <c r="S25" s="67">
        <f t="shared" si="4"/>
        <v>4</v>
      </c>
    </row>
    <row r="26" spans="1:19" x14ac:dyDescent="0.3">
      <c r="A26" s="63" t="s">
        <v>946</v>
      </c>
      <c r="B26" s="64">
        <f>VLOOKUP($A26,'Return Data'!$B$7:$R$2700,3,0)</f>
        <v>44260</v>
      </c>
      <c r="C26" s="65">
        <f>VLOOKUP($A26,'Return Data'!$B$7:$R$2700,4,0)</f>
        <v>13.731400000000001</v>
      </c>
      <c r="D26" s="65">
        <f>VLOOKUP($A26,'Return Data'!$B$7:$R$2700,10,0)</f>
        <v>17.916699999999999</v>
      </c>
      <c r="E26" s="66">
        <f t="shared" si="0"/>
        <v>5</v>
      </c>
      <c r="F26" s="65">
        <f>VLOOKUP($A26,'Return Data'!$B$7:$R$2700,11,0)</f>
        <v>38.593200000000003</v>
      </c>
      <c r="G26" s="66">
        <f t="shared" si="14"/>
        <v>5</v>
      </c>
      <c r="H26" s="65">
        <f>VLOOKUP($A26,'Return Data'!$B$7:$R$2700,12,0)</f>
        <v>52.672899999999998</v>
      </c>
      <c r="I26" s="66">
        <f>RANK(H26,H$8:H$34,0)</f>
        <v>12</v>
      </c>
      <c r="J26" s="65">
        <f>VLOOKUP($A26,'Return Data'!$B$7:$R$2700,13,0)</f>
        <v>26.6617</v>
      </c>
      <c r="K26" s="66">
        <f>RANK(J26,J$8:J$34,0)</f>
        <v>24</v>
      </c>
      <c r="L26" s="65"/>
      <c r="M26" s="66"/>
      <c r="N26" s="65"/>
      <c r="O26" s="66"/>
      <c r="P26" s="65"/>
      <c r="Q26" s="66"/>
      <c r="R26" s="65">
        <f>VLOOKUP($A26,'Return Data'!$B$7:$R$2700,16,0)</f>
        <v>25.758199999999999</v>
      </c>
      <c r="S26" s="67">
        <f t="shared" si="4"/>
        <v>3</v>
      </c>
    </row>
    <row r="27" spans="1:19" x14ac:dyDescent="0.3">
      <c r="A27" s="63" t="s">
        <v>949</v>
      </c>
      <c r="B27" s="64">
        <f>VLOOKUP($A27,'Return Data'!$B$7:$R$2700,3,0)</f>
        <v>44260</v>
      </c>
      <c r="C27" s="65">
        <f>VLOOKUP($A27,'Return Data'!$B$7:$R$2700,4,0)</f>
        <v>718.67079999999999</v>
      </c>
      <c r="D27" s="65">
        <f>VLOOKUP($A27,'Return Data'!$B$7:$R$2700,10,0)</f>
        <v>16.618600000000001</v>
      </c>
      <c r="E27" s="66">
        <f t="shared" si="0"/>
        <v>11</v>
      </c>
      <c r="F27" s="65">
        <f>VLOOKUP($A27,'Return Data'!$B$7:$R$2700,11,0)</f>
        <v>36.133200000000002</v>
      </c>
      <c r="G27" s="66">
        <f t="shared" si="14"/>
        <v>7</v>
      </c>
      <c r="H27" s="65">
        <f>VLOOKUP($A27,'Return Data'!$B$7:$R$2700,12,0)</f>
        <v>56.5777</v>
      </c>
      <c r="I27" s="66">
        <f t="shared" ref="I27:I32" si="15">RANK(H27,H$8:H$34,0)</f>
        <v>6</v>
      </c>
      <c r="J27" s="65">
        <f>VLOOKUP($A27,'Return Data'!$B$7:$R$2700,13,0)</f>
        <v>33.145800000000001</v>
      </c>
      <c r="K27" s="66">
        <f t="shared" ref="K27:K32" si="16">RANK(J27,J$8:J$34,0)</f>
        <v>15</v>
      </c>
      <c r="L27" s="65">
        <f>VLOOKUP($A27,'Return Data'!$B$7:$R$2700,17,0)</f>
        <v>17.293700000000001</v>
      </c>
      <c r="M27" s="66">
        <f t="shared" ref="M27:M32" si="17">RANK(L27,L$8:L$34,0)</f>
        <v>17</v>
      </c>
      <c r="N27" s="65">
        <f>VLOOKUP($A27,'Return Data'!$B$7:$R$2700,14,0)</f>
        <v>7.0206999999999997</v>
      </c>
      <c r="O27" s="66">
        <f t="shared" ref="O27:O32" si="18">RANK(N27,N$8:N$34,0)</f>
        <v>21</v>
      </c>
      <c r="P27" s="65">
        <f>VLOOKUP($A27,'Return Data'!$B$7:$R$2700,15,0)</f>
        <v>12.3451</v>
      </c>
      <c r="Q27" s="66">
        <f t="shared" ref="Q27:Q32" si="19">RANK(P27,P$8:P$34,0)</f>
        <v>22</v>
      </c>
      <c r="R27" s="65">
        <f>VLOOKUP($A27,'Return Data'!$B$7:$R$2700,16,0)</f>
        <v>12.6145</v>
      </c>
      <c r="S27" s="67">
        <f t="shared" si="4"/>
        <v>25</v>
      </c>
    </row>
    <row r="28" spans="1:19" x14ac:dyDescent="0.3">
      <c r="A28" s="63" t="s">
        <v>951</v>
      </c>
      <c r="B28" s="64">
        <f>VLOOKUP($A28,'Return Data'!$B$7:$R$2700,3,0)</f>
        <v>44260</v>
      </c>
      <c r="C28" s="65">
        <f>VLOOKUP($A28,'Return Data'!$B$7:$R$2700,4,0)</f>
        <v>157.29</v>
      </c>
      <c r="D28" s="65">
        <f>VLOOKUP($A28,'Return Data'!$B$7:$R$2700,10,0)</f>
        <v>15.987</v>
      </c>
      <c r="E28" s="66">
        <f t="shared" si="0"/>
        <v>13</v>
      </c>
      <c r="F28" s="65">
        <f>VLOOKUP($A28,'Return Data'!$B$7:$R$2700,11,0)</f>
        <v>34.6892</v>
      </c>
      <c r="G28" s="66">
        <f t="shared" si="14"/>
        <v>13</v>
      </c>
      <c r="H28" s="65">
        <f>VLOOKUP($A28,'Return Data'!$B$7:$R$2700,12,0)</f>
        <v>54.175699999999999</v>
      </c>
      <c r="I28" s="66">
        <f t="shared" si="15"/>
        <v>9</v>
      </c>
      <c r="J28" s="65">
        <f>VLOOKUP($A28,'Return Data'!$B$7:$R$2700,13,0)</f>
        <v>36.370699999999999</v>
      </c>
      <c r="K28" s="66">
        <f t="shared" si="16"/>
        <v>7</v>
      </c>
      <c r="L28" s="65">
        <f>VLOOKUP($A28,'Return Data'!$B$7:$R$2700,17,0)</f>
        <v>22.173200000000001</v>
      </c>
      <c r="M28" s="66">
        <f t="shared" si="17"/>
        <v>6</v>
      </c>
      <c r="N28" s="65">
        <f>VLOOKUP($A28,'Return Data'!$B$7:$R$2700,14,0)</f>
        <v>12.0771</v>
      </c>
      <c r="O28" s="66">
        <f t="shared" si="18"/>
        <v>9</v>
      </c>
      <c r="P28" s="65">
        <f>VLOOKUP($A28,'Return Data'!$B$7:$R$2700,15,0)</f>
        <v>20.060199999999998</v>
      </c>
      <c r="Q28" s="66">
        <f t="shared" si="19"/>
        <v>3</v>
      </c>
      <c r="R28" s="65">
        <f>VLOOKUP($A28,'Return Data'!$B$7:$R$2700,16,0)</f>
        <v>20.503499999999999</v>
      </c>
      <c r="S28" s="67">
        <f t="shared" si="4"/>
        <v>7</v>
      </c>
    </row>
    <row r="29" spans="1:19" x14ac:dyDescent="0.3">
      <c r="A29" s="63" t="s">
        <v>953</v>
      </c>
      <c r="B29" s="64">
        <f>VLOOKUP($A29,'Return Data'!$B$7:$R$2700,3,0)</f>
        <v>44260</v>
      </c>
      <c r="C29" s="65">
        <f>VLOOKUP($A29,'Return Data'!$B$7:$R$2700,4,0)</f>
        <v>51.7087</v>
      </c>
      <c r="D29" s="65">
        <f>VLOOKUP($A29,'Return Data'!$B$7:$R$2700,10,0)</f>
        <v>10.266999999999999</v>
      </c>
      <c r="E29" s="66">
        <f t="shared" si="0"/>
        <v>25</v>
      </c>
      <c r="F29" s="65">
        <f>VLOOKUP($A29,'Return Data'!$B$7:$R$2700,11,0)</f>
        <v>27.3842</v>
      </c>
      <c r="G29" s="66">
        <f t="shared" si="14"/>
        <v>26</v>
      </c>
      <c r="H29" s="65">
        <f>VLOOKUP($A29,'Return Data'!$B$7:$R$2700,12,0)</f>
        <v>34.622</v>
      </c>
      <c r="I29" s="66">
        <f t="shared" si="15"/>
        <v>27</v>
      </c>
      <c r="J29" s="65">
        <f>VLOOKUP($A29,'Return Data'!$B$7:$R$2700,13,0)</f>
        <v>36.339599999999997</v>
      </c>
      <c r="K29" s="66">
        <f t="shared" si="16"/>
        <v>8</v>
      </c>
      <c r="L29" s="65">
        <f>VLOOKUP($A29,'Return Data'!$B$7:$R$2700,17,0)</f>
        <v>19.843</v>
      </c>
      <c r="M29" s="66">
        <f t="shared" si="17"/>
        <v>11</v>
      </c>
      <c r="N29" s="65">
        <f>VLOOKUP($A29,'Return Data'!$B$7:$R$2700,14,0)</f>
        <v>10.88</v>
      </c>
      <c r="O29" s="66">
        <f t="shared" si="18"/>
        <v>15</v>
      </c>
      <c r="P29" s="65">
        <f>VLOOKUP($A29,'Return Data'!$B$7:$R$2700,15,0)</f>
        <v>15.8155</v>
      </c>
      <c r="Q29" s="66">
        <f t="shared" si="19"/>
        <v>15</v>
      </c>
      <c r="R29" s="65">
        <f>VLOOKUP($A29,'Return Data'!$B$7:$R$2700,16,0)</f>
        <v>16.8264</v>
      </c>
      <c r="S29" s="67">
        <f t="shared" si="4"/>
        <v>11</v>
      </c>
    </row>
    <row r="30" spans="1:19" x14ac:dyDescent="0.3">
      <c r="A30" s="63" t="s">
        <v>954</v>
      </c>
      <c r="B30" s="64">
        <f>VLOOKUP($A30,'Return Data'!$B$7:$R$2700,3,0)</f>
        <v>44260</v>
      </c>
      <c r="C30" s="65">
        <f>VLOOKUP($A30,'Return Data'!$B$7:$R$2700,4,0)</f>
        <v>193.36701824276199</v>
      </c>
      <c r="D30" s="65">
        <f>VLOOKUP($A30,'Return Data'!$B$7:$R$2700,10,0)</f>
        <v>14.8224</v>
      </c>
      <c r="E30" s="66">
        <f t="shared" si="0"/>
        <v>16</v>
      </c>
      <c r="F30" s="65">
        <f>VLOOKUP($A30,'Return Data'!$B$7:$R$2700,11,0)</f>
        <v>35.807200000000002</v>
      </c>
      <c r="G30" s="66">
        <f t="shared" si="14"/>
        <v>10</v>
      </c>
      <c r="H30" s="65">
        <f>VLOOKUP($A30,'Return Data'!$B$7:$R$2700,12,0)</f>
        <v>51.3416</v>
      </c>
      <c r="I30" s="66">
        <f t="shared" si="15"/>
        <v>15</v>
      </c>
      <c r="J30" s="65">
        <f>VLOOKUP($A30,'Return Data'!$B$7:$R$2700,13,0)</f>
        <v>29.9452</v>
      </c>
      <c r="K30" s="66">
        <f t="shared" si="16"/>
        <v>19</v>
      </c>
      <c r="L30" s="65">
        <f>VLOOKUP($A30,'Return Data'!$B$7:$R$2700,17,0)</f>
        <v>18.5015</v>
      </c>
      <c r="M30" s="66">
        <f t="shared" si="17"/>
        <v>14</v>
      </c>
      <c r="N30" s="65">
        <f>VLOOKUP($A30,'Return Data'!$B$7:$R$2700,14,0)</f>
        <v>11.868399999999999</v>
      </c>
      <c r="O30" s="66">
        <f t="shared" si="18"/>
        <v>12</v>
      </c>
      <c r="P30" s="65">
        <f>VLOOKUP($A30,'Return Data'!$B$7:$R$2700,15,0)</f>
        <v>15.876300000000001</v>
      </c>
      <c r="Q30" s="66">
        <f t="shared" si="19"/>
        <v>14</v>
      </c>
      <c r="R30" s="65">
        <f>VLOOKUP($A30,'Return Data'!$B$7:$R$2700,16,0)</f>
        <v>16.346299999999999</v>
      </c>
      <c r="S30" s="67">
        <f t="shared" si="4"/>
        <v>15</v>
      </c>
    </row>
    <row r="31" spans="1:19" x14ac:dyDescent="0.3">
      <c r="A31" s="63" t="s">
        <v>957</v>
      </c>
      <c r="B31" s="64">
        <f>VLOOKUP($A31,'Return Data'!$B$7:$R$2700,3,0)</f>
        <v>44260</v>
      </c>
      <c r="C31" s="65">
        <f>VLOOKUP($A31,'Return Data'!$B$7:$R$2700,4,0)</f>
        <v>48.139000000000003</v>
      </c>
      <c r="D31" s="65">
        <f>VLOOKUP($A31,'Return Data'!$B$7:$R$2700,10,0)</f>
        <v>17.764299999999999</v>
      </c>
      <c r="E31" s="66">
        <f t="shared" si="0"/>
        <v>6</v>
      </c>
      <c r="F31" s="65">
        <f>VLOOKUP($A31,'Return Data'!$B$7:$R$2700,11,0)</f>
        <v>34.344099999999997</v>
      </c>
      <c r="G31" s="66">
        <f t="shared" si="14"/>
        <v>15</v>
      </c>
      <c r="H31" s="65">
        <f>VLOOKUP($A31,'Return Data'!$B$7:$R$2700,12,0)</f>
        <v>52.164299999999997</v>
      </c>
      <c r="I31" s="66">
        <f t="shared" si="15"/>
        <v>13</v>
      </c>
      <c r="J31" s="65">
        <f>VLOOKUP($A31,'Return Data'!$B$7:$R$2700,13,0)</f>
        <v>27.775400000000001</v>
      </c>
      <c r="K31" s="66">
        <f t="shared" si="16"/>
        <v>22</v>
      </c>
      <c r="L31" s="65">
        <f>VLOOKUP($A31,'Return Data'!$B$7:$R$2700,17,0)</f>
        <v>18.0898</v>
      </c>
      <c r="M31" s="66">
        <f t="shared" si="17"/>
        <v>15</v>
      </c>
      <c r="N31" s="65">
        <f>VLOOKUP($A31,'Return Data'!$B$7:$R$2700,14,0)</f>
        <v>13.012600000000001</v>
      </c>
      <c r="O31" s="66">
        <f t="shared" si="18"/>
        <v>6</v>
      </c>
      <c r="P31" s="65">
        <f>VLOOKUP($A31,'Return Data'!$B$7:$R$2700,15,0)</f>
        <v>17.3904</v>
      </c>
      <c r="Q31" s="66">
        <f t="shared" si="19"/>
        <v>8</v>
      </c>
      <c r="R31" s="65">
        <f>VLOOKUP($A31,'Return Data'!$B$7:$R$2700,16,0)</f>
        <v>15.0212</v>
      </c>
      <c r="S31" s="67">
        <f t="shared" si="4"/>
        <v>18</v>
      </c>
    </row>
    <row r="32" spans="1:19" x14ac:dyDescent="0.3">
      <c r="A32" s="63" t="s">
        <v>959</v>
      </c>
      <c r="B32" s="64">
        <f>VLOOKUP($A32,'Return Data'!$B$7:$R$2700,3,0)</f>
        <v>44260</v>
      </c>
      <c r="C32" s="65">
        <f>VLOOKUP($A32,'Return Data'!$B$7:$R$2700,4,0)</f>
        <v>310.01960000000003</v>
      </c>
      <c r="D32" s="65">
        <f>VLOOKUP($A32,'Return Data'!$B$7:$R$2700,10,0)</f>
        <v>16.729700000000001</v>
      </c>
      <c r="E32" s="66">
        <f t="shared" si="0"/>
        <v>10</v>
      </c>
      <c r="F32" s="65">
        <f>VLOOKUP($A32,'Return Data'!$B$7:$R$2700,11,0)</f>
        <v>34.223100000000002</v>
      </c>
      <c r="G32" s="66">
        <f t="shared" si="14"/>
        <v>19</v>
      </c>
      <c r="H32" s="65">
        <f>VLOOKUP($A32,'Return Data'!$B$7:$R$2700,12,0)</f>
        <v>51.3643</v>
      </c>
      <c r="I32" s="66">
        <f t="shared" si="15"/>
        <v>14</v>
      </c>
      <c r="J32" s="65">
        <f>VLOOKUP($A32,'Return Data'!$B$7:$R$2700,13,0)</f>
        <v>35.576799999999999</v>
      </c>
      <c r="K32" s="66">
        <f t="shared" si="16"/>
        <v>11</v>
      </c>
      <c r="L32" s="65">
        <f>VLOOKUP($A32,'Return Data'!$B$7:$R$2700,17,0)</f>
        <v>22.667200000000001</v>
      </c>
      <c r="M32" s="66">
        <f t="shared" si="17"/>
        <v>3</v>
      </c>
      <c r="N32" s="65">
        <f>VLOOKUP($A32,'Return Data'!$B$7:$R$2700,14,0)</f>
        <v>14.748200000000001</v>
      </c>
      <c r="O32" s="66">
        <f t="shared" si="18"/>
        <v>2</v>
      </c>
      <c r="P32" s="65">
        <f>VLOOKUP($A32,'Return Data'!$B$7:$R$2700,15,0)</f>
        <v>16.869499999999999</v>
      </c>
      <c r="Q32" s="66">
        <f t="shared" si="19"/>
        <v>11</v>
      </c>
      <c r="R32" s="65">
        <f>VLOOKUP($A32,'Return Data'!$B$7:$R$2700,16,0)</f>
        <v>16.522099999999998</v>
      </c>
      <c r="S32" s="67">
        <f t="shared" si="4"/>
        <v>14</v>
      </c>
    </row>
    <row r="33" spans="1:19" x14ac:dyDescent="0.3">
      <c r="A33" s="63" t="s">
        <v>960</v>
      </c>
      <c r="B33" s="64">
        <f>VLOOKUP($A33,'Return Data'!$B$7:$R$2700,3,0)</f>
        <v>44260</v>
      </c>
      <c r="C33" s="65">
        <f>VLOOKUP($A33,'Return Data'!$B$7:$R$2700,4,0)</f>
        <v>13.45</v>
      </c>
      <c r="D33" s="65">
        <f>VLOOKUP($A33,'Return Data'!$B$7:$R$2700,10,0)</f>
        <v>12.741</v>
      </c>
      <c r="E33" s="66">
        <f t="shared" si="0"/>
        <v>23</v>
      </c>
      <c r="F33" s="65">
        <f>VLOOKUP($A33,'Return Data'!$B$7:$R$2700,11,0)</f>
        <v>28.954899999999999</v>
      </c>
      <c r="G33" s="66">
        <f t="shared" si="14"/>
        <v>24</v>
      </c>
      <c r="H33" s="65">
        <f>VLOOKUP($A33,'Return Data'!$B$7:$R$2700,12,0)</f>
        <v>48.783200000000001</v>
      </c>
      <c r="I33" s="66">
        <f t="shared" ref="I33" si="20">RANK(H33,H$8:H$34,0)</f>
        <v>22</v>
      </c>
      <c r="J33" s="65">
        <f>VLOOKUP($A33,'Return Data'!$B$7:$R$2700,13,0)</f>
        <v>34.231499999999997</v>
      </c>
      <c r="K33" s="66">
        <f t="shared" ref="K33" si="21">RANK(J33,J$8:J$34,0)</f>
        <v>13</v>
      </c>
      <c r="L33" s="65"/>
      <c r="M33" s="66"/>
      <c r="N33" s="65"/>
      <c r="O33" s="66"/>
      <c r="P33" s="65"/>
      <c r="Q33" s="66"/>
      <c r="R33" s="65">
        <f>VLOOKUP($A33,'Return Data'!$B$7:$R$2700,16,0)</f>
        <v>26.8413</v>
      </c>
      <c r="S33" s="67">
        <f t="shared" si="4"/>
        <v>2</v>
      </c>
    </row>
    <row r="34" spans="1:19" x14ac:dyDescent="0.3">
      <c r="A34" s="63" t="s">
        <v>962</v>
      </c>
      <c r="B34" s="64">
        <f>VLOOKUP($A34,'Return Data'!$B$7:$R$2700,3,0)</f>
        <v>44260</v>
      </c>
      <c r="C34" s="65">
        <f>VLOOKUP($A34,'Return Data'!$B$7:$R$2700,4,0)</f>
        <v>83.756399999999999</v>
      </c>
      <c r="D34" s="65">
        <f>VLOOKUP($A34,'Return Data'!$B$7:$R$2700,10,0)</f>
        <v>20.3429</v>
      </c>
      <c r="E34" s="66">
        <f t="shared" si="0"/>
        <v>1</v>
      </c>
      <c r="F34" s="65">
        <f>VLOOKUP($A34,'Return Data'!$B$7:$R$2700,11,0)</f>
        <v>39.167700000000004</v>
      </c>
      <c r="G34" s="66">
        <f t="shared" si="14"/>
        <v>2</v>
      </c>
      <c r="H34" s="65">
        <f>VLOOKUP($A34,'Return Data'!$B$7:$R$2700,12,0)</f>
        <v>57.47</v>
      </c>
      <c r="I34" s="66">
        <f>RANK(H34,H$8:H$34,0)</f>
        <v>5</v>
      </c>
      <c r="J34" s="65">
        <f>VLOOKUP($A34,'Return Data'!$B$7:$R$2700,13,0)</f>
        <v>41.806899999999999</v>
      </c>
      <c r="K34" s="66">
        <f>RANK(J34,J$8:J$34,0)</f>
        <v>2</v>
      </c>
      <c r="L34" s="65">
        <f>VLOOKUP($A34,'Return Data'!$B$7:$R$2700,17,0)</f>
        <v>16.523299999999999</v>
      </c>
      <c r="M34" s="66">
        <f>RANK(L34,L$8:L$34,0)</f>
        <v>21</v>
      </c>
      <c r="N34" s="65">
        <f>VLOOKUP($A34,'Return Data'!$B$7:$R$2700,14,0)</f>
        <v>8.9120000000000008</v>
      </c>
      <c r="O34" s="66">
        <f>RANK(N34,N$8:N$34,0)</f>
        <v>19</v>
      </c>
      <c r="P34" s="65">
        <f>VLOOKUP($A34,'Return Data'!$B$7:$R$2700,15,0)</f>
        <v>13.529</v>
      </c>
      <c r="Q34" s="66">
        <f>RANK(P34,P$8:P$34,0)</f>
        <v>19</v>
      </c>
      <c r="R34" s="65">
        <f>VLOOKUP($A34,'Return Data'!$B$7:$R$2700,16,0)</f>
        <v>12.7241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15.402322222222223</v>
      </c>
      <c r="E36" s="74"/>
      <c r="F36" s="75">
        <f>AVERAGE(F8:F34)</f>
        <v>34.152051851851851</v>
      </c>
      <c r="G36" s="74"/>
      <c r="H36" s="75">
        <f>AVERAGE(H8:H34)</f>
        <v>51.612699999999997</v>
      </c>
      <c r="I36" s="74"/>
      <c r="J36" s="75">
        <f>AVERAGE(J8:J34)</f>
        <v>33.220500000000001</v>
      </c>
      <c r="K36" s="74"/>
      <c r="L36" s="75">
        <f>AVERAGE(L8:L34)</f>
        <v>19.660604347826087</v>
      </c>
      <c r="M36" s="74"/>
      <c r="N36" s="75">
        <f>AVERAGE(N8:N34)</f>
        <v>11.659113636363635</v>
      </c>
      <c r="O36" s="74"/>
      <c r="P36" s="75">
        <f>AVERAGE(P8:P34)</f>
        <v>16.644013636363638</v>
      </c>
      <c r="Q36" s="74"/>
      <c r="R36" s="75">
        <f>AVERAGE(R8:R34)</f>
        <v>17.471833333333333</v>
      </c>
      <c r="S36" s="76"/>
    </row>
    <row r="37" spans="1:19" x14ac:dyDescent="0.3">
      <c r="A37" s="73" t="s">
        <v>28</v>
      </c>
      <c r="B37" s="74"/>
      <c r="C37" s="74"/>
      <c r="D37" s="75">
        <f>MIN(D8:D34)</f>
        <v>9.4107000000000003</v>
      </c>
      <c r="E37" s="74"/>
      <c r="F37" s="75">
        <f>MIN(F8:F34)</f>
        <v>21.869800000000001</v>
      </c>
      <c r="G37" s="74"/>
      <c r="H37" s="75">
        <f>MIN(H8:H34)</f>
        <v>34.622</v>
      </c>
      <c r="I37" s="74"/>
      <c r="J37" s="75">
        <f>MIN(J8:J34)</f>
        <v>22.953399999999998</v>
      </c>
      <c r="K37" s="74"/>
      <c r="L37" s="75">
        <f>MIN(L8:L34)</f>
        <v>14.552199999999999</v>
      </c>
      <c r="M37" s="74"/>
      <c r="N37" s="75">
        <f>MIN(N8:N34)</f>
        <v>6.1109999999999998</v>
      </c>
      <c r="O37" s="74"/>
      <c r="P37" s="75">
        <f>MIN(P8:P34)</f>
        <v>12.3451</v>
      </c>
      <c r="Q37" s="74"/>
      <c r="R37" s="75">
        <f>MIN(R8:R34)</f>
        <v>10.6568</v>
      </c>
      <c r="S37" s="76"/>
    </row>
    <row r="38" spans="1:19" ht="15" thickBot="1" x14ac:dyDescent="0.35">
      <c r="A38" s="77" t="s">
        <v>29</v>
      </c>
      <c r="B38" s="78"/>
      <c r="C38" s="78"/>
      <c r="D38" s="79">
        <f>MAX(D8:D34)</f>
        <v>20.3429</v>
      </c>
      <c r="E38" s="78"/>
      <c r="F38" s="79">
        <f>MAX(F8:F34)</f>
        <v>42.546500000000002</v>
      </c>
      <c r="G38" s="78"/>
      <c r="H38" s="79">
        <f>MAX(H8:H34)</f>
        <v>63.033900000000003</v>
      </c>
      <c r="I38" s="78"/>
      <c r="J38" s="79">
        <f>MAX(J8:J34)</f>
        <v>42.76</v>
      </c>
      <c r="K38" s="78"/>
      <c r="L38" s="79">
        <f>MAX(L8:L34)</f>
        <v>26.549299999999999</v>
      </c>
      <c r="M38" s="78"/>
      <c r="N38" s="79">
        <f>MAX(N8:N34)</f>
        <v>18.477699999999999</v>
      </c>
      <c r="O38" s="78"/>
      <c r="P38" s="79">
        <f>MAX(P8:P34)</f>
        <v>23.354900000000001</v>
      </c>
      <c r="Q38" s="78"/>
      <c r="R38" s="79">
        <f>MAX(R8:R34)</f>
        <v>29.2849</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1597</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44260</v>
      </c>
      <c r="C8" s="65">
        <f>VLOOKUP($A8,'Return Data'!$B$7:$R$2700,4,0)</f>
        <v>658.76482421856701</v>
      </c>
      <c r="D8" s="65">
        <f>VLOOKUP($A8,'Return Data'!$B$7:$R$2700,10,0)</f>
        <v>15.3902</v>
      </c>
      <c r="E8" s="66">
        <f t="shared" ref="E8:E34" si="0">RANK(D8,D$8:D$34,0)</f>
        <v>14</v>
      </c>
      <c r="F8" s="65">
        <f>VLOOKUP($A8,'Return Data'!$B$7:$R$2700,11,0)</f>
        <v>38.384799999999998</v>
      </c>
      <c r="G8" s="66">
        <f t="shared" ref="G8:G23" si="1">RANK(F8,F$8:F$34,0)</f>
        <v>4</v>
      </c>
      <c r="H8" s="65">
        <f>VLOOKUP($A8,'Return Data'!$B$7:$R$2700,12,0)</f>
        <v>57.372</v>
      </c>
      <c r="I8" s="66">
        <f t="shared" ref="I8:I23" si="2">RANK(H8,H$8:H$34,0)</f>
        <v>4</v>
      </c>
      <c r="J8" s="65">
        <f>VLOOKUP($A8,'Return Data'!$B$7:$R$2700,13,0)</f>
        <v>32.108499999999999</v>
      </c>
      <c r="K8" s="66">
        <f t="shared" ref="K8:K23" si="3">RANK(J8,J$8:J$34,0)</f>
        <v>15</v>
      </c>
      <c r="L8" s="65">
        <f>VLOOKUP($A8,'Return Data'!$B$7:$R$2700,17,0)</f>
        <v>19.2819</v>
      </c>
      <c r="M8" s="66">
        <f>RANK(L8,L$8:L$34,0)</f>
        <v>9</v>
      </c>
      <c r="N8" s="65">
        <f>VLOOKUP($A8,'Return Data'!$B$7:$R$2700,14,0)</f>
        <v>9.6188000000000002</v>
      </c>
      <c r="O8" s="66">
        <f>RANK(N8,N$8:N$34,0)</f>
        <v>16</v>
      </c>
      <c r="P8" s="65">
        <f>VLOOKUP($A8,'Return Data'!$B$7:$R$2700,15,0)</f>
        <v>14.9773</v>
      </c>
      <c r="Q8" s="66">
        <f>RANK(P8,P$8:P$34,0)</f>
        <v>14</v>
      </c>
      <c r="R8" s="65">
        <f>VLOOKUP($A8,'Return Data'!$B$7:$R$2700,16,0)</f>
        <v>17.444700000000001</v>
      </c>
      <c r="S8" s="67">
        <f t="shared" ref="S8:S34" si="4">RANK(R8,R$8:R$34,0)</f>
        <v>12</v>
      </c>
    </row>
    <row r="9" spans="1:20" x14ac:dyDescent="0.3">
      <c r="A9" s="63" t="s">
        <v>913</v>
      </c>
      <c r="B9" s="64">
        <f>VLOOKUP($A9,'Return Data'!$B$7:$R$2700,3,0)</f>
        <v>44260</v>
      </c>
      <c r="C9" s="65">
        <f>VLOOKUP($A9,'Return Data'!$B$7:$R$2700,4,0)</f>
        <v>16.12</v>
      </c>
      <c r="D9" s="65">
        <f>VLOOKUP($A9,'Return Data'!$B$7:$R$2700,10,0)</f>
        <v>13.2818</v>
      </c>
      <c r="E9" s="66">
        <f t="shared" si="0"/>
        <v>22</v>
      </c>
      <c r="F9" s="65">
        <f>VLOOKUP($A9,'Return Data'!$B$7:$R$2700,11,0)</f>
        <v>29.895199999999999</v>
      </c>
      <c r="G9" s="66">
        <f t="shared" si="1"/>
        <v>21</v>
      </c>
      <c r="H9" s="65">
        <f>VLOOKUP($A9,'Return Data'!$B$7:$R$2700,12,0)</f>
        <v>47.484000000000002</v>
      </c>
      <c r="I9" s="66">
        <f t="shared" si="2"/>
        <v>22</v>
      </c>
      <c r="J9" s="65">
        <f>VLOOKUP($A9,'Return Data'!$B$7:$R$2700,13,0)</f>
        <v>34.67</v>
      </c>
      <c r="K9" s="66">
        <f t="shared" si="3"/>
        <v>9</v>
      </c>
      <c r="L9" s="65">
        <f>VLOOKUP($A9,'Return Data'!$B$7:$R$2700,17,0)</f>
        <v>24.342300000000002</v>
      </c>
      <c r="M9" s="66">
        <f t="shared" ref="M9" si="5">RANK(L9,L$8:L$34,0)</f>
        <v>2</v>
      </c>
      <c r="N9" s="65"/>
      <c r="O9" s="66"/>
      <c r="P9" s="65"/>
      <c r="Q9" s="66"/>
      <c r="R9" s="65">
        <f>VLOOKUP($A9,'Return Data'!$B$7:$R$2700,16,0)</f>
        <v>22.321000000000002</v>
      </c>
      <c r="S9" s="67">
        <f t="shared" si="4"/>
        <v>5</v>
      </c>
    </row>
    <row r="10" spans="1:20" x14ac:dyDescent="0.3">
      <c r="A10" s="63" t="s">
        <v>915</v>
      </c>
      <c r="B10" s="64">
        <f>VLOOKUP($A10,'Return Data'!$B$7:$R$2700,3,0)</f>
        <v>44260</v>
      </c>
      <c r="C10" s="65">
        <f>VLOOKUP($A10,'Return Data'!$B$7:$R$2700,4,0)</f>
        <v>44.03</v>
      </c>
      <c r="D10" s="65">
        <f>VLOOKUP($A10,'Return Data'!$B$7:$R$2700,10,0)</f>
        <v>9.6091999999999995</v>
      </c>
      <c r="E10" s="66">
        <f t="shared" si="0"/>
        <v>26</v>
      </c>
      <c r="F10" s="65">
        <f>VLOOKUP($A10,'Return Data'!$B$7:$R$2700,11,0)</f>
        <v>27.697199999999999</v>
      </c>
      <c r="G10" s="66">
        <f t="shared" si="1"/>
        <v>25</v>
      </c>
      <c r="H10" s="65">
        <f>VLOOKUP($A10,'Return Data'!$B$7:$R$2700,12,0)</f>
        <v>42.353700000000003</v>
      </c>
      <c r="I10" s="66">
        <f t="shared" si="2"/>
        <v>25</v>
      </c>
      <c r="J10" s="65">
        <f>VLOOKUP($A10,'Return Data'!$B$7:$R$2700,13,0)</f>
        <v>23.993200000000002</v>
      </c>
      <c r="K10" s="66">
        <f t="shared" si="3"/>
        <v>25</v>
      </c>
      <c r="L10" s="65">
        <f>VLOOKUP($A10,'Return Data'!$B$7:$R$2700,17,0)</f>
        <v>17.293099999999999</v>
      </c>
      <c r="M10" s="66">
        <f t="shared" ref="M10:M16" si="6">RANK(L10,L$8:L$34,0)</f>
        <v>14</v>
      </c>
      <c r="N10" s="65">
        <f>VLOOKUP($A10,'Return Data'!$B$7:$R$2700,14,0)</f>
        <v>6.3292000000000002</v>
      </c>
      <c r="O10" s="66">
        <f t="shared" ref="O10:O16" si="7">RANK(N10,N$8:N$34,0)</f>
        <v>21</v>
      </c>
      <c r="P10" s="65">
        <f>VLOOKUP($A10,'Return Data'!$B$7:$R$2700,15,0)</f>
        <v>12.2057</v>
      </c>
      <c r="Q10" s="66">
        <f t="shared" ref="Q10:Q16" si="8">RANK(P10,P$8:P$34,0)</f>
        <v>20</v>
      </c>
      <c r="R10" s="65">
        <f>VLOOKUP($A10,'Return Data'!$B$7:$R$2700,16,0)</f>
        <v>12.7216</v>
      </c>
      <c r="S10" s="67">
        <f t="shared" si="4"/>
        <v>17</v>
      </c>
    </row>
    <row r="11" spans="1:20" x14ac:dyDescent="0.3">
      <c r="A11" s="63" t="s">
        <v>917</v>
      </c>
      <c r="B11" s="64">
        <f>VLOOKUP($A11,'Return Data'!$B$7:$R$2700,3,0)</f>
        <v>44260</v>
      </c>
      <c r="C11" s="65">
        <f>VLOOKUP($A11,'Return Data'!$B$7:$R$2700,4,0)</f>
        <v>132.12</v>
      </c>
      <c r="D11" s="65">
        <f>VLOOKUP($A11,'Return Data'!$B$7:$R$2700,10,0)</f>
        <v>14.1919</v>
      </c>
      <c r="E11" s="66">
        <f t="shared" si="0"/>
        <v>18</v>
      </c>
      <c r="F11" s="65">
        <f>VLOOKUP($A11,'Return Data'!$B$7:$R$2700,11,0)</f>
        <v>32.7973</v>
      </c>
      <c r="G11" s="66">
        <f t="shared" si="1"/>
        <v>20</v>
      </c>
      <c r="H11" s="65">
        <f>VLOOKUP($A11,'Return Data'!$B$7:$R$2700,12,0)</f>
        <v>52.176900000000003</v>
      </c>
      <c r="I11" s="66">
        <f t="shared" si="2"/>
        <v>11</v>
      </c>
      <c r="J11" s="65">
        <f>VLOOKUP($A11,'Return Data'!$B$7:$R$2700,13,0)</f>
        <v>34.186500000000002</v>
      </c>
      <c r="K11" s="66">
        <f t="shared" si="3"/>
        <v>11</v>
      </c>
      <c r="L11" s="65">
        <f>VLOOKUP($A11,'Return Data'!$B$7:$R$2700,17,0)</f>
        <v>21.008500000000002</v>
      </c>
      <c r="M11" s="66">
        <f t="shared" si="6"/>
        <v>4</v>
      </c>
      <c r="N11" s="65">
        <f>VLOOKUP($A11,'Return Data'!$B$7:$R$2700,14,0)</f>
        <v>12.4041</v>
      </c>
      <c r="O11" s="66">
        <f t="shared" si="7"/>
        <v>5</v>
      </c>
      <c r="P11" s="65">
        <f>VLOOKUP($A11,'Return Data'!$B$7:$R$2700,15,0)</f>
        <v>19.470600000000001</v>
      </c>
      <c r="Q11" s="66">
        <f t="shared" si="8"/>
        <v>2</v>
      </c>
      <c r="R11" s="65">
        <f>VLOOKUP($A11,'Return Data'!$B$7:$R$2700,16,0)</f>
        <v>17.512599999999999</v>
      </c>
      <c r="S11" s="67">
        <f t="shared" si="4"/>
        <v>11</v>
      </c>
    </row>
    <row r="12" spans="1:20" x14ac:dyDescent="0.3">
      <c r="A12" s="63" t="s">
        <v>919</v>
      </c>
      <c r="B12" s="64">
        <f>VLOOKUP($A12,'Return Data'!$B$7:$R$2700,3,0)</f>
        <v>44260</v>
      </c>
      <c r="C12" s="65">
        <f>VLOOKUP($A12,'Return Data'!$B$7:$R$2700,4,0)</f>
        <v>297.69600000000003</v>
      </c>
      <c r="D12" s="65">
        <f>VLOOKUP($A12,'Return Data'!$B$7:$R$2700,10,0)</f>
        <v>14.8935</v>
      </c>
      <c r="E12" s="66">
        <f t="shared" si="0"/>
        <v>15</v>
      </c>
      <c r="F12" s="65">
        <f>VLOOKUP($A12,'Return Data'!$B$7:$R$2700,11,0)</f>
        <v>33.662599999999998</v>
      </c>
      <c r="G12" s="66">
        <f t="shared" si="1"/>
        <v>15</v>
      </c>
      <c r="H12" s="65">
        <f>VLOOKUP($A12,'Return Data'!$B$7:$R$2700,12,0)</f>
        <v>50.198300000000003</v>
      </c>
      <c r="I12" s="66">
        <f t="shared" si="2"/>
        <v>16</v>
      </c>
      <c r="J12" s="65">
        <f>VLOOKUP($A12,'Return Data'!$B$7:$R$2700,13,0)</f>
        <v>31.7746</v>
      </c>
      <c r="K12" s="66">
        <f t="shared" si="3"/>
        <v>16</v>
      </c>
      <c r="L12" s="65">
        <f>VLOOKUP($A12,'Return Data'!$B$7:$R$2700,17,0)</f>
        <v>19.045300000000001</v>
      </c>
      <c r="M12" s="66">
        <f t="shared" si="6"/>
        <v>10</v>
      </c>
      <c r="N12" s="65">
        <f>VLOOKUP($A12,'Return Data'!$B$7:$R$2700,14,0)</f>
        <v>11.292999999999999</v>
      </c>
      <c r="O12" s="66">
        <f t="shared" si="7"/>
        <v>9</v>
      </c>
      <c r="P12" s="65">
        <f>VLOOKUP($A12,'Return Data'!$B$7:$R$2700,15,0)</f>
        <v>16.6936</v>
      </c>
      <c r="Q12" s="66">
        <f t="shared" si="8"/>
        <v>6</v>
      </c>
      <c r="R12" s="65">
        <f>VLOOKUP($A12,'Return Data'!$B$7:$R$2700,16,0)</f>
        <v>17.706</v>
      </c>
      <c r="S12" s="67">
        <f t="shared" si="4"/>
        <v>10</v>
      </c>
    </row>
    <row r="13" spans="1:20" x14ac:dyDescent="0.3">
      <c r="A13" s="63" t="s">
        <v>921</v>
      </c>
      <c r="B13" s="64">
        <f>VLOOKUP($A13,'Return Data'!$B$7:$R$2700,3,0)</f>
        <v>44260</v>
      </c>
      <c r="C13" s="65">
        <f>VLOOKUP($A13,'Return Data'!$B$7:$R$2700,4,0)</f>
        <v>43.375999999999998</v>
      </c>
      <c r="D13" s="65">
        <f>VLOOKUP($A13,'Return Data'!$B$7:$R$2700,10,0)</f>
        <v>16.922699999999999</v>
      </c>
      <c r="E13" s="66">
        <f t="shared" si="0"/>
        <v>8</v>
      </c>
      <c r="F13" s="65">
        <f>VLOOKUP($A13,'Return Data'!$B$7:$R$2700,11,0)</f>
        <v>34.846299999999999</v>
      </c>
      <c r="G13" s="66">
        <f t="shared" si="1"/>
        <v>10</v>
      </c>
      <c r="H13" s="65">
        <f>VLOOKUP($A13,'Return Data'!$B$7:$R$2700,12,0)</f>
        <v>53.4619</v>
      </c>
      <c r="I13" s="66">
        <f t="shared" si="2"/>
        <v>8</v>
      </c>
      <c r="J13" s="65">
        <f>VLOOKUP($A13,'Return Data'!$B$7:$R$2700,13,0)</f>
        <v>33.699100000000001</v>
      </c>
      <c r="K13" s="66">
        <f t="shared" si="3"/>
        <v>12</v>
      </c>
      <c r="L13" s="65">
        <f>VLOOKUP($A13,'Return Data'!$B$7:$R$2700,17,0)</f>
        <v>20.792300000000001</v>
      </c>
      <c r="M13" s="66">
        <f t="shared" si="6"/>
        <v>5</v>
      </c>
      <c r="N13" s="65">
        <f>VLOOKUP($A13,'Return Data'!$B$7:$R$2700,14,0)</f>
        <v>13.052199999999999</v>
      </c>
      <c r="O13" s="66">
        <f t="shared" si="7"/>
        <v>4</v>
      </c>
      <c r="P13" s="65">
        <f>VLOOKUP($A13,'Return Data'!$B$7:$R$2700,15,0)</f>
        <v>15.9183</v>
      </c>
      <c r="Q13" s="66">
        <f t="shared" si="8"/>
        <v>9</v>
      </c>
      <c r="R13" s="65">
        <f>VLOOKUP($A13,'Return Data'!$B$7:$R$2700,16,0)</f>
        <v>11.2752</v>
      </c>
      <c r="S13" s="67">
        <f t="shared" si="4"/>
        <v>27</v>
      </c>
    </row>
    <row r="14" spans="1:20" x14ac:dyDescent="0.3">
      <c r="A14" s="63" t="s">
        <v>923</v>
      </c>
      <c r="B14" s="64">
        <f>VLOOKUP($A14,'Return Data'!$B$7:$R$2700,3,0)</f>
        <v>44260</v>
      </c>
      <c r="C14" s="65">
        <f>VLOOKUP($A14,'Return Data'!$B$7:$R$2700,4,0)</f>
        <v>19.374500000000001</v>
      </c>
      <c r="D14" s="65">
        <f>VLOOKUP($A14,'Return Data'!$B$7:$R$2700,10,0)</f>
        <v>17.545200000000001</v>
      </c>
      <c r="E14" s="66">
        <f t="shared" si="0"/>
        <v>4</v>
      </c>
      <c r="F14" s="65">
        <f>VLOOKUP($A14,'Return Data'!$B$7:$R$2700,11,0)</f>
        <v>32.936999999999998</v>
      </c>
      <c r="G14" s="66">
        <f t="shared" si="1"/>
        <v>19</v>
      </c>
      <c r="H14" s="65">
        <f>VLOOKUP($A14,'Return Data'!$B$7:$R$2700,12,0)</f>
        <v>47.7729</v>
      </c>
      <c r="I14" s="66">
        <f t="shared" si="2"/>
        <v>20</v>
      </c>
      <c r="J14" s="65">
        <f>VLOOKUP($A14,'Return Data'!$B$7:$R$2700,13,0)</f>
        <v>25.451599999999999</v>
      </c>
      <c r="K14" s="66">
        <f t="shared" si="3"/>
        <v>23</v>
      </c>
      <c r="L14" s="65">
        <f>VLOOKUP($A14,'Return Data'!$B$7:$R$2700,17,0)</f>
        <v>14.7799</v>
      </c>
      <c r="M14" s="66">
        <f t="shared" si="6"/>
        <v>22</v>
      </c>
      <c r="N14" s="65">
        <f>VLOOKUP($A14,'Return Data'!$B$7:$R$2700,14,0)</f>
        <v>9.9031000000000002</v>
      </c>
      <c r="O14" s="66">
        <f t="shared" si="7"/>
        <v>14</v>
      </c>
      <c r="P14" s="65">
        <f>VLOOKUP($A14,'Return Data'!$B$7:$R$2700,15,0)</f>
        <v>15.1326</v>
      </c>
      <c r="Q14" s="66">
        <f t="shared" si="8"/>
        <v>12</v>
      </c>
      <c r="R14" s="65">
        <f>VLOOKUP($A14,'Return Data'!$B$7:$R$2700,16,0)</f>
        <v>13.434799999999999</v>
      </c>
      <c r="S14" s="67">
        <f t="shared" si="4"/>
        <v>16</v>
      </c>
    </row>
    <row r="15" spans="1:20" x14ac:dyDescent="0.3">
      <c r="A15" s="63" t="s">
        <v>924</v>
      </c>
      <c r="B15" s="64">
        <f>VLOOKUP($A15,'Return Data'!$B$7:$R$2700,3,0)</f>
        <v>44260</v>
      </c>
      <c r="C15" s="65">
        <f>VLOOKUP($A15,'Return Data'!$B$7:$R$2700,4,0)</f>
        <v>101.8336</v>
      </c>
      <c r="D15" s="65">
        <f>VLOOKUP($A15,'Return Data'!$B$7:$R$2700,10,0)</f>
        <v>17.243400000000001</v>
      </c>
      <c r="E15" s="66">
        <f t="shared" si="0"/>
        <v>7</v>
      </c>
      <c r="F15" s="65">
        <f>VLOOKUP($A15,'Return Data'!$B$7:$R$2700,11,0)</f>
        <v>41.955300000000001</v>
      </c>
      <c r="G15" s="66">
        <f t="shared" si="1"/>
        <v>1</v>
      </c>
      <c r="H15" s="65">
        <f>VLOOKUP($A15,'Return Data'!$B$7:$R$2700,12,0)</f>
        <v>61.953000000000003</v>
      </c>
      <c r="I15" s="66">
        <f t="shared" si="2"/>
        <v>1</v>
      </c>
      <c r="J15" s="65">
        <f>VLOOKUP($A15,'Return Data'!$B$7:$R$2700,13,0)</f>
        <v>36.847900000000003</v>
      </c>
      <c r="K15" s="66">
        <f t="shared" si="3"/>
        <v>4</v>
      </c>
      <c r="L15" s="65">
        <f>VLOOKUP($A15,'Return Data'!$B$7:$R$2700,17,0)</f>
        <v>14.900600000000001</v>
      </c>
      <c r="M15" s="66">
        <f t="shared" si="6"/>
        <v>21</v>
      </c>
      <c r="N15" s="65">
        <f>VLOOKUP($A15,'Return Data'!$B$7:$R$2700,14,0)</f>
        <v>9.1517999999999997</v>
      </c>
      <c r="O15" s="66">
        <f t="shared" si="7"/>
        <v>17</v>
      </c>
      <c r="P15" s="65">
        <f>VLOOKUP($A15,'Return Data'!$B$7:$R$2700,15,0)</f>
        <v>12.1869</v>
      </c>
      <c r="Q15" s="66">
        <f t="shared" si="8"/>
        <v>21</v>
      </c>
      <c r="R15" s="65">
        <f>VLOOKUP($A15,'Return Data'!$B$7:$R$2700,16,0)</f>
        <v>15.5893</v>
      </c>
      <c r="S15" s="67">
        <f t="shared" si="4"/>
        <v>13</v>
      </c>
    </row>
    <row r="16" spans="1:20" x14ac:dyDescent="0.3">
      <c r="A16" s="63" t="s">
        <v>927</v>
      </c>
      <c r="B16" s="64">
        <f>VLOOKUP($A16,'Return Data'!$B$7:$R$2700,3,0)</f>
        <v>44260</v>
      </c>
      <c r="C16" s="65">
        <f>VLOOKUP($A16,'Return Data'!$B$7:$R$2700,4,0)</f>
        <v>203.21626453317199</v>
      </c>
      <c r="D16" s="65">
        <f>VLOOKUP($A16,'Return Data'!$B$7:$R$2700,10,0)</f>
        <v>20.104199999999999</v>
      </c>
      <c r="E16" s="66">
        <f t="shared" si="0"/>
        <v>2</v>
      </c>
      <c r="F16" s="65">
        <f>VLOOKUP($A16,'Return Data'!$B$7:$R$2700,11,0)</f>
        <v>38.599800000000002</v>
      </c>
      <c r="G16" s="66">
        <f t="shared" si="1"/>
        <v>3</v>
      </c>
      <c r="H16" s="65">
        <f>VLOOKUP($A16,'Return Data'!$B$7:$R$2700,12,0)</f>
        <v>58.814399999999999</v>
      </c>
      <c r="I16" s="66">
        <f t="shared" si="2"/>
        <v>3</v>
      </c>
      <c r="J16" s="65">
        <f>VLOOKUP($A16,'Return Data'!$B$7:$R$2700,13,0)</f>
        <v>41.212800000000001</v>
      </c>
      <c r="K16" s="66">
        <f t="shared" si="3"/>
        <v>2</v>
      </c>
      <c r="L16" s="65">
        <f>VLOOKUP($A16,'Return Data'!$B$7:$R$2700,17,0)</f>
        <v>18.284500000000001</v>
      </c>
      <c r="M16" s="66">
        <f t="shared" si="6"/>
        <v>11</v>
      </c>
      <c r="N16" s="65">
        <f>VLOOKUP($A16,'Return Data'!$B$7:$R$2700,14,0)</f>
        <v>11.7136</v>
      </c>
      <c r="O16" s="66">
        <f t="shared" si="7"/>
        <v>7</v>
      </c>
      <c r="P16" s="65">
        <f>VLOOKUP($A16,'Return Data'!$B$7:$R$2700,15,0)</f>
        <v>14.149100000000001</v>
      </c>
      <c r="Q16" s="66">
        <f t="shared" si="8"/>
        <v>16</v>
      </c>
      <c r="R16" s="65">
        <f>VLOOKUP($A16,'Return Data'!$B$7:$R$2700,16,0)</f>
        <v>11.772500000000001</v>
      </c>
      <c r="S16" s="67">
        <f t="shared" si="4"/>
        <v>24</v>
      </c>
    </row>
    <row r="17" spans="1:19" x14ac:dyDescent="0.3">
      <c r="A17" s="63" t="s">
        <v>929</v>
      </c>
      <c r="B17" s="64">
        <f>VLOOKUP($A17,'Return Data'!$B$7:$R$2700,3,0)</f>
        <v>44260</v>
      </c>
      <c r="C17" s="65">
        <f>VLOOKUP($A17,'Return Data'!$B$7:$R$2700,4,0)</f>
        <v>13.1149</v>
      </c>
      <c r="D17" s="65">
        <f>VLOOKUP($A17,'Return Data'!$B$7:$R$2700,10,0)</f>
        <v>13.8337</v>
      </c>
      <c r="E17" s="66">
        <f t="shared" si="0"/>
        <v>20</v>
      </c>
      <c r="F17" s="65">
        <f>VLOOKUP($A17,'Return Data'!$B$7:$R$2700,11,0)</f>
        <v>33.208399999999997</v>
      </c>
      <c r="G17" s="66">
        <f t="shared" si="1"/>
        <v>18</v>
      </c>
      <c r="H17" s="65">
        <f>VLOOKUP($A17,'Return Data'!$B$7:$R$2700,12,0)</f>
        <v>49.066800000000001</v>
      </c>
      <c r="I17" s="66">
        <f t="shared" si="2"/>
        <v>18</v>
      </c>
      <c r="J17" s="65">
        <f>VLOOKUP($A17,'Return Data'!$B$7:$R$2700,13,0)</f>
        <v>27.5669</v>
      </c>
      <c r="K17" s="66">
        <f t="shared" si="3"/>
        <v>20</v>
      </c>
      <c r="L17" s="65"/>
      <c r="M17" s="66"/>
      <c r="N17" s="65"/>
      <c r="O17" s="66"/>
      <c r="P17" s="65"/>
      <c r="Q17" s="66"/>
      <c r="R17" s="65">
        <f>VLOOKUP($A17,'Return Data'!$B$7:$R$2700,16,0)</f>
        <v>15.0038</v>
      </c>
      <c r="S17" s="67">
        <f t="shared" si="4"/>
        <v>14</v>
      </c>
    </row>
    <row r="18" spans="1:19" x14ac:dyDescent="0.3">
      <c r="A18" s="63" t="s">
        <v>930</v>
      </c>
      <c r="B18" s="64">
        <f>VLOOKUP($A18,'Return Data'!$B$7:$R$2700,3,0)</f>
        <v>44260</v>
      </c>
      <c r="C18" s="65">
        <f>VLOOKUP($A18,'Return Data'!$B$7:$R$2700,4,0)</f>
        <v>419.22</v>
      </c>
      <c r="D18" s="65">
        <f>VLOOKUP($A18,'Return Data'!$B$7:$R$2700,10,0)</f>
        <v>16.2498</v>
      </c>
      <c r="E18" s="66">
        <f t="shared" si="0"/>
        <v>12</v>
      </c>
      <c r="F18" s="65">
        <f>VLOOKUP($A18,'Return Data'!$B$7:$R$2700,11,0)</f>
        <v>34.667499999999997</v>
      </c>
      <c r="G18" s="66">
        <f t="shared" si="1"/>
        <v>12</v>
      </c>
      <c r="H18" s="65">
        <f>VLOOKUP($A18,'Return Data'!$B$7:$R$2700,12,0)</f>
        <v>49.742800000000003</v>
      </c>
      <c r="I18" s="66">
        <f t="shared" si="2"/>
        <v>17</v>
      </c>
      <c r="J18" s="65">
        <f>VLOOKUP($A18,'Return Data'!$B$7:$R$2700,13,0)</f>
        <v>34.3568</v>
      </c>
      <c r="K18" s="66">
        <f t="shared" si="3"/>
        <v>10</v>
      </c>
      <c r="L18" s="65">
        <f>VLOOKUP($A18,'Return Data'!$B$7:$R$2700,17,0)</f>
        <v>16.274799999999999</v>
      </c>
      <c r="M18" s="66">
        <f t="shared" ref="M18:M23" si="9">RANK(L18,L$8:L$34,0)</f>
        <v>18</v>
      </c>
      <c r="N18" s="65">
        <f>VLOOKUP($A18,'Return Data'!$B$7:$R$2700,14,0)</f>
        <v>9.8230000000000004</v>
      </c>
      <c r="O18" s="66">
        <f t="shared" ref="O18:O23" si="10">RANK(N18,N$8:N$34,0)</f>
        <v>15</v>
      </c>
      <c r="P18" s="65">
        <f>VLOOKUP($A18,'Return Data'!$B$7:$R$2700,15,0)</f>
        <v>14.1159</v>
      </c>
      <c r="Q18" s="66">
        <f t="shared" ref="Q18:Q23" si="11">RANK(P18,P$8:P$34,0)</f>
        <v>17</v>
      </c>
      <c r="R18" s="65">
        <f>VLOOKUP($A18,'Return Data'!$B$7:$R$2700,16,0)</f>
        <v>17.913599999999999</v>
      </c>
      <c r="S18" s="67">
        <f t="shared" si="4"/>
        <v>9</v>
      </c>
    </row>
    <row r="19" spans="1:19" x14ac:dyDescent="0.3">
      <c r="A19" s="63" t="s">
        <v>933</v>
      </c>
      <c r="B19" s="64">
        <f>VLOOKUP($A19,'Return Data'!$B$7:$R$2700,3,0)</f>
        <v>44260</v>
      </c>
      <c r="C19" s="65">
        <f>VLOOKUP($A19,'Return Data'!$B$7:$R$2700,4,0)</f>
        <v>57.64</v>
      </c>
      <c r="D19" s="65">
        <f>VLOOKUP($A19,'Return Data'!$B$7:$R$2700,10,0)</f>
        <v>14.4786</v>
      </c>
      <c r="E19" s="66">
        <f t="shared" si="0"/>
        <v>17</v>
      </c>
      <c r="F19" s="65">
        <f>VLOOKUP($A19,'Return Data'!$B$7:$R$2700,11,0)</f>
        <v>34.265099999999997</v>
      </c>
      <c r="G19" s="66">
        <f t="shared" si="1"/>
        <v>13</v>
      </c>
      <c r="H19" s="65">
        <f>VLOOKUP($A19,'Return Data'!$B$7:$R$2700,12,0)</f>
        <v>54.200099999999999</v>
      </c>
      <c r="I19" s="66">
        <f t="shared" si="2"/>
        <v>7</v>
      </c>
      <c r="J19" s="65">
        <f>VLOOKUP($A19,'Return Data'!$B$7:$R$2700,13,0)</f>
        <v>30.054200000000002</v>
      </c>
      <c r="K19" s="66">
        <f t="shared" si="3"/>
        <v>18</v>
      </c>
      <c r="L19" s="65">
        <f>VLOOKUP($A19,'Return Data'!$B$7:$R$2700,17,0)</f>
        <v>15.5809</v>
      </c>
      <c r="M19" s="66">
        <f t="shared" si="9"/>
        <v>20</v>
      </c>
      <c r="N19" s="65">
        <f>VLOOKUP($A19,'Return Data'!$B$7:$R$2700,14,0)</f>
        <v>8.9002999999999997</v>
      </c>
      <c r="O19" s="66">
        <f t="shared" si="10"/>
        <v>18</v>
      </c>
      <c r="P19" s="65">
        <f>VLOOKUP($A19,'Return Data'!$B$7:$R$2700,15,0)</f>
        <v>14.961499999999999</v>
      </c>
      <c r="Q19" s="66">
        <f t="shared" si="11"/>
        <v>15</v>
      </c>
      <c r="R19" s="65">
        <f>VLOOKUP($A19,'Return Data'!$B$7:$R$2700,16,0)</f>
        <v>11.8985</v>
      </c>
      <c r="S19" s="67">
        <f t="shared" si="4"/>
        <v>21</v>
      </c>
    </row>
    <row r="20" spans="1:19" x14ac:dyDescent="0.3">
      <c r="A20" s="63" t="s">
        <v>934</v>
      </c>
      <c r="B20" s="64">
        <f>VLOOKUP($A20,'Return Data'!$B$7:$R$2700,3,0)</f>
        <v>44260</v>
      </c>
      <c r="C20" s="65">
        <f>VLOOKUP($A20,'Return Data'!$B$7:$R$2700,4,0)</f>
        <v>44.5</v>
      </c>
      <c r="D20" s="65">
        <f>VLOOKUP($A20,'Return Data'!$B$7:$R$2700,10,0)</f>
        <v>13.4336</v>
      </c>
      <c r="E20" s="66">
        <f t="shared" si="0"/>
        <v>21</v>
      </c>
      <c r="F20" s="65">
        <f>VLOOKUP($A20,'Return Data'!$B$7:$R$2700,11,0)</f>
        <v>29.851199999999999</v>
      </c>
      <c r="G20" s="66">
        <f t="shared" si="1"/>
        <v>22</v>
      </c>
      <c r="H20" s="65">
        <f>VLOOKUP($A20,'Return Data'!$B$7:$R$2700,12,0)</f>
        <v>42.491199999999999</v>
      </c>
      <c r="I20" s="66">
        <f t="shared" si="2"/>
        <v>24</v>
      </c>
      <c r="J20" s="65">
        <f>VLOOKUP($A20,'Return Data'!$B$7:$R$2700,13,0)</f>
        <v>25.955300000000001</v>
      </c>
      <c r="K20" s="66">
        <f t="shared" si="3"/>
        <v>22</v>
      </c>
      <c r="L20" s="65">
        <f>VLOOKUP($A20,'Return Data'!$B$7:$R$2700,17,0)</f>
        <v>16.2943</v>
      </c>
      <c r="M20" s="66">
        <f t="shared" si="9"/>
        <v>17</v>
      </c>
      <c r="N20" s="65">
        <f>VLOOKUP($A20,'Return Data'!$B$7:$R$2700,14,0)</f>
        <v>11.4453</v>
      </c>
      <c r="O20" s="66">
        <f t="shared" si="10"/>
        <v>8</v>
      </c>
      <c r="P20" s="65">
        <f>VLOOKUP($A20,'Return Data'!$B$7:$R$2700,15,0)</f>
        <v>16.142600000000002</v>
      </c>
      <c r="Q20" s="66">
        <f t="shared" si="11"/>
        <v>8</v>
      </c>
      <c r="R20" s="65">
        <f>VLOOKUP($A20,'Return Data'!$B$7:$R$2700,16,0)</f>
        <v>11.6197</v>
      </c>
      <c r="S20" s="67">
        <f t="shared" si="4"/>
        <v>25</v>
      </c>
    </row>
    <row r="21" spans="1:19" x14ac:dyDescent="0.3">
      <c r="A21" s="63" t="s">
        <v>936</v>
      </c>
      <c r="B21" s="64">
        <f>VLOOKUP($A21,'Return Data'!$B$7:$R$2700,3,0)</f>
        <v>44260</v>
      </c>
      <c r="C21" s="65">
        <f>VLOOKUP($A21,'Return Data'!$B$7:$R$2700,4,0)</f>
        <v>164.85599999999999</v>
      </c>
      <c r="D21" s="65">
        <f>VLOOKUP($A21,'Return Data'!$B$7:$R$2700,10,0)</f>
        <v>13.980700000000001</v>
      </c>
      <c r="E21" s="66">
        <f t="shared" si="0"/>
        <v>19</v>
      </c>
      <c r="F21" s="65">
        <f>VLOOKUP($A21,'Return Data'!$B$7:$R$2700,11,0)</f>
        <v>33.505000000000003</v>
      </c>
      <c r="G21" s="66">
        <f t="shared" si="1"/>
        <v>16</v>
      </c>
      <c r="H21" s="65">
        <f>VLOOKUP($A21,'Return Data'!$B$7:$R$2700,12,0)</f>
        <v>48.000300000000003</v>
      </c>
      <c r="I21" s="66">
        <f t="shared" si="2"/>
        <v>19</v>
      </c>
      <c r="J21" s="65">
        <f>VLOOKUP($A21,'Return Data'!$B$7:$R$2700,13,0)</f>
        <v>31.504999999999999</v>
      </c>
      <c r="K21" s="66">
        <f t="shared" si="3"/>
        <v>17</v>
      </c>
      <c r="L21" s="65">
        <f>VLOOKUP($A21,'Return Data'!$B$7:$R$2700,17,0)</f>
        <v>20.156400000000001</v>
      </c>
      <c r="M21" s="66">
        <f t="shared" si="9"/>
        <v>7</v>
      </c>
      <c r="N21" s="65">
        <f>VLOOKUP($A21,'Return Data'!$B$7:$R$2700,14,0)</f>
        <v>13.177899999999999</v>
      </c>
      <c r="O21" s="66">
        <f t="shared" si="10"/>
        <v>3</v>
      </c>
      <c r="P21" s="65">
        <f>VLOOKUP($A21,'Return Data'!$B$7:$R$2700,15,0)</f>
        <v>17.080100000000002</v>
      </c>
      <c r="Q21" s="66">
        <f t="shared" si="11"/>
        <v>4</v>
      </c>
      <c r="R21" s="65">
        <f>VLOOKUP($A21,'Return Data'!$B$7:$R$2700,16,0)</f>
        <v>18.517499999999998</v>
      </c>
      <c r="S21" s="67">
        <f t="shared" si="4"/>
        <v>7</v>
      </c>
    </row>
    <row r="22" spans="1:19" x14ac:dyDescent="0.3">
      <c r="A22" s="63" t="s">
        <v>939</v>
      </c>
      <c r="B22" s="64">
        <f>VLOOKUP($A22,'Return Data'!$B$7:$R$2700,3,0)</f>
        <v>44260</v>
      </c>
      <c r="C22" s="65">
        <f>VLOOKUP($A22,'Return Data'!$B$7:$R$2700,4,0)</f>
        <v>57.701000000000001</v>
      </c>
      <c r="D22" s="65">
        <f>VLOOKUP($A22,'Return Data'!$B$7:$R$2700,10,0)</f>
        <v>9.1850000000000005</v>
      </c>
      <c r="E22" s="66">
        <f t="shared" si="0"/>
        <v>27</v>
      </c>
      <c r="F22" s="65">
        <f>VLOOKUP($A22,'Return Data'!$B$7:$R$2700,11,0)</f>
        <v>21.353200000000001</v>
      </c>
      <c r="G22" s="66">
        <f t="shared" si="1"/>
        <v>27</v>
      </c>
      <c r="H22" s="65">
        <f>VLOOKUP($A22,'Return Data'!$B$7:$R$2700,12,0)</f>
        <v>38.235799999999998</v>
      </c>
      <c r="I22" s="66">
        <f t="shared" si="2"/>
        <v>26</v>
      </c>
      <c r="J22" s="65">
        <f>VLOOKUP($A22,'Return Data'!$B$7:$R$2700,13,0)</f>
        <v>21.901800000000001</v>
      </c>
      <c r="K22" s="66">
        <f t="shared" si="3"/>
        <v>27</v>
      </c>
      <c r="L22" s="65">
        <f>VLOOKUP($A22,'Return Data'!$B$7:$R$2700,17,0)</f>
        <v>13.5793</v>
      </c>
      <c r="M22" s="66">
        <f t="shared" si="9"/>
        <v>23</v>
      </c>
      <c r="N22" s="65">
        <f>VLOOKUP($A22,'Return Data'!$B$7:$R$2700,14,0)</f>
        <v>5.2237999999999998</v>
      </c>
      <c r="O22" s="66">
        <f t="shared" si="10"/>
        <v>22</v>
      </c>
      <c r="P22" s="65">
        <f>VLOOKUP($A22,'Return Data'!$B$7:$R$2700,15,0)</f>
        <v>12.550800000000001</v>
      </c>
      <c r="Q22" s="66">
        <f t="shared" si="11"/>
        <v>19</v>
      </c>
      <c r="R22" s="65">
        <f>VLOOKUP($A22,'Return Data'!$B$7:$R$2700,16,0)</f>
        <v>12.5747</v>
      </c>
      <c r="S22" s="67">
        <f t="shared" si="4"/>
        <v>19</v>
      </c>
    </row>
    <row r="23" spans="1:19" x14ac:dyDescent="0.3">
      <c r="A23" s="63" t="s">
        <v>941</v>
      </c>
      <c r="B23" s="64">
        <f>VLOOKUP($A23,'Return Data'!$B$7:$R$2700,3,0)</f>
        <v>44260</v>
      </c>
      <c r="C23" s="65">
        <f>VLOOKUP($A23,'Return Data'!$B$7:$R$2700,4,0)</f>
        <v>19.64</v>
      </c>
      <c r="D23" s="65">
        <f>VLOOKUP($A23,'Return Data'!$B$7:$R$2700,10,0)</f>
        <v>11.381399999999999</v>
      </c>
      <c r="E23" s="66">
        <f t="shared" si="0"/>
        <v>24</v>
      </c>
      <c r="F23" s="65">
        <f>VLOOKUP($A23,'Return Data'!$B$7:$R$2700,11,0)</f>
        <v>28.473500000000001</v>
      </c>
      <c r="G23" s="66">
        <f t="shared" si="1"/>
        <v>23</v>
      </c>
      <c r="H23" s="65">
        <f>VLOOKUP($A23,'Return Data'!$B$7:$R$2700,12,0)</f>
        <v>44.846299999999999</v>
      </c>
      <c r="I23" s="66">
        <f t="shared" si="2"/>
        <v>23</v>
      </c>
      <c r="J23" s="65">
        <f>VLOOKUP($A23,'Return Data'!$B$7:$R$2700,13,0)</f>
        <v>22.809100000000001</v>
      </c>
      <c r="K23" s="66">
        <f t="shared" si="3"/>
        <v>26</v>
      </c>
      <c r="L23" s="65">
        <f>VLOOKUP($A23,'Return Data'!$B$7:$R$2700,17,0)</f>
        <v>18.107299999999999</v>
      </c>
      <c r="M23" s="66">
        <f t="shared" si="9"/>
        <v>12</v>
      </c>
      <c r="N23" s="65">
        <f>VLOOKUP($A23,'Return Data'!$B$7:$R$2700,14,0)</f>
        <v>10.0678</v>
      </c>
      <c r="O23" s="66">
        <f t="shared" si="10"/>
        <v>13</v>
      </c>
      <c r="P23" s="65">
        <f>VLOOKUP($A23,'Return Data'!$B$7:$R$2700,15,0)</f>
        <v>16.848099999999999</v>
      </c>
      <c r="Q23" s="66">
        <f t="shared" si="11"/>
        <v>5</v>
      </c>
      <c r="R23" s="65">
        <f>VLOOKUP($A23,'Return Data'!$B$7:$R$2700,16,0)</f>
        <v>11.8497</v>
      </c>
      <c r="S23" s="67">
        <f t="shared" si="4"/>
        <v>22</v>
      </c>
    </row>
    <row r="24" spans="1:19" x14ac:dyDescent="0.3">
      <c r="A24" s="63" t="s">
        <v>943</v>
      </c>
      <c r="B24" s="64">
        <f>VLOOKUP($A24,'Return Data'!$B$7:$R$2700,3,0)</f>
        <v>44260</v>
      </c>
      <c r="C24" s="65">
        <f>VLOOKUP($A24,'Return Data'!$B$7:$R$2700,4,0)</f>
        <v>13.258699999999999</v>
      </c>
      <c r="D24" s="65">
        <f>VLOOKUP($A24,'Return Data'!$B$7:$R$2700,10,0)</f>
        <v>17.729500000000002</v>
      </c>
      <c r="E24" s="66">
        <f t="shared" si="0"/>
        <v>3</v>
      </c>
      <c r="F24" s="65">
        <f>VLOOKUP($A24,'Return Data'!$B$7:$R$2700,11,0)</f>
        <v>34.729199999999999</v>
      </c>
      <c r="G24" s="66">
        <f t="shared" ref="G24" si="12">RANK(F24,F$8:F$34,0)</f>
        <v>11</v>
      </c>
      <c r="H24" s="65">
        <f>VLOOKUP($A24,'Return Data'!$B$7:$R$2700,12,0)</f>
        <v>51.734400000000001</v>
      </c>
      <c r="I24" s="66">
        <f t="shared" ref="I24" si="13">RANK(H24,H$8:H$34,0)</f>
        <v>12</v>
      </c>
      <c r="J24" s="65">
        <f>VLOOKUP($A24,'Return Data'!$B$7:$R$2700,13,0)</f>
        <v>36.5244</v>
      </c>
      <c r="K24" s="66">
        <f t="shared" ref="K24" si="14">RANK(J24,J$8:J$34,0)</f>
        <v>5</v>
      </c>
      <c r="L24" s="65"/>
      <c r="M24" s="66"/>
      <c r="N24" s="65"/>
      <c r="O24" s="66"/>
      <c r="P24" s="65"/>
      <c r="Q24" s="66"/>
      <c r="R24" s="65">
        <f>VLOOKUP($A24,'Return Data'!$B$7:$R$2700,16,0)</f>
        <v>26.981999999999999</v>
      </c>
      <c r="S24" s="67">
        <f t="shared" si="4"/>
        <v>1</v>
      </c>
    </row>
    <row r="25" spans="1:19" x14ac:dyDescent="0.3">
      <c r="A25" s="63" t="s">
        <v>945</v>
      </c>
      <c r="B25" s="64">
        <f>VLOOKUP($A25,'Return Data'!$B$7:$R$2700,3,0)</f>
        <v>44260</v>
      </c>
      <c r="C25" s="65">
        <f>VLOOKUP($A25,'Return Data'!$B$7:$R$2700,4,0)</f>
        <v>79.426000000000002</v>
      </c>
      <c r="D25" s="65">
        <f>VLOOKUP($A25,'Return Data'!$B$7:$R$2700,10,0)</f>
        <v>16.919899999999998</v>
      </c>
      <c r="E25" s="66">
        <f t="shared" si="0"/>
        <v>9</v>
      </c>
      <c r="F25" s="65">
        <f>VLOOKUP($A25,'Return Data'!$B$7:$R$2700,11,0)</f>
        <v>37.2988</v>
      </c>
      <c r="G25" s="66">
        <f t="shared" ref="G25:G34" si="15">RANK(F25,F$8:F$34,0)</f>
        <v>6</v>
      </c>
      <c r="H25" s="65">
        <f>VLOOKUP($A25,'Return Data'!$B$7:$R$2700,12,0)</f>
        <v>59.448300000000003</v>
      </c>
      <c r="I25" s="66">
        <f>RANK(H25,H$8:H$34,0)</f>
        <v>2</v>
      </c>
      <c r="J25" s="65">
        <f>VLOOKUP($A25,'Return Data'!$B$7:$R$2700,13,0)</f>
        <v>41.307299999999998</v>
      </c>
      <c r="K25" s="66">
        <f>RANK(J25,J$8:J$34,0)</f>
        <v>1</v>
      </c>
      <c r="L25" s="65">
        <f>VLOOKUP($A25,'Return Data'!$B$7:$R$2700,17,0)</f>
        <v>25.229900000000001</v>
      </c>
      <c r="M25" s="66">
        <f>RANK(L25,L$8:L$34,0)</f>
        <v>1</v>
      </c>
      <c r="N25" s="65">
        <f>VLOOKUP($A25,'Return Data'!$B$7:$R$2700,14,0)</f>
        <v>17.3566</v>
      </c>
      <c r="O25" s="66">
        <f>RANK(N25,N$8:N$34,0)</f>
        <v>1</v>
      </c>
      <c r="P25" s="65">
        <f>VLOOKUP($A25,'Return Data'!$B$7:$R$2700,15,0)</f>
        <v>22.2822</v>
      </c>
      <c r="Q25" s="66">
        <f>RANK(P25,P$8:P$34,0)</f>
        <v>1</v>
      </c>
      <c r="R25" s="65">
        <f>VLOOKUP($A25,'Return Data'!$B$7:$R$2700,16,0)</f>
        <v>21.450800000000001</v>
      </c>
      <c r="S25" s="67">
        <f t="shared" si="4"/>
        <v>6</v>
      </c>
    </row>
    <row r="26" spans="1:19" x14ac:dyDescent="0.3">
      <c r="A26" s="63" t="s">
        <v>947</v>
      </c>
      <c r="B26" s="64">
        <f>VLOOKUP($A26,'Return Data'!$B$7:$R$2700,3,0)</f>
        <v>44260</v>
      </c>
      <c r="C26" s="65">
        <f>VLOOKUP($A26,'Return Data'!$B$7:$R$2700,4,0)</f>
        <v>13.402699999999999</v>
      </c>
      <c r="D26" s="65">
        <f>VLOOKUP($A26,'Return Data'!$B$7:$R$2700,10,0)</f>
        <v>17.418199999999999</v>
      </c>
      <c r="E26" s="66">
        <f t="shared" si="0"/>
        <v>5</v>
      </c>
      <c r="F26" s="65">
        <f>VLOOKUP($A26,'Return Data'!$B$7:$R$2700,11,0)</f>
        <v>37.405799999999999</v>
      </c>
      <c r="G26" s="66">
        <f t="shared" si="15"/>
        <v>5</v>
      </c>
      <c r="H26" s="65">
        <f>VLOOKUP($A26,'Return Data'!$B$7:$R$2700,12,0)</f>
        <v>50.668300000000002</v>
      </c>
      <c r="I26" s="66">
        <f>RANK(H26,H$8:H$34,0)</f>
        <v>13</v>
      </c>
      <c r="J26" s="65">
        <f>VLOOKUP($A26,'Return Data'!$B$7:$R$2700,13,0)</f>
        <v>24.442399999999999</v>
      </c>
      <c r="K26" s="66">
        <f>RANK(J26,J$8:J$34,0)</f>
        <v>24</v>
      </c>
      <c r="L26" s="65"/>
      <c r="M26" s="66"/>
      <c r="N26" s="65"/>
      <c r="O26" s="66"/>
      <c r="P26" s="65"/>
      <c r="Q26" s="66"/>
      <c r="R26" s="65">
        <f>VLOOKUP($A26,'Return Data'!$B$7:$R$2700,16,0)</f>
        <v>23.575099999999999</v>
      </c>
      <c r="S26" s="67">
        <f t="shared" si="4"/>
        <v>4</v>
      </c>
    </row>
    <row r="27" spans="1:19" x14ac:dyDescent="0.3">
      <c r="A27" s="63" t="s">
        <v>948</v>
      </c>
      <c r="B27" s="64">
        <f>VLOOKUP($A27,'Return Data'!$B$7:$R$2700,3,0)</f>
        <v>44260</v>
      </c>
      <c r="C27" s="65">
        <f>VLOOKUP($A27,'Return Data'!$B$7:$R$2700,4,0)</f>
        <v>683.5231</v>
      </c>
      <c r="D27" s="65">
        <f>VLOOKUP($A27,'Return Data'!$B$7:$R$2700,10,0)</f>
        <v>16.4663</v>
      </c>
      <c r="E27" s="66">
        <f t="shared" si="0"/>
        <v>10</v>
      </c>
      <c r="F27" s="65">
        <f>VLOOKUP($A27,'Return Data'!$B$7:$R$2700,11,0)</f>
        <v>35.770000000000003</v>
      </c>
      <c r="G27" s="66">
        <f t="shared" si="15"/>
        <v>7</v>
      </c>
      <c r="H27" s="65">
        <f>VLOOKUP($A27,'Return Data'!$B$7:$R$2700,12,0)</f>
        <v>55.986899999999999</v>
      </c>
      <c r="I27" s="66">
        <f t="shared" ref="I27:I32" si="16">RANK(H27,H$8:H$34,0)</f>
        <v>6</v>
      </c>
      <c r="J27" s="65">
        <f>VLOOKUP($A27,'Return Data'!$B$7:$R$2700,13,0)</f>
        <v>32.473399999999998</v>
      </c>
      <c r="K27" s="66">
        <f t="shared" ref="K27:K32" si="17">RANK(J27,J$8:J$34,0)</f>
        <v>14</v>
      </c>
      <c r="L27" s="65">
        <f>VLOOKUP($A27,'Return Data'!$B$7:$R$2700,17,0)</f>
        <v>16.671700000000001</v>
      </c>
      <c r="M27" s="66">
        <f t="shared" ref="M27:M32" si="18">RANK(L27,L$8:L$34,0)</f>
        <v>16</v>
      </c>
      <c r="N27" s="65">
        <f>VLOOKUP($A27,'Return Data'!$B$7:$R$2700,14,0)</f>
        <v>6.4286000000000003</v>
      </c>
      <c r="O27" s="66">
        <f t="shared" ref="O27:O32" si="19">RANK(N27,N$8:N$34,0)</f>
        <v>20</v>
      </c>
      <c r="P27" s="65">
        <f>VLOOKUP($A27,'Return Data'!$B$7:$R$2700,15,0)</f>
        <v>11.6525</v>
      </c>
      <c r="Q27" s="66">
        <f t="shared" ref="Q27:Q32" si="20">RANK(P27,P$8:P$34,0)</f>
        <v>22</v>
      </c>
      <c r="R27" s="65">
        <f>VLOOKUP($A27,'Return Data'!$B$7:$R$2700,16,0)</f>
        <v>18.076699999999999</v>
      </c>
      <c r="S27" s="67">
        <f t="shared" si="4"/>
        <v>8</v>
      </c>
    </row>
    <row r="28" spans="1:19" x14ac:dyDescent="0.3">
      <c r="A28" s="63" t="s">
        <v>950</v>
      </c>
      <c r="B28" s="64">
        <f>VLOOKUP($A28,'Return Data'!$B$7:$R$2700,3,0)</f>
        <v>44260</v>
      </c>
      <c r="C28" s="65">
        <f>VLOOKUP($A28,'Return Data'!$B$7:$R$2700,4,0)</f>
        <v>145.35</v>
      </c>
      <c r="D28" s="65">
        <f>VLOOKUP($A28,'Return Data'!$B$7:$R$2700,10,0)</f>
        <v>15.6693</v>
      </c>
      <c r="E28" s="66">
        <f t="shared" si="0"/>
        <v>13</v>
      </c>
      <c r="F28" s="65">
        <f>VLOOKUP($A28,'Return Data'!$B$7:$R$2700,11,0)</f>
        <v>33.938400000000001</v>
      </c>
      <c r="G28" s="66">
        <f t="shared" si="15"/>
        <v>14</v>
      </c>
      <c r="H28" s="65">
        <f>VLOOKUP($A28,'Return Data'!$B$7:$R$2700,12,0)</f>
        <v>52.887300000000003</v>
      </c>
      <c r="I28" s="66">
        <f t="shared" si="16"/>
        <v>9</v>
      </c>
      <c r="J28" s="65">
        <f>VLOOKUP($A28,'Return Data'!$B$7:$R$2700,13,0)</f>
        <v>34.857999999999997</v>
      </c>
      <c r="K28" s="66">
        <f t="shared" si="17"/>
        <v>8</v>
      </c>
      <c r="L28" s="65">
        <f>VLOOKUP($A28,'Return Data'!$B$7:$R$2700,17,0)</f>
        <v>20.783899999999999</v>
      </c>
      <c r="M28" s="66">
        <f t="shared" si="18"/>
        <v>6</v>
      </c>
      <c r="N28" s="65">
        <f>VLOOKUP($A28,'Return Data'!$B$7:$R$2700,14,0)</f>
        <v>10.850199999999999</v>
      </c>
      <c r="O28" s="66">
        <f t="shared" si="19"/>
        <v>11</v>
      </c>
      <c r="P28" s="65">
        <f>VLOOKUP($A28,'Return Data'!$B$7:$R$2700,15,0)</f>
        <v>18.751799999999999</v>
      </c>
      <c r="Q28" s="66">
        <f t="shared" si="20"/>
        <v>3</v>
      </c>
      <c r="R28" s="65">
        <f>VLOOKUP($A28,'Return Data'!$B$7:$R$2700,16,0)</f>
        <v>24.270700000000001</v>
      </c>
      <c r="S28" s="67">
        <f t="shared" si="4"/>
        <v>3</v>
      </c>
    </row>
    <row r="29" spans="1:19" x14ac:dyDescent="0.3">
      <c r="A29" s="63" t="s">
        <v>952</v>
      </c>
      <c r="B29" s="64">
        <f>VLOOKUP($A29,'Return Data'!$B$7:$R$2700,3,0)</f>
        <v>44260</v>
      </c>
      <c r="C29" s="65">
        <f>VLOOKUP($A29,'Return Data'!$B$7:$R$2700,4,0)</f>
        <v>50.579500000000003</v>
      </c>
      <c r="D29" s="65">
        <f>VLOOKUP($A29,'Return Data'!$B$7:$R$2700,10,0)</f>
        <v>9.9802999999999997</v>
      </c>
      <c r="E29" s="66">
        <f t="shared" si="0"/>
        <v>25</v>
      </c>
      <c r="F29" s="65">
        <f>VLOOKUP($A29,'Return Data'!$B$7:$R$2700,11,0)</f>
        <v>27.006599999999999</v>
      </c>
      <c r="G29" s="66">
        <f t="shared" si="15"/>
        <v>26</v>
      </c>
      <c r="H29" s="65">
        <f>VLOOKUP($A29,'Return Data'!$B$7:$R$2700,12,0)</f>
        <v>34.159199999999998</v>
      </c>
      <c r="I29" s="66">
        <f t="shared" si="16"/>
        <v>27</v>
      </c>
      <c r="J29" s="65">
        <f>VLOOKUP($A29,'Return Data'!$B$7:$R$2700,13,0)</f>
        <v>35.8645</v>
      </c>
      <c r="K29" s="66">
        <f t="shared" si="17"/>
        <v>7</v>
      </c>
      <c r="L29" s="65">
        <f>VLOOKUP($A29,'Return Data'!$B$7:$R$2700,17,0)</f>
        <v>19.483000000000001</v>
      </c>
      <c r="M29" s="66">
        <f t="shared" si="18"/>
        <v>8</v>
      </c>
      <c r="N29" s="65">
        <f>VLOOKUP($A29,'Return Data'!$B$7:$R$2700,14,0)</f>
        <v>10.43</v>
      </c>
      <c r="O29" s="66">
        <f t="shared" si="19"/>
        <v>12</v>
      </c>
      <c r="P29" s="65">
        <f>VLOOKUP($A29,'Return Data'!$B$7:$R$2700,15,0)</f>
        <v>15.560499999999999</v>
      </c>
      <c r="Q29" s="66">
        <f t="shared" si="20"/>
        <v>11</v>
      </c>
      <c r="R29" s="65">
        <f>VLOOKUP($A29,'Return Data'!$B$7:$R$2700,16,0)</f>
        <v>12.055400000000001</v>
      </c>
      <c r="S29" s="67">
        <f t="shared" si="4"/>
        <v>20</v>
      </c>
    </row>
    <row r="30" spans="1:19" x14ac:dyDescent="0.3">
      <c r="A30" s="63" t="s">
        <v>955</v>
      </c>
      <c r="B30" s="64">
        <f>VLOOKUP($A30,'Return Data'!$B$7:$R$2700,3,0)</f>
        <v>44260</v>
      </c>
      <c r="C30" s="65">
        <f>VLOOKUP($A30,'Return Data'!$B$7:$R$2700,4,0)</f>
        <v>438.578925079393</v>
      </c>
      <c r="D30" s="65">
        <f>VLOOKUP($A30,'Return Data'!$B$7:$R$2700,10,0)</f>
        <v>14.617699999999999</v>
      </c>
      <c r="E30" s="66">
        <f t="shared" si="0"/>
        <v>16</v>
      </c>
      <c r="F30" s="65">
        <f>VLOOKUP($A30,'Return Data'!$B$7:$R$2700,11,0)</f>
        <v>35.343000000000004</v>
      </c>
      <c r="G30" s="66">
        <f t="shared" si="15"/>
        <v>9</v>
      </c>
      <c r="H30" s="65">
        <f>VLOOKUP($A30,'Return Data'!$B$7:$R$2700,12,0)</f>
        <v>50.559100000000001</v>
      </c>
      <c r="I30" s="66">
        <f t="shared" si="16"/>
        <v>15</v>
      </c>
      <c r="J30" s="65">
        <f>VLOOKUP($A30,'Return Data'!$B$7:$R$2700,13,0)</f>
        <v>29.032399999999999</v>
      </c>
      <c r="K30" s="66">
        <f t="shared" si="17"/>
        <v>19</v>
      </c>
      <c r="L30" s="65">
        <f>VLOOKUP($A30,'Return Data'!$B$7:$R$2700,17,0)</f>
        <v>17.733499999999999</v>
      </c>
      <c r="M30" s="66">
        <f t="shared" si="18"/>
        <v>13</v>
      </c>
      <c r="N30" s="65">
        <f>VLOOKUP($A30,'Return Data'!$B$7:$R$2700,14,0)</f>
        <v>11.0594</v>
      </c>
      <c r="O30" s="66">
        <f t="shared" si="19"/>
        <v>10</v>
      </c>
      <c r="P30" s="65">
        <f>VLOOKUP($A30,'Return Data'!$B$7:$R$2700,15,0)</f>
        <v>15.1212</v>
      </c>
      <c r="Q30" s="66">
        <f t="shared" si="20"/>
        <v>13</v>
      </c>
      <c r="R30" s="65">
        <f>VLOOKUP($A30,'Return Data'!$B$7:$R$2700,16,0)</f>
        <v>14.439500000000001</v>
      </c>
      <c r="S30" s="67">
        <f t="shared" si="4"/>
        <v>15</v>
      </c>
    </row>
    <row r="31" spans="1:19" x14ac:dyDescent="0.3">
      <c r="A31" s="63" t="s">
        <v>956</v>
      </c>
      <c r="B31" s="64">
        <f>VLOOKUP($A31,'Return Data'!$B$7:$R$2700,3,0)</f>
        <v>44260</v>
      </c>
      <c r="C31" s="65">
        <f>VLOOKUP($A31,'Return Data'!$B$7:$R$2700,4,0)</f>
        <v>44.976900000000001</v>
      </c>
      <c r="D31" s="65">
        <f>VLOOKUP($A31,'Return Data'!$B$7:$R$2700,10,0)</f>
        <v>17.4068</v>
      </c>
      <c r="E31" s="66">
        <f t="shared" si="0"/>
        <v>6</v>
      </c>
      <c r="F31" s="65">
        <f>VLOOKUP($A31,'Return Data'!$B$7:$R$2700,11,0)</f>
        <v>33.481200000000001</v>
      </c>
      <c r="G31" s="66">
        <f t="shared" si="15"/>
        <v>17</v>
      </c>
      <c r="H31" s="65">
        <f>VLOOKUP($A31,'Return Data'!$B$7:$R$2700,12,0)</f>
        <v>50.6633</v>
      </c>
      <c r="I31" s="66">
        <f t="shared" si="16"/>
        <v>14</v>
      </c>
      <c r="J31" s="65">
        <f>VLOOKUP($A31,'Return Data'!$B$7:$R$2700,13,0)</f>
        <v>26.056699999999999</v>
      </c>
      <c r="K31" s="66">
        <f t="shared" si="17"/>
        <v>21</v>
      </c>
      <c r="L31" s="65">
        <f>VLOOKUP($A31,'Return Data'!$B$7:$R$2700,17,0)</f>
        <v>16.707100000000001</v>
      </c>
      <c r="M31" s="66">
        <f t="shared" si="18"/>
        <v>15</v>
      </c>
      <c r="N31" s="65">
        <f>VLOOKUP($A31,'Return Data'!$B$7:$R$2700,14,0)</f>
        <v>11.7418</v>
      </c>
      <c r="O31" s="66">
        <f t="shared" si="19"/>
        <v>6</v>
      </c>
      <c r="P31" s="65">
        <f>VLOOKUP($A31,'Return Data'!$B$7:$R$2700,15,0)</f>
        <v>16.215</v>
      </c>
      <c r="Q31" s="66">
        <f t="shared" si="20"/>
        <v>7</v>
      </c>
      <c r="R31" s="65">
        <f>VLOOKUP($A31,'Return Data'!$B$7:$R$2700,16,0)</f>
        <v>11.314299999999999</v>
      </c>
      <c r="S31" s="67">
        <f t="shared" si="4"/>
        <v>26</v>
      </c>
    </row>
    <row r="32" spans="1:19" x14ac:dyDescent="0.3">
      <c r="A32" s="63" t="s">
        <v>958</v>
      </c>
      <c r="B32" s="64">
        <f>VLOOKUP($A32,'Return Data'!$B$7:$R$2700,3,0)</f>
        <v>44260</v>
      </c>
      <c r="C32" s="65">
        <f>VLOOKUP($A32,'Return Data'!$B$7:$R$2700,4,0)</f>
        <v>285.25009999999997</v>
      </c>
      <c r="D32" s="65">
        <f>VLOOKUP($A32,'Return Data'!$B$7:$R$2700,10,0)</f>
        <v>16.4133</v>
      </c>
      <c r="E32" s="66">
        <f t="shared" si="0"/>
        <v>11</v>
      </c>
      <c r="F32" s="65">
        <f>VLOOKUP($A32,'Return Data'!$B$7:$R$2700,11,0)</f>
        <v>35.412500000000001</v>
      </c>
      <c r="G32" s="66">
        <f t="shared" si="15"/>
        <v>8</v>
      </c>
      <c r="H32" s="65">
        <f>VLOOKUP($A32,'Return Data'!$B$7:$R$2700,12,0)</f>
        <v>52.288800000000002</v>
      </c>
      <c r="I32" s="66">
        <f t="shared" si="16"/>
        <v>10</v>
      </c>
      <c r="J32" s="65">
        <f>VLOOKUP($A32,'Return Data'!$B$7:$R$2700,13,0)</f>
        <v>36.027799999999999</v>
      </c>
      <c r="K32" s="66">
        <f t="shared" si="17"/>
        <v>6</v>
      </c>
      <c r="L32" s="65">
        <f>VLOOKUP($A32,'Return Data'!$B$7:$R$2700,17,0)</f>
        <v>22.0732</v>
      </c>
      <c r="M32" s="66">
        <f t="shared" si="18"/>
        <v>3</v>
      </c>
      <c r="N32" s="65">
        <f>VLOOKUP($A32,'Return Data'!$B$7:$R$2700,14,0)</f>
        <v>13.816000000000001</v>
      </c>
      <c r="O32" s="66">
        <f t="shared" si="19"/>
        <v>2</v>
      </c>
      <c r="P32" s="65">
        <f>VLOOKUP($A32,'Return Data'!$B$7:$R$2700,15,0)</f>
        <v>15.6225</v>
      </c>
      <c r="Q32" s="66">
        <f t="shared" si="20"/>
        <v>10</v>
      </c>
      <c r="R32" s="65">
        <f>VLOOKUP($A32,'Return Data'!$B$7:$R$2700,16,0)</f>
        <v>12.6928</v>
      </c>
      <c r="S32" s="67">
        <f t="shared" si="4"/>
        <v>18</v>
      </c>
    </row>
    <row r="33" spans="1:19" x14ac:dyDescent="0.3">
      <c r="A33" s="63" t="s">
        <v>961</v>
      </c>
      <c r="B33" s="64">
        <f>VLOOKUP($A33,'Return Data'!$B$7:$R$2700,3,0)</f>
        <v>44260</v>
      </c>
      <c r="C33" s="65">
        <f>VLOOKUP($A33,'Return Data'!$B$7:$R$2700,4,0)</f>
        <v>13.28</v>
      </c>
      <c r="D33" s="65">
        <f>VLOOKUP($A33,'Return Data'!$B$7:$R$2700,10,0)</f>
        <v>12.447100000000001</v>
      </c>
      <c r="E33" s="66">
        <f t="shared" si="0"/>
        <v>23</v>
      </c>
      <c r="F33" s="65">
        <f>VLOOKUP($A33,'Return Data'!$B$7:$R$2700,11,0)</f>
        <v>28.309200000000001</v>
      </c>
      <c r="G33" s="66">
        <f t="shared" si="15"/>
        <v>24</v>
      </c>
      <c r="H33" s="65">
        <f>VLOOKUP($A33,'Return Data'!$B$7:$R$2700,12,0)</f>
        <v>47.719700000000003</v>
      </c>
      <c r="I33" s="66">
        <f t="shared" ref="I33" si="21">RANK(H33,H$8:H$34,0)</f>
        <v>21</v>
      </c>
      <c r="J33" s="65">
        <f>VLOOKUP($A33,'Return Data'!$B$7:$R$2700,13,0)</f>
        <v>32.799999999999997</v>
      </c>
      <c r="K33" s="66">
        <f t="shared" ref="K33" si="22">RANK(J33,J$8:J$34,0)</f>
        <v>13</v>
      </c>
      <c r="L33" s="65"/>
      <c r="M33" s="66"/>
      <c r="N33" s="65"/>
      <c r="O33" s="66"/>
      <c r="P33" s="65"/>
      <c r="Q33" s="66"/>
      <c r="R33" s="65">
        <f>VLOOKUP($A33,'Return Data'!$B$7:$R$2700,16,0)</f>
        <v>25.553599999999999</v>
      </c>
      <c r="S33" s="67">
        <f t="shared" si="4"/>
        <v>2</v>
      </c>
    </row>
    <row r="34" spans="1:19" x14ac:dyDescent="0.3">
      <c r="A34" s="63" t="s">
        <v>963</v>
      </c>
      <c r="B34" s="64">
        <f>VLOOKUP($A34,'Return Data'!$B$7:$R$2700,3,0)</f>
        <v>44260</v>
      </c>
      <c r="C34" s="65">
        <f>VLOOKUP($A34,'Return Data'!$B$7:$R$2700,4,0)</f>
        <v>161.43639999999999</v>
      </c>
      <c r="D34" s="65">
        <f>VLOOKUP($A34,'Return Data'!$B$7:$R$2700,10,0)</f>
        <v>20.197399999999998</v>
      </c>
      <c r="E34" s="66">
        <f t="shared" si="0"/>
        <v>1</v>
      </c>
      <c r="F34" s="65">
        <f>VLOOKUP($A34,'Return Data'!$B$7:$R$2700,11,0)</f>
        <v>38.834699999999998</v>
      </c>
      <c r="G34" s="66">
        <f t="shared" si="15"/>
        <v>2</v>
      </c>
      <c r="H34" s="65">
        <f>VLOOKUP($A34,'Return Data'!$B$7:$R$2700,12,0)</f>
        <v>56.918700000000001</v>
      </c>
      <c r="I34" s="66">
        <f>RANK(H34,H$8:H$34,0)</f>
        <v>5</v>
      </c>
      <c r="J34" s="65">
        <f>VLOOKUP($A34,'Return Data'!$B$7:$R$2700,13,0)</f>
        <v>41.140900000000002</v>
      </c>
      <c r="K34" s="66">
        <f>RANK(J34,J$8:J$34,0)</f>
        <v>3</v>
      </c>
      <c r="L34" s="65">
        <f>VLOOKUP($A34,'Return Data'!$B$7:$R$2700,17,0)</f>
        <v>15.9643</v>
      </c>
      <c r="M34" s="66">
        <f>RANK(L34,L$8:L$34,0)</f>
        <v>19</v>
      </c>
      <c r="N34" s="65">
        <f>VLOOKUP($A34,'Return Data'!$B$7:$R$2700,14,0)</f>
        <v>8.3698999999999995</v>
      </c>
      <c r="O34" s="66">
        <f>RANK(N34,N$8:N$34,0)</f>
        <v>19</v>
      </c>
      <c r="P34" s="65">
        <f>VLOOKUP($A34,'Return Data'!$B$7:$R$2700,15,0)</f>
        <v>12.9436</v>
      </c>
      <c r="Q34" s="66">
        <f>RANK(P34,P$8:P$34,0)</f>
        <v>18</v>
      </c>
      <c r="R34" s="65">
        <f>VLOOKUP($A34,'Return Data'!$B$7:$R$2700,16,0)</f>
        <v>11.819699999999999</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15.07372962962963</v>
      </c>
      <c r="E36" s="74"/>
      <c r="F36" s="75">
        <f>AVERAGE(F8:F34)</f>
        <v>33.467733333333335</v>
      </c>
      <c r="G36" s="74"/>
      <c r="H36" s="75">
        <f>AVERAGE(H8:H34)</f>
        <v>50.414977777777786</v>
      </c>
      <c r="I36" s="74"/>
      <c r="J36" s="75">
        <f>AVERAGE(J8:J34)</f>
        <v>31.800781481481476</v>
      </c>
      <c r="K36" s="74"/>
      <c r="L36" s="75">
        <f>AVERAGE(L8:L34)</f>
        <v>18.450782608695651</v>
      </c>
      <c r="M36" s="74"/>
      <c r="N36" s="75">
        <f>AVERAGE(N8:N34)</f>
        <v>10.552563636363638</v>
      </c>
      <c r="O36" s="74"/>
      <c r="P36" s="75">
        <f>AVERAGE(P8:P34)</f>
        <v>15.481018181818179</v>
      </c>
      <c r="Q36" s="74"/>
      <c r="R36" s="75">
        <f>AVERAGE(R8:R34)</f>
        <v>16.347622222222228</v>
      </c>
      <c r="S36" s="76"/>
    </row>
    <row r="37" spans="1:19" x14ac:dyDescent="0.3">
      <c r="A37" s="73" t="s">
        <v>28</v>
      </c>
      <c r="B37" s="74"/>
      <c r="C37" s="74"/>
      <c r="D37" s="75">
        <f>MIN(D8:D34)</f>
        <v>9.1850000000000005</v>
      </c>
      <c r="E37" s="74"/>
      <c r="F37" s="75">
        <f>MIN(F8:F34)</f>
        <v>21.353200000000001</v>
      </c>
      <c r="G37" s="74"/>
      <c r="H37" s="75">
        <f>MIN(H8:H34)</f>
        <v>34.159199999999998</v>
      </c>
      <c r="I37" s="74"/>
      <c r="J37" s="75">
        <f>MIN(J8:J34)</f>
        <v>21.901800000000001</v>
      </c>
      <c r="K37" s="74"/>
      <c r="L37" s="75">
        <f>MIN(L8:L34)</f>
        <v>13.5793</v>
      </c>
      <c r="M37" s="74"/>
      <c r="N37" s="75">
        <f>MIN(N8:N34)</f>
        <v>5.2237999999999998</v>
      </c>
      <c r="O37" s="74"/>
      <c r="P37" s="75">
        <f>MIN(P8:P34)</f>
        <v>11.6525</v>
      </c>
      <c r="Q37" s="74"/>
      <c r="R37" s="75">
        <f>MIN(R8:R34)</f>
        <v>11.2752</v>
      </c>
      <c r="S37" s="76"/>
    </row>
    <row r="38" spans="1:19" ht="15" thickBot="1" x14ac:dyDescent="0.35">
      <c r="A38" s="77" t="s">
        <v>29</v>
      </c>
      <c r="B38" s="78"/>
      <c r="C38" s="78"/>
      <c r="D38" s="79">
        <f>MAX(D8:D34)</f>
        <v>20.197399999999998</v>
      </c>
      <c r="E38" s="78"/>
      <c r="F38" s="79">
        <f>MAX(F8:F34)</f>
        <v>41.955300000000001</v>
      </c>
      <c r="G38" s="78"/>
      <c r="H38" s="79">
        <f>MAX(H8:H34)</f>
        <v>61.953000000000003</v>
      </c>
      <c r="I38" s="78"/>
      <c r="J38" s="79">
        <f>MAX(J8:J34)</f>
        <v>41.307299999999998</v>
      </c>
      <c r="K38" s="78"/>
      <c r="L38" s="79">
        <f>MAX(L8:L34)</f>
        <v>25.229900000000001</v>
      </c>
      <c r="M38" s="78"/>
      <c r="N38" s="79">
        <f>MAX(N8:N34)</f>
        <v>17.3566</v>
      </c>
      <c r="O38" s="78"/>
      <c r="P38" s="79">
        <f>MAX(P8:P34)</f>
        <v>22.2822</v>
      </c>
      <c r="Q38" s="78"/>
      <c r="R38" s="79">
        <f>MAX(R8:R34)</f>
        <v>26.981999999999999</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343</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44260</v>
      </c>
      <c r="C8" s="65">
        <f>VLOOKUP($A8,'Return Data'!$B$7:$R$2700,4,0)</f>
        <v>52.45</v>
      </c>
      <c r="D8" s="65">
        <f>VLOOKUP($A8,'Return Data'!$B$7:$R$2700,10,0)</f>
        <v>14.270200000000001</v>
      </c>
      <c r="E8" s="66">
        <f t="shared" ref="E8:E39" si="0">RANK(D8,D$8:D$71,0)</f>
        <v>39</v>
      </c>
      <c r="F8" s="65">
        <f>VLOOKUP($A8,'Return Data'!$B$7:$R$2700,11,0)</f>
        <v>26.081700000000001</v>
      </c>
      <c r="G8" s="66">
        <f t="shared" ref="G8:G39" si="1">RANK(F8,F$8:F$71,0)</f>
        <v>61</v>
      </c>
      <c r="H8" s="65">
        <f>VLOOKUP($A8,'Return Data'!$B$7:$R$2700,12,0)</f>
        <v>39.457599999999999</v>
      </c>
      <c r="I8" s="66">
        <f t="shared" ref="I8:I29" si="2">RANK(H8,H$8:H$71,0)</f>
        <v>62</v>
      </c>
      <c r="J8" s="65">
        <f>VLOOKUP($A8,'Return Data'!$B$7:$R$2700,13,0)</f>
        <v>24.436499999999999</v>
      </c>
      <c r="K8" s="66">
        <f t="shared" ref="K8:K29" si="3">RANK(J8,J$8:J$71,0)</f>
        <v>60</v>
      </c>
      <c r="L8" s="65">
        <f>VLOOKUP($A8,'Return Data'!$B$7:$R$2700,17,0)</f>
        <v>13.893000000000001</v>
      </c>
      <c r="M8" s="66">
        <f t="shared" ref="M8:M12" si="4">RANK(L8,L$8:L$71,0)</f>
        <v>49</v>
      </c>
      <c r="N8" s="65">
        <f>VLOOKUP($A8,'Return Data'!$B$7:$R$2700,14,0)</f>
        <v>8.9207000000000001</v>
      </c>
      <c r="O8" s="66">
        <f>RANK(N8,N$8:N$71,0)</f>
        <v>35</v>
      </c>
      <c r="P8" s="65">
        <f>VLOOKUP($A8,'Return Data'!$B$7:$R$2700,15,0)</f>
        <v>14.918100000000001</v>
      </c>
      <c r="Q8" s="66">
        <f>RANK(P8,P$8:P$71,0)</f>
        <v>26</v>
      </c>
      <c r="R8" s="65">
        <f>VLOOKUP($A8,'Return Data'!$B$7:$R$2700,16,0)</f>
        <v>16.092500000000001</v>
      </c>
      <c r="S8" s="67">
        <f t="shared" ref="S8:S39" si="5">RANK(R8,R$8:R$71,0)</f>
        <v>19</v>
      </c>
    </row>
    <row r="9" spans="1:20" x14ac:dyDescent="0.3">
      <c r="A9" s="63" t="s">
        <v>164</v>
      </c>
      <c r="B9" s="64">
        <f>VLOOKUP($A9,'Return Data'!$B$7:$R$2700,3,0)</f>
        <v>44260</v>
      </c>
      <c r="C9" s="65">
        <f>VLOOKUP($A9,'Return Data'!$B$7:$R$2700,4,0)</f>
        <v>42.78</v>
      </c>
      <c r="D9" s="65">
        <f>VLOOKUP($A9,'Return Data'!$B$7:$R$2700,10,0)</f>
        <v>14.2018</v>
      </c>
      <c r="E9" s="66">
        <f t="shared" si="0"/>
        <v>40</v>
      </c>
      <c r="F9" s="65">
        <f>VLOOKUP($A9,'Return Data'!$B$7:$R$2700,11,0)</f>
        <v>26.1203</v>
      </c>
      <c r="G9" s="66">
        <f t="shared" si="1"/>
        <v>60</v>
      </c>
      <c r="H9" s="65">
        <f>VLOOKUP($A9,'Return Data'!$B$7:$R$2700,12,0)</f>
        <v>39.667000000000002</v>
      </c>
      <c r="I9" s="66">
        <f t="shared" si="2"/>
        <v>61</v>
      </c>
      <c r="J9" s="65">
        <f>VLOOKUP($A9,'Return Data'!$B$7:$R$2700,13,0)</f>
        <v>25.823499999999999</v>
      </c>
      <c r="K9" s="66">
        <f t="shared" si="3"/>
        <v>57</v>
      </c>
      <c r="L9" s="65">
        <f>VLOOKUP($A9,'Return Data'!$B$7:$R$2700,17,0)</f>
        <v>15.0808</v>
      </c>
      <c r="M9" s="66">
        <f t="shared" si="4"/>
        <v>44</v>
      </c>
      <c r="N9" s="65">
        <f>VLOOKUP($A9,'Return Data'!$B$7:$R$2700,14,0)</f>
        <v>9.9122000000000003</v>
      </c>
      <c r="O9" s="66">
        <f>RANK(N9,N$8:N$71,0)</f>
        <v>31</v>
      </c>
      <c r="P9" s="65">
        <f>VLOOKUP($A9,'Return Data'!$B$7:$R$2700,15,0)</f>
        <v>15.7416</v>
      </c>
      <c r="Q9" s="66">
        <f>RANK(P9,P$8:P$71,0)</f>
        <v>20</v>
      </c>
      <c r="R9" s="65">
        <f>VLOOKUP($A9,'Return Data'!$B$7:$R$2700,16,0)</f>
        <v>16.852399999999999</v>
      </c>
      <c r="S9" s="67">
        <f t="shared" si="5"/>
        <v>17</v>
      </c>
    </row>
    <row r="10" spans="1:20" x14ac:dyDescent="0.3">
      <c r="A10" s="63" t="s">
        <v>165</v>
      </c>
      <c r="B10" s="64">
        <f>VLOOKUP($A10,'Return Data'!$B$7:$R$2700,3,0)</f>
        <v>44260</v>
      </c>
      <c r="C10" s="65">
        <f>VLOOKUP($A10,'Return Data'!$B$7:$R$2700,4,0)</f>
        <v>68.453999999999994</v>
      </c>
      <c r="D10" s="65">
        <f>VLOOKUP($A10,'Return Data'!$B$7:$R$2700,10,0)</f>
        <v>12.180300000000001</v>
      </c>
      <c r="E10" s="66">
        <f t="shared" si="0"/>
        <v>58</v>
      </c>
      <c r="F10" s="65">
        <f>VLOOKUP($A10,'Return Data'!$B$7:$R$2700,11,0)</f>
        <v>33.8752</v>
      </c>
      <c r="G10" s="66">
        <f t="shared" si="1"/>
        <v>34</v>
      </c>
      <c r="H10" s="65">
        <f>VLOOKUP($A10,'Return Data'!$B$7:$R$2700,12,0)</f>
        <v>46.3446</v>
      </c>
      <c r="I10" s="66">
        <f t="shared" si="2"/>
        <v>49</v>
      </c>
      <c r="J10" s="65">
        <f>VLOOKUP($A10,'Return Data'!$B$7:$R$2700,13,0)</f>
        <v>27.605599999999999</v>
      </c>
      <c r="K10" s="66">
        <f t="shared" si="3"/>
        <v>50</v>
      </c>
      <c r="L10" s="65">
        <f>VLOOKUP($A10,'Return Data'!$B$7:$R$2700,17,0)</f>
        <v>23.092400000000001</v>
      </c>
      <c r="M10" s="66">
        <f t="shared" si="4"/>
        <v>12</v>
      </c>
      <c r="N10" s="65">
        <f>VLOOKUP($A10,'Return Data'!$B$7:$R$2700,14,0)</f>
        <v>16.579799999999999</v>
      </c>
      <c r="O10" s="66">
        <f>RANK(N10,N$8:N$71,0)</f>
        <v>6</v>
      </c>
      <c r="P10" s="65">
        <f>VLOOKUP($A10,'Return Data'!$B$7:$R$2700,15,0)</f>
        <v>18.257999999999999</v>
      </c>
      <c r="Q10" s="66">
        <f>RANK(P10,P$8:P$71,0)</f>
        <v>9</v>
      </c>
      <c r="R10" s="65">
        <f>VLOOKUP($A10,'Return Data'!$B$7:$R$2700,16,0)</f>
        <v>20.4817</v>
      </c>
      <c r="S10" s="67">
        <f t="shared" si="5"/>
        <v>7</v>
      </c>
    </row>
    <row r="11" spans="1:20" x14ac:dyDescent="0.3">
      <c r="A11" s="63" t="s">
        <v>166</v>
      </c>
      <c r="B11" s="64">
        <f>VLOOKUP($A11,'Return Data'!$B$7:$R$2700,3,0)</f>
        <v>44260</v>
      </c>
      <c r="C11" s="65">
        <f>VLOOKUP($A11,'Return Data'!$B$7:$R$2700,4,0)</f>
        <v>62.57</v>
      </c>
      <c r="D11" s="65">
        <f>VLOOKUP($A11,'Return Data'!$B$7:$R$2700,10,0)</f>
        <v>13.372</v>
      </c>
      <c r="E11" s="66">
        <f t="shared" si="0"/>
        <v>53</v>
      </c>
      <c r="F11" s="65">
        <f>VLOOKUP($A11,'Return Data'!$B$7:$R$2700,11,0)</f>
        <v>33.496899999999997</v>
      </c>
      <c r="G11" s="66">
        <f t="shared" si="1"/>
        <v>35</v>
      </c>
      <c r="H11" s="65">
        <f>VLOOKUP($A11,'Return Data'!$B$7:$R$2700,12,0)</f>
        <v>52.127400000000002</v>
      </c>
      <c r="I11" s="66">
        <f t="shared" si="2"/>
        <v>30</v>
      </c>
      <c r="J11" s="65">
        <f>VLOOKUP($A11,'Return Data'!$B$7:$R$2700,13,0)</f>
        <v>33.155999999999999</v>
      </c>
      <c r="K11" s="66">
        <f t="shared" si="3"/>
        <v>39</v>
      </c>
      <c r="L11" s="65">
        <f>VLOOKUP($A11,'Return Data'!$B$7:$R$2700,17,0)</f>
        <v>17.126200000000001</v>
      </c>
      <c r="M11" s="66">
        <f t="shared" si="4"/>
        <v>31</v>
      </c>
      <c r="N11" s="65">
        <f>VLOOKUP($A11,'Return Data'!$B$7:$R$2700,14,0)</f>
        <v>8.5779999999999994</v>
      </c>
      <c r="O11" s="66">
        <f>RANK(N11,N$8:N$71,0)</f>
        <v>40</v>
      </c>
      <c r="P11" s="65">
        <f>VLOOKUP($A11,'Return Data'!$B$7:$R$2700,15,0)</f>
        <v>13.1119</v>
      </c>
      <c r="Q11" s="66">
        <f>RANK(P11,P$8:P$71,0)</f>
        <v>34</v>
      </c>
      <c r="R11" s="65">
        <f>VLOOKUP($A11,'Return Data'!$B$7:$R$2700,16,0)</f>
        <v>7.6681999999999997</v>
      </c>
      <c r="S11" s="67">
        <f t="shared" si="5"/>
        <v>55</v>
      </c>
    </row>
    <row r="12" spans="1:20" x14ac:dyDescent="0.3">
      <c r="A12" s="63" t="s">
        <v>167</v>
      </c>
      <c r="B12" s="64">
        <f>VLOOKUP($A12,'Return Data'!$B$7:$R$2700,3,0)</f>
        <v>44260</v>
      </c>
      <c r="C12" s="65">
        <f>VLOOKUP($A12,'Return Data'!$B$7:$R$2700,4,0)</f>
        <v>55.805</v>
      </c>
      <c r="D12" s="65">
        <f>VLOOKUP($A12,'Return Data'!$B$7:$R$2700,10,0)</f>
        <v>12.716900000000001</v>
      </c>
      <c r="E12" s="66">
        <f t="shared" si="0"/>
        <v>56</v>
      </c>
      <c r="F12" s="65">
        <f>VLOOKUP($A12,'Return Data'!$B$7:$R$2700,11,0)</f>
        <v>30.045200000000001</v>
      </c>
      <c r="G12" s="66">
        <f t="shared" si="1"/>
        <v>50</v>
      </c>
      <c r="H12" s="65">
        <f>VLOOKUP($A12,'Return Data'!$B$7:$R$2700,12,0)</f>
        <v>43.258699999999997</v>
      </c>
      <c r="I12" s="66">
        <f t="shared" si="2"/>
        <v>56</v>
      </c>
      <c r="J12" s="65">
        <f>VLOOKUP($A12,'Return Data'!$B$7:$R$2700,13,0)</f>
        <v>30.093699999999998</v>
      </c>
      <c r="K12" s="66">
        <f t="shared" si="3"/>
        <v>47</v>
      </c>
      <c r="L12" s="65">
        <f>VLOOKUP($A12,'Return Data'!$B$7:$R$2700,17,0)</f>
        <v>22.1023</v>
      </c>
      <c r="M12" s="66">
        <f t="shared" si="4"/>
        <v>15</v>
      </c>
      <c r="N12" s="65">
        <f>VLOOKUP($A12,'Return Data'!$B$7:$R$2700,14,0)</f>
        <v>13.9328</v>
      </c>
      <c r="O12" s="66">
        <f>RANK(N12,N$8:N$71,0)</f>
        <v>12</v>
      </c>
      <c r="P12" s="65">
        <f>VLOOKUP($A12,'Return Data'!$B$7:$R$2700,15,0)</f>
        <v>15.25</v>
      </c>
      <c r="Q12" s="66">
        <f>RANK(P12,P$8:P$71,0)</f>
        <v>23</v>
      </c>
      <c r="R12" s="65">
        <f>VLOOKUP($A12,'Return Data'!$B$7:$R$2700,16,0)</f>
        <v>15.622999999999999</v>
      </c>
      <c r="S12" s="67">
        <f t="shared" si="5"/>
        <v>25</v>
      </c>
    </row>
    <row r="13" spans="1:20" x14ac:dyDescent="0.3">
      <c r="A13" s="63" t="s">
        <v>168</v>
      </c>
      <c r="B13" s="64">
        <f>VLOOKUP($A13,'Return Data'!$B$7:$R$2700,3,0)</f>
        <v>44260</v>
      </c>
      <c r="C13" s="65">
        <f>VLOOKUP($A13,'Return Data'!$B$7:$R$2700,4,0)</f>
        <v>13.43</v>
      </c>
      <c r="D13" s="65">
        <f>VLOOKUP($A13,'Return Data'!$B$7:$R$2700,10,0)</f>
        <v>14.200699999999999</v>
      </c>
      <c r="E13" s="66">
        <f t="shared" si="0"/>
        <v>41</v>
      </c>
      <c r="F13" s="65">
        <f>VLOOKUP($A13,'Return Data'!$B$7:$R$2700,11,0)</f>
        <v>31.9253</v>
      </c>
      <c r="G13" s="66">
        <f t="shared" si="1"/>
        <v>46</v>
      </c>
      <c r="H13" s="65">
        <f>VLOOKUP($A13,'Return Data'!$B$7:$R$2700,12,0)</f>
        <v>55.260100000000001</v>
      </c>
      <c r="I13" s="66">
        <f t="shared" si="2"/>
        <v>22</v>
      </c>
      <c r="J13" s="65">
        <f>VLOOKUP($A13,'Return Data'!$B$7:$R$2700,13,0)</f>
        <v>38.311</v>
      </c>
      <c r="K13" s="66">
        <f t="shared" si="3"/>
        <v>16</v>
      </c>
      <c r="L13" s="65">
        <f>VLOOKUP($A13,'Return Data'!$B$7:$R$2700,17,0)</f>
        <v>26.553999999999998</v>
      </c>
      <c r="M13" s="66">
        <f t="shared" ref="M13" si="6">RANK(L13,L$8:L$71,0)</f>
        <v>5</v>
      </c>
      <c r="N13" s="65"/>
      <c r="O13" s="66"/>
      <c r="P13" s="65"/>
      <c r="Q13" s="66"/>
      <c r="R13" s="65">
        <f>VLOOKUP($A13,'Return Data'!$B$7:$R$2700,16,0)</f>
        <v>10.1831</v>
      </c>
      <c r="S13" s="67">
        <f t="shared" si="5"/>
        <v>52</v>
      </c>
    </row>
    <row r="14" spans="1:20" x14ac:dyDescent="0.3">
      <c r="A14" s="63" t="s">
        <v>169</v>
      </c>
      <c r="B14" s="64">
        <f>VLOOKUP($A14,'Return Data'!$B$7:$R$2700,3,0)</f>
        <v>44260</v>
      </c>
      <c r="C14" s="65">
        <f>VLOOKUP($A14,'Return Data'!$B$7:$R$2700,4,0)</f>
        <v>16.36</v>
      </c>
      <c r="D14" s="65">
        <f>VLOOKUP($A14,'Return Data'!$B$7:$R$2700,10,0)</f>
        <v>13.9276</v>
      </c>
      <c r="E14" s="66">
        <f t="shared" si="0"/>
        <v>45</v>
      </c>
      <c r="F14" s="65">
        <f>VLOOKUP($A14,'Return Data'!$B$7:$R$2700,11,0)</f>
        <v>32.6845</v>
      </c>
      <c r="G14" s="66">
        <f t="shared" si="1"/>
        <v>43</v>
      </c>
      <c r="H14" s="65">
        <f>VLOOKUP($A14,'Return Data'!$B$7:$R$2700,12,0)</f>
        <v>56.256</v>
      </c>
      <c r="I14" s="66">
        <f t="shared" si="2"/>
        <v>21</v>
      </c>
      <c r="J14" s="65">
        <f>VLOOKUP($A14,'Return Data'!$B$7:$R$2700,13,0)</f>
        <v>34.539499999999997</v>
      </c>
      <c r="K14" s="66">
        <f t="shared" si="3"/>
        <v>35</v>
      </c>
      <c r="L14" s="65">
        <f>VLOOKUP($A14,'Return Data'!$B$7:$R$2700,17,0)</f>
        <v>24.6082</v>
      </c>
      <c r="M14" s="66">
        <f>RANK(L14,L$8:L$71,0)</f>
        <v>10</v>
      </c>
      <c r="N14" s="65"/>
      <c r="O14" s="66"/>
      <c r="P14" s="65"/>
      <c r="Q14" s="66"/>
      <c r="R14" s="65">
        <f>VLOOKUP($A14,'Return Data'!$B$7:$R$2700,16,0)</f>
        <v>22.997800000000002</v>
      </c>
      <c r="S14" s="67">
        <f t="shared" si="5"/>
        <v>4</v>
      </c>
    </row>
    <row r="15" spans="1:20" x14ac:dyDescent="0.3">
      <c r="A15" s="63" t="s">
        <v>170</v>
      </c>
      <c r="B15" s="64">
        <f>VLOOKUP($A15,'Return Data'!$B$7:$R$2700,3,0)</f>
        <v>44260</v>
      </c>
      <c r="C15" s="65">
        <f>VLOOKUP($A15,'Return Data'!$B$7:$R$2700,4,0)</f>
        <v>88.01</v>
      </c>
      <c r="D15" s="65">
        <f>VLOOKUP($A15,'Return Data'!$B$7:$R$2700,10,0)</f>
        <v>14.7607</v>
      </c>
      <c r="E15" s="66">
        <f t="shared" si="0"/>
        <v>34</v>
      </c>
      <c r="F15" s="65">
        <f>VLOOKUP($A15,'Return Data'!$B$7:$R$2700,11,0)</f>
        <v>34.141100000000002</v>
      </c>
      <c r="G15" s="66">
        <f t="shared" si="1"/>
        <v>33</v>
      </c>
      <c r="H15" s="65">
        <f>VLOOKUP($A15,'Return Data'!$B$7:$R$2700,12,0)</f>
        <v>56.49</v>
      </c>
      <c r="I15" s="66">
        <f t="shared" si="2"/>
        <v>18</v>
      </c>
      <c r="J15" s="65">
        <f>VLOOKUP($A15,'Return Data'!$B$7:$R$2700,13,0)</f>
        <v>40.771000000000001</v>
      </c>
      <c r="K15" s="66">
        <f t="shared" si="3"/>
        <v>11</v>
      </c>
      <c r="L15" s="65">
        <f>VLOOKUP($A15,'Return Data'!$B$7:$R$2700,17,0)</f>
        <v>29.924600000000002</v>
      </c>
      <c r="M15" s="66">
        <f t="shared" ref="M15:M29" si="7">RANK(L15,L$8:L$71,0)</f>
        <v>4</v>
      </c>
      <c r="N15" s="65">
        <f>VLOOKUP($A15,'Return Data'!$B$7:$R$2700,14,0)</f>
        <v>14.2136</v>
      </c>
      <c r="O15" s="66">
        <f t="shared" ref="O15:O24" si="8">RANK(N15,N$8:N$71,0)</f>
        <v>10</v>
      </c>
      <c r="P15" s="65">
        <f>VLOOKUP($A15,'Return Data'!$B$7:$R$2700,15,0)</f>
        <v>20.063800000000001</v>
      </c>
      <c r="Q15" s="66">
        <f>RANK(P15,P$8:P$71,0)</f>
        <v>3</v>
      </c>
      <c r="R15" s="65">
        <f>VLOOKUP($A15,'Return Data'!$B$7:$R$2700,16,0)</f>
        <v>17.596399999999999</v>
      </c>
      <c r="S15" s="67">
        <f t="shared" si="5"/>
        <v>11</v>
      </c>
    </row>
    <row r="16" spans="1:20" x14ac:dyDescent="0.3">
      <c r="A16" s="63" t="s">
        <v>171</v>
      </c>
      <c r="B16" s="64">
        <f>VLOOKUP($A16,'Return Data'!$B$7:$R$2700,3,0)</f>
        <v>44260</v>
      </c>
      <c r="C16" s="65">
        <f>VLOOKUP($A16,'Return Data'!$B$7:$R$2700,4,0)</f>
        <v>101.14</v>
      </c>
      <c r="D16" s="65">
        <f>VLOOKUP($A16,'Return Data'!$B$7:$R$2700,10,0)</f>
        <v>16.226199999999999</v>
      </c>
      <c r="E16" s="66">
        <f t="shared" si="0"/>
        <v>20</v>
      </c>
      <c r="F16" s="65">
        <f>VLOOKUP($A16,'Return Data'!$B$7:$R$2700,11,0)</f>
        <v>36.842100000000002</v>
      </c>
      <c r="G16" s="66">
        <f t="shared" si="1"/>
        <v>20</v>
      </c>
      <c r="H16" s="65">
        <f>VLOOKUP($A16,'Return Data'!$B$7:$R$2700,12,0)</f>
        <v>55.0276</v>
      </c>
      <c r="I16" s="66">
        <f t="shared" si="2"/>
        <v>23</v>
      </c>
      <c r="J16" s="65">
        <f>VLOOKUP($A16,'Return Data'!$B$7:$R$2700,13,0)</f>
        <v>38.604900000000001</v>
      </c>
      <c r="K16" s="66">
        <f t="shared" si="3"/>
        <v>14</v>
      </c>
      <c r="L16" s="65">
        <f>VLOOKUP($A16,'Return Data'!$B$7:$R$2700,17,0)</f>
        <v>25.397500000000001</v>
      </c>
      <c r="M16" s="66">
        <f t="shared" si="7"/>
        <v>8</v>
      </c>
      <c r="N16" s="65">
        <f>VLOOKUP($A16,'Return Data'!$B$7:$R$2700,14,0)</f>
        <v>18.7956</v>
      </c>
      <c r="O16" s="66">
        <f t="shared" si="8"/>
        <v>3</v>
      </c>
      <c r="P16" s="65">
        <f>VLOOKUP($A16,'Return Data'!$B$7:$R$2700,15,0)</f>
        <v>19.369700000000002</v>
      </c>
      <c r="Q16" s="66">
        <f>RANK(P16,P$8:P$71,0)</f>
        <v>4</v>
      </c>
      <c r="R16" s="65">
        <f>VLOOKUP($A16,'Return Data'!$B$7:$R$2700,16,0)</f>
        <v>16.083200000000001</v>
      </c>
      <c r="S16" s="67">
        <f t="shared" si="5"/>
        <v>20</v>
      </c>
    </row>
    <row r="17" spans="1:19" x14ac:dyDescent="0.3">
      <c r="A17" s="63" t="s">
        <v>172</v>
      </c>
      <c r="B17" s="64">
        <f>VLOOKUP($A17,'Return Data'!$B$7:$R$2700,3,0)</f>
        <v>44260</v>
      </c>
      <c r="C17" s="65">
        <f>VLOOKUP($A17,'Return Data'!$B$7:$R$2700,4,0)</f>
        <v>70.567999999999998</v>
      </c>
      <c r="D17" s="65">
        <f>VLOOKUP($A17,'Return Data'!$B$7:$R$2700,10,0)</f>
        <v>16.558499999999999</v>
      </c>
      <c r="E17" s="66">
        <f t="shared" si="0"/>
        <v>18</v>
      </c>
      <c r="F17" s="65">
        <f>VLOOKUP($A17,'Return Data'!$B$7:$R$2700,11,0)</f>
        <v>37.161099999999998</v>
      </c>
      <c r="G17" s="66">
        <f t="shared" si="1"/>
        <v>18</v>
      </c>
      <c r="H17" s="65">
        <f>VLOOKUP($A17,'Return Data'!$B$7:$R$2700,12,0)</f>
        <v>52.830599999999997</v>
      </c>
      <c r="I17" s="66">
        <f t="shared" si="2"/>
        <v>27</v>
      </c>
      <c r="J17" s="65">
        <f>VLOOKUP($A17,'Return Data'!$B$7:$R$2700,13,0)</f>
        <v>35.603400000000001</v>
      </c>
      <c r="K17" s="66">
        <f t="shared" si="3"/>
        <v>27</v>
      </c>
      <c r="L17" s="65">
        <f>VLOOKUP($A17,'Return Data'!$B$7:$R$2700,17,0)</f>
        <v>21.7362</v>
      </c>
      <c r="M17" s="66">
        <f t="shared" si="7"/>
        <v>16</v>
      </c>
      <c r="N17" s="65">
        <f>VLOOKUP($A17,'Return Data'!$B$7:$R$2700,14,0)</f>
        <v>14.369400000000001</v>
      </c>
      <c r="O17" s="66">
        <f t="shared" si="8"/>
        <v>9</v>
      </c>
      <c r="P17" s="65">
        <f>VLOOKUP($A17,'Return Data'!$B$7:$R$2700,15,0)</f>
        <v>18.526299999999999</v>
      </c>
      <c r="Q17" s="66">
        <f>RANK(P17,P$8:P$71,0)</f>
        <v>6</v>
      </c>
      <c r="R17" s="65">
        <f>VLOOKUP($A17,'Return Data'!$B$7:$R$2700,16,0)</f>
        <v>17.450099999999999</v>
      </c>
      <c r="S17" s="67">
        <f t="shared" si="5"/>
        <v>13</v>
      </c>
    </row>
    <row r="18" spans="1:19" x14ac:dyDescent="0.3">
      <c r="A18" s="63" t="s">
        <v>173</v>
      </c>
      <c r="B18" s="64">
        <f>VLOOKUP($A18,'Return Data'!$B$7:$R$2700,3,0)</f>
        <v>44260</v>
      </c>
      <c r="C18" s="65">
        <f>VLOOKUP($A18,'Return Data'!$B$7:$R$2700,4,0)</f>
        <v>65.95</v>
      </c>
      <c r="D18" s="65">
        <f>VLOOKUP($A18,'Return Data'!$B$7:$R$2700,10,0)</f>
        <v>15.478899999999999</v>
      </c>
      <c r="E18" s="66">
        <f t="shared" si="0"/>
        <v>27</v>
      </c>
      <c r="F18" s="65">
        <f>VLOOKUP($A18,'Return Data'!$B$7:$R$2700,11,0)</f>
        <v>32.323399999999999</v>
      </c>
      <c r="G18" s="66">
        <f t="shared" si="1"/>
        <v>45</v>
      </c>
      <c r="H18" s="65">
        <f>VLOOKUP($A18,'Return Data'!$B$7:$R$2700,12,0)</f>
        <v>50.399099999999997</v>
      </c>
      <c r="I18" s="66">
        <f t="shared" si="2"/>
        <v>38</v>
      </c>
      <c r="J18" s="65">
        <f>VLOOKUP($A18,'Return Data'!$B$7:$R$2700,13,0)</f>
        <v>29.720700000000001</v>
      </c>
      <c r="K18" s="66">
        <f t="shared" si="3"/>
        <v>48</v>
      </c>
      <c r="L18" s="65">
        <f>VLOOKUP($A18,'Return Data'!$B$7:$R$2700,17,0)</f>
        <v>18.479299999999999</v>
      </c>
      <c r="M18" s="66">
        <f t="shared" si="7"/>
        <v>27</v>
      </c>
      <c r="N18" s="65">
        <f>VLOOKUP($A18,'Return Data'!$B$7:$R$2700,14,0)</f>
        <v>10.3171</v>
      </c>
      <c r="O18" s="66">
        <f t="shared" si="8"/>
        <v>29</v>
      </c>
      <c r="P18" s="65">
        <f>VLOOKUP($A18,'Return Data'!$B$7:$R$2700,15,0)</f>
        <v>14.524699999999999</v>
      </c>
      <c r="Q18" s="66">
        <f>RANK(P18,P$8:P$71,0)</f>
        <v>27</v>
      </c>
      <c r="R18" s="65">
        <f>VLOOKUP($A18,'Return Data'!$B$7:$R$2700,16,0)</f>
        <v>14.599500000000001</v>
      </c>
      <c r="S18" s="67">
        <f t="shared" si="5"/>
        <v>31</v>
      </c>
    </row>
    <row r="19" spans="1:19" x14ac:dyDescent="0.3">
      <c r="A19" s="81" t="s">
        <v>174</v>
      </c>
      <c r="B19" s="64">
        <f>VLOOKUP($A19,'Return Data'!$B$7:$R$2700,3,0)</f>
        <v>44260</v>
      </c>
      <c r="C19" s="65">
        <f>VLOOKUP($A19,'Return Data'!$B$7:$R$2700,4,0)</f>
        <v>19.176400000000001</v>
      </c>
      <c r="D19" s="65">
        <f>VLOOKUP($A19,'Return Data'!$B$7:$R$2700,10,0)</f>
        <v>13.803800000000001</v>
      </c>
      <c r="E19" s="66">
        <f t="shared" si="0"/>
        <v>49</v>
      </c>
      <c r="F19" s="65">
        <f>VLOOKUP($A19,'Return Data'!$B$7:$R$2700,11,0)</f>
        <v>29.346499999999999</v>
      </c>
      <c r="G19" s="66">
        <f t="shared" si="1"/>
        <v>53</v>
      </c>
      <c r="H19" s="65">
        <f>VLOOKUP($A19,'Return Data'!$B$7:$R$2700,12,0)</f>
        <v>41.683199999999999</v>
      </c>
      <c r="I19" s="66">
        <f t="shared" si="2"/>
        <v>58</v>
      </c>
      <c r="J19" s="65">
        <f>VLOOKUP($A19,'Return Data'!$B$7:$R$2700,13,0)</f>
        <v>23.6876</v>
      </c>
      <c r="K19" s="66">
        <f t="shared" si="3"/>
        <v>61</v>
      </c>
      <c r="L19" s="65">
        <f>VLOOKUP($A19,'Return Data'!$B$7:$R$2700,17,0)</f>
        <v>14.3712</v>
      </c>
      <c r="M19" s="66">
        <f t="shared" si="7"/>
        <v>47</v>
      </c>
      <c r="N19" s="65">
        <f>VLOOKUP($A19,'Return Data'!$B$7:$R$2700,14,0)</f>
        <v>11.402200000000001</v>
      </c>
      <c r="O19" s="66">
        <f t="shared" si="8"/>
        <v>23</v>
      </c>
      <c r="P19" s="65"/>
      <c r="Q19" s="66"/>
      <c r="R19" s="65">
        <f>VLOOKUP($A19,'Return Data'!$B$7:$R$2700,16,0)</f>
        <v>13.383699999999999</v>
      </c>
      <c r="S19" s="67">
        <f t="shared" si="5"/>
        <v>39</v>
      </c>
    </row>
    <row r="20" spans="1:19" x14ac:dyDescent="0.3">
      <c r="A20" s="63" t="s">
        <v>175</v>
      </c>
      <c r="B20" s="64">
        <f>VLOOKUP($A20,'Return Data'!$B$7:$R$2700,3,0)</f>
        <v>44260</v>
      </c>
      <c r="C20" s="65">
        <f>VLOOKUP($A20,'Return Data'!$B$7:$R$2700,4,0)</f>
        <v>772.07029999999997</v>
      </c>
      <c r="D20" s="65">
        <f>VLOOKUP($A20,'Return Data'!$B$7:$R$2700,10,0)</f>
        <v>16.8337</v>
      </c>
      <c r="E20" s="66">
        <f t="shared" si="0"/>
        <v>17</v>
      </c>
      <c r="F20" s="65">
        <f>VLOOKUP($A20,'Return Data'!$B$7:$R$2700,11,0)</f>
        <v>40.625399999999999</v>
      </c>
      <c r="G20" s="66">
        <f t="shared" si="1"/>
        <v>11</v>
      </c>
      <c r="H20" s="65">
        <f>VLOOKUP($A20,'Return Data'!$B$7:$R$2700,12,0)</f>
        <v>56.261800000000001</v>
      </c>
      <c r="I20" s="66">
        <f t="shared" si="2"/>
        <v>20</v>
      </c>
      <c r="J20" s="65">
        <f>VLOOKUP($A20,'Return Data'!$B$7:$R$2700,13,0)</f>
        <v>35.052199999999999</v>
      </c>
      <c r="K20" s="66">
        <f t="shared" si="3"/>
        <v>32</v>
      </c>
      <c r="L20" s="65">
        <f>VLOOKUP($A20,'Return Data'!$B$7:$R$2700,17,0)</f>
        <v>15.713699999999999</v>
      </c>
      <c r="M20" s="66">
        <f t="shared" si="7"/>
        <v>40</v>
      </c>
      <c r="N20" s="65">
        <f>VLOOKUP($A20,'Return Data'!$B$7:$R$2700,14,0)</f>
        <v>11.029</v>
      </c>
      <c r="O20" s="66">
        <f t="shared" si="8"/>
        <v>26</v>
      </c>
      <c r="P20" s="65">
        <f>VLOOKUP($A20,'Return Data'!$B$7:$R$2700,15,0)</f>
        <v>13.723100000000001</v>
      </c>
      <c r="Q20" s="66">
        <f>RANK(P20,P$8:P$71,0)</f>
        <v>30</v>
      </c>
      <c r="R20" s="65">
        <f>VLOOKUP($A20,'Return Data'!$B$7:$R$2700,16,0)</f>
        <v>15.204599999999999</v>
      </c>
      <c r="S20" s="67">
        <f t="shared" si="5"/>
        <v>29</v>
      </c>
    </row>
    <row r="21" spans="1:19" x14ac:dyDescent="0.3">
      <c r="A21" s="63" t="s">
        <v>176</v>
      </c>
      <c r="B21" s="64">
        <f>VLOOKUP($A21,'Return Data'!$B$7:$R$2700,3,0)</f>
        <v>44260</v>
      </c>
      <c r="C21" s="65">
        <f>VLOOKUP($A21,'Return Data'!$B$7:$R$2700,4,0)</f>
        <v>488.714</v>
      </c>
      <c r="D21" s="65">
        <f>VLOOKUP($A21,'Return Data'!$B$7:$R$2700,10,0)</f>
        <v>17.216699999999999</v>
      </c>
      <c r="E21" s="66">
        <f t="shared" si="0"/>
        <v>15</v>
      </c>
      <c r="F21" s="65">
        <f>VLOOKUP($A21,'Return Data'!$B$7:$R$2700,11,0)</f>
        <v>37.011299999999999</v>
      </c>
      <c r="G21" s="66">
        <f t="shared" si="1"/>
        <v>19</v>
      </c>
      <c r="H21" s="65">
        <f>VLOOKUP($A21,'Return Data'!$B$7:$R$2700,12,0)</f>
        <v>54.0931</v>
      </c>
      <c r="I21" s="66">
        <f t="shared" si="2"/>
        <v>25</v>
      </c>
      <c r="J21" s="65">
        <f>VLOOKUP($A21,'Return Data'!$B$7:$R$2700,13,0)</f>
        <v>35.404499999999999</v>
      </c>
      <c r="K21" s="66">
        <f t="shared" si="3"/>
        <v>29</v>
      </c>
      <c r="L21" s="65">
        <f>VLOOKUP($A21,'Return Data'!$B$7:$R$2700,17,0)</f>
        <v>17.073</v>
      </c>
      <c r="M21" s="66">
        <f t="shared" si="7"/>
        <v>32</v>
      </c>
      <c r="N21" s="65">
        <f>VLOOKUP($A21,'Return Data'!$B$7:$R$2700,14,0)</f>
        <v>11.8948</v>
      </c>
      <c r="O21" s="66">
        <f t="shared" si="8"/>
        <v>20</v>
      </c>
      <c r="P21" s="65">
        <f>VLOOKUP($A21,'Return Data'!$B$7:$R$2700,15,0)</f>
        <v>17.322500000000002</v>
      </c>
      <c r="Q21" s="66">
        <f>RANK(P21,P$8:P$71,0)</f>
        <v>14</v>
      </c>
      <c r="R21" s="65">
        <f>VLOOKUP($A21,'Return Data'!$B$7:$R$2700,16,0)</f>
        <v>15.838100000000001</v>
      </c>
      <c r="S21" s="67">
        <f t="shared" si="5"/>
        <v>23</v>
      </c>
    </row>
    <row r="22" spans="1:19" x14ac:dyDescent="0.3">
      <c r="A22" s="63" t="s">
        <v>177</v>
      </c>
      <c r="B22" s="64">
        <f>VLOOKUP($A22,'Return Data'!$B$7:$R$2700,3,0)</f>
        <v>44260</v>
      </c>
      <c r="C22" s="65">
        <f>VLOOKUP($A22,'Return Data'!$B$7:$R$2700,4,0)</f>
        <v>623.97199999999998</v>
      </c>
      <c r="D22" s="65">
        <f>VLOOKUP($A22,'Return Data'!$B$7:$R$2700,10,0)</f>
        <v>14.2835</v>
      </c>
      <c r="E22" s="66">
        <f t="shared" si="0"/>
        <v>38</v>
      </c>
      <c r="F22" s="65">
        <f>VLOOKUP($A22,'Return Data'!$B$7:$R$2700,11,0)</f>
        <v>27.7424</v>
      </c>
      <c r="G22" s="66">
        <f t="shared" si="1"/>
        <v>59</v>
      </c>
      <c r="H22" s="65">
        <f>VLOOKUP($A22,'Return Data'!$B$7:$R$2700,12,0)</f>
        <v>41.613199999999999</v>
      </c>
      <c r="I22" s="66">
        <f t="shared" si="2"/>
        <v>59</v>
      </c>
      <c r="J22" s="65">
        <f>VLOOKUP($A22,'Return Data'!$B$7:$R$2700,13,0)</f>
        <v>27.509799999999998</v>
      </c>
      <c r="K22" s="66">
        <f t="shared" si="3"/>
        <v>51</v>
      </c>
      <c r="L22" s="65">
        <f>VLOOKUP($A22,'Return Data'!$B$7:$R$2700,17,0)</f>
        <v>9.8321000000000005</v>
      </c>
      <c r="M22" s="66">
        <f t="shared" si="7"/>
        <v>58</v>
      </c>
      <c r="N22" s="65">
        <f>VLOOKUP($A22,'Return Data'!$B$7:$R$2700,14,0)</f>
        <v>5.2221000000000002</v>
      </c>
      <c r="O22" s="66">
        <f t="shared" si="8"/>
        <v>46</v>
      </c>
      <c r="P22" s="65">
        <f>VLOOKUP($A22,'Return Data'!$B$7:$R$2700,15,0)</f>
        <v>12.7826</v>
      </c>
      <c r="Q22" s="66">
        <f>RANK(P22,P$8:P$71,0)</f>
        <v>36</v>
      </c>
      <c r="R22" s="65">
        <f>VLOOKUP($A22,'Return Data'!$B$7:$R$2700,16,0)</f>
        <v>12.163</v>
      </c>
      <c r="S22" s="67">
        <f t="shared" si="5"/>
        <v>46</v>
      </c>
    </row>
    <row r="23" spans="1:19" x14ac:dyDescent="0.3">
      <c r="A23" s="63" t="s">
        <v>178</v>
      </c>
      <c r="B23" s="64">
        <f>VLOOKUP($A23,'Return Data'!$B$7:$R$2700,3,0)</f>
        <v>44260</v>
      </c>
      <c r="C23" s="65">
        <f>VLOOKUP($A23,'Return Data'!$B$7:$R$2700,4,0)</f>
        <v>49.760300000000001</v>
      </c>
      <c r="D23" s="65">
        <f>VLOOKUP($A23,'Return Data'!$B$7:$R$2700,10,0)</f>
        <v>13.9071</v>
      </c>
      <c r="E23" s="66">
        <f t="shared" si="0"/>
        <v>47</v>
      </c>
      <c r="F23" s="65">
        <f>VLOOKUP($A23,'Return Data'!$B$7:$R$2700,11,0)</f>
        <v>33.1721</v>
      </c>
      <c r="G23" s="66">
        <f t="shared" si="1"/>
        <v>39</v>
      </c>
      <c r="H23" s="65">
        <f>VLOOKUP($A23,'Return Data'!$B$7:$R$2700,12,0)</f>
        <v>48.987400000000001</v>
      </c>
      <c r="I23" s="66">
        <f t="shared" si="2"/>
        <v>45</v>
      </c>
      <c r="J23" s="65">
        <f>VLOOKUP($A23,'Return Data'!$B$7:$R$2700,13,0)</f>
        <v>25.886800000000001</v>
      </c>
      <c r="K23" s="66">
        <f t="shared" si="3"/>
        <v>55</v>
      </c>
      <c r="L23" s="65">
        <f>VLOOKUP($A23,'Return Data'!$B$7:$R$2700,17,0)</f>
        <v>16.499400000000001</v>
      </c>
      <c r="M23" s="66">
        <f t="shared" si="7"/>
        <v>36</v>
      </c>
      <c r="N23" s="65">
        <f>VLOOKUP($A23,'Return Data'!$B$7:$R$2700,14,0)</f>
        <v>8.7083999999999993</v>
      </c>
      <c r="O23" s="66">
        <f t="shared" si="8"/>
        <v>38</v>
      </c>
      <c r="P23" s="65">
        <f>VLOOKUP($A23,'Return Data'!$B$7:$R$2700,15,0)</f>
        <v>14.965199999999999</v>
      </c>
      <c r="Q23" s="66">
        <f>RANK(P23,P$8:P$71,0)</f>
        <v>25</v>
      </c>
      <c r="R23" s="65">
        <f>VLOOKUP($A23,'Return Data'!$B$7:$R$2700,16,0)</f>
        <v>14.067299999999999</v>
      </c>
      <c r="S23" s="67">
        <f t="shared" si="5"/>
        <v>37</v>
      </c>
    </row>
    <row r="24" spans="1:19" x14ac:dyDescent="0.3">
      <c r="A24" s="63" t="s">
        <v>179</v>
      </c>
      <c r="B24" s="64">
        <f>VLOOKUP($A24,'Return Data'!$B$7:$R$2700,3,0)</f>
        <v>44260</v>
      </c>
      <c r="C24" s="65">
        <f>VLOOKUP($A24,'Return Data'!$B$7:$R$2700,4,0)</f>
        <v>530.11</v>
      </c>
      <c r="D24" s="65">
        <f>VLOOKUP($A24,'Return Data'!$B$7:$R$2700,10,0)</f>
        <v>16.1325</v>
      </c>
      <c r="E24" s="66">
        <f t="shared" si="0"/>
        <v>21</v>
      </c>
      <c r="F24" s="65">
        <f>VLOOKUP($A24,'Return Data'!$B$7:$R$2700,11,0)</f>
        <v>35.221800000000002</v>
      </c>
      <c r="G24" s="66">
        <f t="shared" si="1"/>
        <v>26</v>
      </c>
      <c r="H24" s="65">
        <f>VLOOKUP($A24,'Return Data'!$B$7:$R$2700,12,0)</f>
        <v>48.894799999999996</v>
      </c>
      <c r="I24" s="66">
        <f t="shared" si="2"/>
        <v>46</v>
      </c>
      <c r="J24" s="65">
        <f>VLOOKUP($A24,'Return Data'!$B$7:$R$2700,13,0)</f>
        <v>35.831600000000002</v>
      </c>
      <c r="K24" s="66">
        <f t="shared" si="3"/>
        <v>25</v>
      </c>
      <c r="L24" s="65">
        <f>VLOOKUP($A24,'Return Data'!$B$7:$R$2700,17,0)</f>
        <v>17.6968</v>
      </c>
      <c r="M24" s="66">
        <f t="shared" si="7"/>
        <v>29</v>
      </c>
      <c r="N24" s="65">
        <f>VLOOKUP($A24,'Return Data'!$B$7:$R$2700,14,0)</f>
        <v>12.821199999999999</v>
      </c>
      <c r="O24" s="66">
        <f t="shared" si="8"/>
        <v>17</v>
      </c>
      <c r="P24" s="65">
        <f>VLOOKUP($A24,'Return Data'!$B$7:$R$2700,15,0)</f>
        <v>15.551</v>
      </c>
      <c r="Q24" s="66">
        <f>RANK(P24,P$8:P$71,0)</f>
        <v>21</v>
      </c>
      <c r="R24" s="65">
        <f>VLOOKUP($A24,'Return Data'!$B$7:$R$2700,16,0)</f>
        <v>15.859299999999999</v>
      </c>
      <c r="S24" s="67">
        <f t="shared" si="5"/>
        <v>22</v>
      </c>
    </row>
    <row r="25" spans="1:19" x14ac:dyDescent="0.3">
      <c r="A25" s="63" t="s">
        <v>180</v>
      </c>
      <c r="B25" s="64">
        <f>VLOOKUP($A25,'Return Data'!$B$7:$R$2700,3,0)</f>
        <v>44260</v>
      </c>
      <c r="C25" s="65">
        <f>VLOOKUP($A25,'Return Data'!$B$7:$R$2700,4,0)</f>
        <v>14.03</v>
      </c>
      <c r="D25" s="65">
        <f>VLOOKUP($A25,'Return Data'!$B$7:$R$2700,10,0)</f>
        <v>14.1579</v>
      </c>
      <c r="E25" s="66">
        <f t="shared" si="0"/>
        <v>43</v>
      </c>
      <c r="F25" s="65">
        <f>VLOOKUP($A25,'Return Data'!$B$7:$R$2700,11,0)</f>
        <v>33.238399999999999</v>
      </c>
      <c r="G25" s="66">
        <f t="shared" si="1"/>
        <v>37</v>
      </c>
      <c r="H25" s="65">
        <f>VLOOKUP($A25,'Return Data'!$B$7:$R$2700,12,0)</f>
        <v>49.255299999999998</v>
      </c>
      <c r="I25" s="66">
        <f t="shared" si="2"/>
        <v>44</v>
      </c>
      <c r="J25" s="65">
        <f>VLOOKUP($A25,'Return Data'!$B$7:$R$2700,13,0)</f>
        <v>26.055700000000002</v>
      </c>
      <c r="K25" s="66">
        <f t="shared" si="3"/>
        <v>54</v>
      </c>
      <c r="L25" s="65">
        <f>VLOOKUP($A25,'Return Data'!$B$7:$R$2700,17,0)</f>
        <v>16.6294</v>
      </c>
      <c r="M25" s="66">
        <f t="shared" si="7"/>
        <v>34</v>
      </c>
      <c r="N25" s="65"/>
      <c r="O25" s="66"/>
      <c r="P25" s="65"/>
      <c r="Q25" s="66"/>
      <c r="R25" s="65">
        <f>VLOOKUP($A25,'Return Data'!$B$7:$R$2700,16,0)</f>
        <v>12.148199999999999</v>
      </c>
      <c r="S25" s="67">
        <f t="shared" si="5"/>
        <v>47</v>
      </c>
    </row>
    <row r="26" spans="1:19" x14ac:dyDescent="0.3">
      <c r="A26" s="63" t="s">
        <v>181</v>
      </c>
      <c r="B26" s="64">
        <f>VLOOKUP($A26,'Return Data'!$B$7:$R$2700,3,0)</f>
        <v>44260</v>
      </c>
      <c r="C26" s="65">
        <f>VLOOKUP($A26,'Return Data'!$B$7:$R$2700,4,0)</f>
        <v>35.43</v>
      </c>
      <c r="D26" s="65">
        <f>VLOOKUP($A26,'Return Data'!$B$7:$R$2700,10,0)</f>
        <v>11.485200000000001</v>
      </c>
      <c r="E26" s="66">
        <f t="shared" si="0"/>
        <v>60</v>
      </c>
      <c r="F26" s="65">
        <f>VLOOKUP($A26,'Return Data'!$B$7:$R$2700,11,0)</f>
        <v>29.3066</v>
      </c>
      <c r="G26" s="66">
        <f t="shared" si="1"/>
        <v>54</v>
      </c>
      <c r="H26" s="65">
        <f>VLOOKUP($A26,'Return Data'!$B$7:$R$2700,12,0)</f>
        <v>36.954000000000001</v>
      </c>
      <c r="I26" s="66">
        <f t="shared" si="2"/>
        <v>63</v>
      </c>
      <c r="J26" s="65">
        <f>VLOOKUP($A26,'Return Data'!$B$7:$R$2700,13,0)</f>
        <v>19.615100000000002</v>
      </c>
      <c r="K26" s="66">
        <f t="shared" si="3"/>
        <v>63</v>
      </c>
      <c r="L26" s="65">
        <f>VLOOKUP($A26,'Return Data'!$B$7:$R$2700,17,0)</f>
        <v>14.8073</v>
      </c>
      <c r="M26" s="66">
        <f t="shared" si="7"/>
        <v>45</v>
      </c>
      <c r="N26" s="65">
        <f>VLOOKUP($A26,'Return Data'!$B$7:$R$2700,14,0)</f>
        <v>8.6597000000000008</v>
      </c>
      <c r="O26" s="66">
        <f>RANK(N26,N$8:N$71,0)</f>
        <v>39</v>
      </c>
      <c r="P26" s="65">
        <f>VLOOKUP($A26,'Return Data'!$B$7:$R$2700,15,0)</f>
        <v>13.3523</v>
      </c>
      <c r="Q26" s="66">
        <f>RANK(P26,P$8:P$71,0)</f>
        <v>32</v>
      </c>
      <c r="R26" s="65">
        <f>VLOOKUP($A26,'Return Data'!$B$7:$R$2700,16,0)</f>
        <v>18.405000000000001</v>
      </c>
      <c r="S26" s="67">
        <f t="shared" si="5"/>
        <v>9</v>
      </c>
    </row>
    <row r="27" spans="1:19" x14ac:dyDescent="0.3">
      <c r="A27" s="63" t="s">
        <v>182</v>
      </c>
      <c r="B27" s="64">
        <f>VLOOKUP($A27,'Return Data'!$B$7:$R$2700,3,0)</f>
        <v>44260</v>
      </c>
      <c r="C27" s="65">
        <f>VLOOKUP($A27,'Return Data'!$B$7:$R$2700,4,0)</f>
        <v>83.26</v>
      </c>
      <c r="D27" s="65">
        <f>VLOOKUP($A27,'Return Data'!$B$7:$R$2700,10,0)</f>
        <v>21.2819</v>
      </c>
      <c r="E27" s="66">
        <f t="shared" si="0"/>
        <v>6</v>
      </c>
      <c r="F27" s="65">
        <f>VLOOKUP($A27,'Return Data'!$B$7:$R$2700,11,0)</f>
        <v>43.082999999999998</v>
      </c>
      <c r="G27" s="66">
        <f t="shared" si="1"/>
        <v>5</v>
      </c>
      <c r="H27" s="65">
        <f>VLOOKUP($A27,'Return Data'!$B$7:$R$2700,12,0)</f>
        <v>69.953100000000006</v>
      </c>
      <c r="I27" s="66">
        <f t="shared" si="2"/>
        <v>4</v>
      </c>
      <c r="J27" s="65">
        <f>VLOOKUP($A27,'Return Data'!$B$7:$R$2700,13,0)</f>
        <v>46.661999999999999</v>
      </c>
      <c r="K27" s="66">
        <f t="shared" si="3"/>
        <v>3</v>
      </c>
      <c r="L27" s="65">
        <f>VLOOKUP($A27,'Return Data'!$B$7:$R$2700,17,0)</f>
        <v>20.5014</v>
      </c>
      <c r="M27" s="66">
        <f t="shared" si="7"/>
        <v>19</v>
      </c>
      <c r="N27" s="65">
        <f>VLOOKUP($A27,'Return Data'!$B$7:$R$2700,14,0)</f>
        <v>11.1447</v>
      </c>
      <c r="O27" s="66">
        <f>RANK(N27,N$8:N$71,0)</f>
        <v>24</v>
      </c>
      <c r="P27" s="65">
        <f>VLOOKUP($A27,'Return Data'!$B$7:$R$2700,15,0)</f>
        <v>18.455500000000001</v>
      </c>
      <c r="Q27" s="66">
        <f>RANK(P27,P$8:P$71,0)</f>
        <v>8</v>
      </c>
      <c r="R27" s="65">
        <f>VLOOKUP($A27,'Return Data'!$B$7:$R$2700,16,0)</f>
        <v>17.471299999999999</v>
      </c>
      <c r="S27" s="67">
        <f t="shared" si="5"/>
        <v>12</v>
      </c>
    </row>
    <row r="28" spans="1:19" x14ac:dyDescent="0.3">
      <c r="A28" s="63" t="s">
        <v>183</v>
      </c>
      <c r="B28" s="64">
        <f>VLOOKUP($A28,'Return Data'!$B$7:$R$2700,3,0)</f>
        <v>44260</v>
      </c>
      <c r="C28" s="65">
        <f>VLOOKUP($A28,'Return Data'!$B$7:$R$2700,4,0)</f>
        <v>12.32</v>
      </c>
      <c r="D28" s="65">
        <f>VLOOKUP($A28,'Return Data'!$B$7:$R$2700,10,0)</f>
        <v>11.7967</v>
      </c>
      <c r="E28" s="66">
        <f t="shared" si="0"/>
        <v>59</v>
      </c>
      <c r="F28" s="65">
        <f>VLOOKUP($A28,'Return Data'!$B$7:$R$2700,11,0)</f>
        <v>28.066500000000001</v>
      </c>
      <c r="G28" s="66">
        <f t="shared" si="1"/>
        <v>58</v>
      </c>
      <c r="H28" s="65">
        <f>VLOOKUP($A28,'Return Data'!$B$7:$R$2700,12,0)</f>
        <v>43.255800000000001</v>
      </c>
      <c r="I28" s="66">
        <f t="shared" si="2"/>
        <v>57</v>
      </c>
      <c r="J28" s="65">
        <f>VLOOKUP($A28,'Return Data'!$B$7:$R$2700,13,0)</f>
        <v>25.842700000000001</v>
      </c>
      <c r="K28" s="66">
        <f t="shared" si="3"/>
        <v>56</v>
      </c>
      <c r="L28" s="65">
        <f>VLOOKUP($A28,'Return Data'!$B$7:$R$2700,17,0)</f>
        <v>15.198600000000001</v>
      </c>
      <c r="M28" s="66">
        <f t="shared" si="7"/>
        <v>43</v>
      </c>
      <c r="N28" s="65"/>
      <c r="O28" s="66"/>
      <c r="P28" s="65"/>
      <c r="Q28" s="66"/>
      <c r="R28" s="65">
        <f>VLOOKUP($A28,'Return Data'!$B$7:$R$2700,16,0)</f>
        <v>6.7671000000000001</v>
      </c>
      <c r="S28" s="67">
        <f t="shared" si="5"/>
        <v>57</v>
      </c>
    </row>
    <row r="29" spans="1:19" x14ac:dyDescent="0.3">
      <c r="A29" s="63" t="s">
        <v>184</v>
      </c>
      <c r="B29" s="64">
        <f>VLOOKUP($A29,'Return Data'!$B$7:$R$2700,3,0)</f>
        <v>44260</v>
      </c>
      <c r="C29" s="65">
        <f>VLOOKUP($A29,'Return Data'!$B$7:$R$2700,4,0)</f>
        <v>76.989999999999995</v>
      </c>
      <c r="D29" s="65">
        <f>VLOOKUP($A29,'Return Data'!$B$7:$R$2700,10,0)</f>
        <v>13.7727</v>
      </c>
      <c r="E29" s="66">
        <f t="shared" si="0"/>
        <v>50</v>
      </c>
      <c r="F29" s="65">
        <f>VLOOKUP($A29,'Return Data'!$B$7:$R$2700,11,0)</f>
        <v>31.270199999999999</v>
      </c>
      <c r="G29" s="66">
        <f t="shared" si="1"/>
        <v>49</v>
      </c>
      <c r="H29" s="65">
        <f>VLOOKUP($A29,'Return Data'!$B$7:$R$2700,12,0)</f>
        <v>46.452300000000001</v>
      </c>
      <c r="I29" s="66">
        <f t="shared" si="2"/>
        <v>48</v>
      </c>
      <c r="J29" s="65">
        <f>VLOOKUP($A29,'Return Data'!$B$7:$R$2700,13,0)</f>
        <v>30.270700000000001</v>
      </c>
      <c r="K29" s="66">
        <f t="shared" si="3"/>
        <v>46</v>
      </c>
      <c r="L29" s="65">
        <f>VLOOKUP($A29,'Return Data'!$B$7:$R$2700,17,0)</f>
        <v>20.1557</v>
      </c>
      <c r="M29" s="66">
        <f t="shared" si="7"/>
        <v>20</v>
      </c>
      <c r="N29" s="65">
        <f>VLOOKUP($A29,'Return Data'!$B$7:$R$2700,14,0)</f>
        <v>14.1226</v>
      </c>
      <c r="O29" s="66">
        <f>RANK(N29,N$8:N$71,0)</f>
        <v>11</v>
      </c>
      <c r="P29" s="65">
        <f>VLOOKUP($A29,'Return Data'!$B$7:$R$2700,15,0)</f>
        <v>17.813400000000001</v>
      </c>
      <c r="Q29" s="66">
        <f>RANK(P29,P$8:P$71,0)</f>
        <v>12</v>
      </c>
      <c r="R29" s="65">
        <f>VLOOKUP($A29,'Return Data'!$B$7:$R$2700,16,0)</f>
        <v>18.107399999999998</v>
      </c>
      <c r="S29" s="67">
        <f t="shared" si="5"/>
        <v>10</v>
      </c>
    </row>
    <row r="30" spans="1:19" x14ac:dyDescent="0.3">
      <c r="A30" s="63" t="s">
        <v>185</v>
      </c>
      <c r="B30" s="64">
        <f>VLOOKUP($A30,'Return Data'!$B$7:$R$2700,3,0)</f>
        <v>44260</v>
      </c>
      <c r="C30" s="65">
        <f>VLOOKUP($A30,'Return Data'!$B$7:$R$2700,4,0)</f>
        <v>13.5106</v>
      </c>
      <c r="D30" s="65">
        <f>VLOOKUP($A30,'Return Data'!$B$7:$R$2700,10,0)</f>
        <v>15.8614</v>
      </c>
      <c r="E30" s="66">
        <f t="shared" si="0"/>
        <v>23</v>
      </c>
      <c r="F30" s="65">
        <f>VLOOKUP($A30,'Return Data'!$B$7:$R$2700,11,0)</f>
        <v>33.380099999999999</v>
      </c>
      <c r="G30" s="66">
        <f t="shared" si="1"/>
        <v>36</v>
      </c>
      <c r="H30" s="65">
        <f>VLOOKUP($A30,'Return Data'!$B$7:$R$2700,12,0)</f>
        <v>51.228499999999997</v>
      </c>
      <c r="I30" s="66">
        <f t="shared" ref="I30" si="9">RANK(H30,H$8:H$71,0)</f>
        <v>33</v>
      </c>
      <c r="J30" s="65">
        <f>VLOOKUP($A30,'Return Data'!$B$7:$R$2700,13,0)</f>
        <v>35.0398</v>
      </c>
      <c r="K30" s="66">
        <f t="shared" ref="K30" si="10">RANK(J30,J$8:J$71,0)</f>
        <v>33</v>
      </c>
      <c r="L30" s="65"/>
      <c r="M30" s="66"/>
      <c r="N30" s="65"/>
      <c r="O30" s="66"/>
      <c r="P30" s="65"/>
      <c r="Q30" s="66"/>
      <c r="R30" s="65">
        <f>VLOOKUP($A30,'Return Data'!$B$7:$R$2700,16,0)</f>
        <v>24.347000000000001</v>
      </c>
      <c r="S30" s="67">
        <f t="shared" si="5"/>
        <v>2</v>
      </c>
    </row>
    <row r="31" spans="1:19" x14ac:dyDescent="0.3">
      <c r="A31" s="63" t="s">
        <v>186</v>
      </c>
      <c r="B31" s="64">
        <f>VLOOKUP($A31,'Return Data'!$B$7:$R$2700,3,0)</f>
        <v>44260</v>
      </c>
      <c r="C31" s="65">
        <f>VLOOKUP($A31,'Return Data'!$B$7:$R$2700,4,0)</f>
        <v>25.924600000000002</v>
      </c>
      <c r="D31" s="65">
        <f>VLOOKUP($A31,'Return Data'!$B$7:$R$2700,10,0)</f>
        <v>14.1736</v>
      </c>
      <c r="E31" s="66">
        <f t="shared" si="0"/>
        <v>42</v>
      </c>
      <c r="F31" s="65">
        <f>VLOOKUP($A31,'Return Data'!$B$7:$R$2700,11,0)</f>
        <v>37.249299999999998</v>
      </c>
      <c r="G31" s="66">
        <f t="shared" si="1"/>
        <v>17</v>
      </c>
      <c r="H31" s="65">
        <f>VLOOKUP($A31,'Return Data'!$B$7:$R$2700,12,0)</f>
        <v>56.3994</v>
      </c>
      <c r="I31" s="66">
        <f t="shared" ref="I31:I71" si="11">RANK(H31,H$8:H$71,0)</f>
        <v>19</v>
      </c>
      <c r="J31" s="65">
        <f>VLOOKUP($A31,'Return Data'!$B$7:$R$2700,13,0)</f>
        <v>32.982100000000003</v>
      </c>
      <c r="K31" s="66">
        <f t="shared" ref="K31:K38" si="12">RANK(J31,J$8:J$71,0)</f>
        <v>40</v>
      </c>
      <c r="L31" s="65">
        <f>VLOOKUP($A31,'Return Data'!$B$7:$R$2700,17,0)</f>
        <v>22.251200000000001</v>
      </c>
      <c r="M31" s="66">
        <f t="shared" ref="M31:M38" si="13">RANK(L31,L$8:L$71,0)</f>
        <v>14</v>
      </c>
      <c r="N31" s="65">
        <f>VLOOKUP($A31,'Return Data'!$B$7:$R$2700,14,0)</f>
        <v>14.878500000000001</v>
      </c>
      <c r="O31" s="66">
        <f t="shared" ref="O31:O38" si="14">RANK(N31,N$8:N$71,0)</f>
        <v>8</v>
      </c>
      <c r="P31" s="65">
        <f>VLOOKUP($A31,'Return Data'!$B$7:$R$2700,15,0)</f>
        <v>19.2974</v>
      </c>
      <c r="Q31" s="66">
        <f>RANK(P31,P$8:P$71,0)</f>
        <v>5</v>
      </c>
      <c r="R31" s="65">
        <f>VLOOKUP($A31,'Return Data'!$B$7:$R$2700,16,0)</f>
        <v>17.065899999999999</v>
      </c>
      <c r="S31" s="67">
        <f t="shared" si="5"/>
        <v>15</v>
      </c>
    </row>
    <row r="32" spans="1:19" x14ac:dyDescent="0.3">
      <c r="A32" s="63" t="s">
        <v>187</v>
      </c>
      <c r="B32" s="64">
        <f>VLOOKUP($A32,'Return Data'!$B$7:$R$2700,3,0)</f>
        <v>44260</v>
      </c>
      <c r="C32" s="65">
        <f>VLOOKUP($A32,'Return Data'!$B$7:$R$2700,4,0)</f>
        <v>66.078000000000003</v>
      </c>
      <c r="D32" s="65">
        <f>VLOOKUP($A32,'Return Data'!$B$7:$R$2700,10,0)</f>
        <v>15.200799999999999</v>
      </c>
      <c r="E32" s="66">
        <f t="shared" si="0"/>
        <v>31</v>
      </c>
      <c r="F32" s="65">
        <f>VLOOKUP($A32,'Return Data'!$B$7:$R$2700,11,0)</f>
        <v>36.592500000000001</v>
      </c>
      <c r="G32" s="66">
        <f t="shared" si="1"/>
        <v>22</v>
      </c>
      <c r="H32" s="65">
        <f>VLOOKUP($A32,'Return Data'!$B$7:$R$2700,12,0)</f>
        <v>50.863</v>
      </c>
      <c r="I32" s="66">
        <f t="shared" si="11"/>
        <v>34</v>
      </c>
      <c r="J32" s="65">
        <f>VLOOKUP($A32,'Return Data'!$B$7:$R$2700,13,0)</f>
        <v>32.211500000000001</v>
      </c>
      <c r="K32" s="66">
        <f t="shared" si="12"/>
        <v>43</v>
      </c>
      <c r="L32" s="65">
        <f>VLOOKUP($A32,'Return Data'!$B$7:$R$2700,17,0)</f>
        <v>20.761800000000001</v>
      </c>
      <c r="M32" s="66">
        <f t="shared" si="13"/>
        <v>18</v>
      </c>
      <c r="N32" s="65">
        <f>VLOOKUP($A32,'Return Data'!$B$7:$R$2700,14,0)</f>
        <v>15.2317</v>
      </c>
      <c r="O32" s="66">
        <f t="shared" si="14"/>
        <v>7</v>
      </c>
      <c r="P32" s="65">
        <f>VLOOKUP($A32,'Return Data'!$B$7:$R$2700,15,0)</f>
        <v>18.100000000000001</v>
      </c>
      <c r="Q32" s="66">
        <f>RANK(P32,P$8:P$71,0)</f>
        <v>11</v>
      </c>
      <c r="R32" s="65">
        <f>VLOOKUP($A32,'Return Data'!$B$7:$R$2700,16,0)</f>
        <v>15.509399999999999</v>
      </c>
      <c r="S32" s="67">
        <f t="shared" si="5"/>
        <v>28</v>
      </c>
    </row>
    <row r="33" spans="1:19" x14ac:dyDescent="0.3">
      <c r="A33" s="63" t="s">
        <v>188</v>
      </c>
      <c r="B33" s="64">
        <f>VLOOKUP($A33,'Return Data'!$B$7:$R$2700,3,0)</f>
        <v>44260</v>
      </c>
      <c r="C33" s="65">
        <f>VLOOKUP($A33,'Return Data'!$B$7:$R$2700,4,0)</f>
        <v>71.194999999999993</v>
      </c>
      <c r="D33" s="65">
        <f>VLOOKUP($A33,'Return Data'!$B$7:$R$2700,10,0)</f>
        <v>12.302</v>
      </c>
      <c r="E33" s="66">
        <f t="shared" si="0"/>
        <v>57</v>
      </c>
      <c r="F33" s="65">
        <f>VLOOKUP($A33,'Return Data'!$B$7:$R$2700,11,0)</f>
        <v>29.605699999999999</v>
      </c>
      <c r="G33" s="66">
        <f t="shared" si="1"/>
        <v>52</v>
      </c>
      <c r="H33" s="65">
        <f>VLOOKUP($A33,'Return Data'!$B$7:$R$2700,12,0)</f>
        <v>45.786799999999999</v>
      </c>
      <c r="I33" s="66">
        <f t="shared" si="11"/>
        <v>52</v>
      </c>
      <c r="J33" s="65">
        <f>VLOOKUP($A33,'Return Data'!$B$7:$R$2700,13,0)</f>
        <v>28.852699999999999</v>
      </c>
      <c r="K33" s="66">
        <f t="shared" si="12"/>
        <v>49</v>
      </c>
      <c r="L33" s="65">
        <f>VLOOKUP($A33,'Return Data'!$B$7:$R$2700,17,0)</f>
        <v>15.360300000000001</v>
      </c>
      <c r="M33" s="66">
        <f t="shared" si="13"/>
        <v>42</v>
      </c>
      <c r="N33" s="65">
        <f>VLOOKUP($A33,'Return Data'!$B$7:$R$2700,14,0)</f>
        <v>7.4107000000000003</v>
      </c>
      <c r="O33" s="66">
        <f t="shared" si="14"/>
        <v>42</v>
      </c>
      <c r="P33" s="65">
        <f>VLOOKUP($A33,'Return Data'!$B$7:$R$2700,15,0)</f>
        <v>15.13</v>
      </c>
      <c r="Q33" s="66">
        <f>RANK(P33,P$8:P$71,0)</f>
        <v>24</v>
      </c>
      <c r="R33" s="65">
        <f>VLOOKUP($A33,'Return Data'!$B$7:$R$2700,16,0)</f>
        <v>14.4236</v>
      </c>
      <c r="S33" s="67">
        <f t="shared" si="5"/>
        <v>33</v>
      </c>
    </row>
    <row r="34" spans="1:19" x14ac:dyDescent="0.3">
      <c r="A34" s="63" t="s">
        <v>189</v>
      </c>
      <c r="B34" s="64">
        <f>VLOOKUP($A34,'Return Data'!$B$7:$R$2700,3,0)</f>
        <v>44260</v>
      </c>
      <c r="C34" s="65">
        <f>VLOOKUP($A34,'Return Data'!$B$7:$R$2700,4,0)</f>
        <v>90.275400000000005</v>
      </c>
      <c r="D34" s="65">
        <f>VLOOKUP($A34,'Return Data'!$B$7:$R$2700,10,0)</f>
        <v>10.402799999999999</v>
      </c>
      <c r="E34" s="66">
        <f t="shared" si="0"/>
        <v>62</v>
      </c>
      <c r="F34" s="65">
        <f>VLOOKUP($A34,'Return Data'!$B$7:$R$2700,11,0)</f>
        <v>28.210599999999999</v>
      </c>
      <c r="G34" s="66">
        <f t="shared" si="1"/>
        <v>57</v>
      </c>
      <c r="H34" s="65">
        <f>VLOOKUP($A34,'Return Data'!$B$7:$R$2700,12,0)</f>
        <v>43.464399999999998</v>
      </c>
      <c r="I34" s="66">
        <f t="shared" si="11"/>
        <v>55</v>
      </c>
      <c r="J34" s="65">
        <f>VLOOKUP($A34,'Return Data'!$B$7:$R$2700,13,0)</f>
        <v>18.411999999999999</v>
      </c>
      <c r="K34" s="66">
        <f t="shared" si="12"/>
        <v>64</v>
      </c>
      <c r="L34" s="65">
        <f>VLOOKUP($A34,'Return Data'!$B$7:$R$2700,17,0)</f>
        <v>16.206199999999999</v>
      </c>
      <c r="M34" s="66">
        <f t="shared" si="13"/>
        <v>38</v>
      </c>
      <c r="N34" s="65">
        <f>VLOOKUP($A34,'Return Data'!$B$7:$R$2700,14,0)</f>
        <v>10.530900000000001</v>
      </c>
      <c r="O34" s="66">
        <f t="shared" si="14"/>
        <v>28</v>
      </c>
      <c r="P34" s="65">
        <f>VLOOKUP($A34,'Return Data'!$B$7:$R$2700,15,0)</f>
        <v>15.522600000000001</v>
      </c>
      <c r="Q34" s="66">
        <f>RANK(P34,P$8:P$71,0)</f>
        <v>22</v>
      </c>
      <c r="R34" s="65">
        <f>VLOOKUP($A34,'Return Data'!$B$7:$R$2700,16,0)</f>
        <v>14.4209</v>
      </c>
      <c r="S34" s="67">
        <f t="shared" si="5"/>
        <v>34</v>
      </c>
    </row>
    <row r="35" spans="1:19" x14ac:dyDescent="0.3">
      <c r="A35" s="63" t="s">
        <v>434</v>
      </c>
      <c r="B35" s="64">
        <f>VLOOKUP($A35,'Return Data'!$B$7:$R$2700,3,0)</f>
        <v>44260</v>
      </c>
      <c r="C35" s="65">
        <f>VLOOKUP($A35,'Return Data'!$B$7:$R$2700,4,0)</f>
        <v>16.490500000000001</v>
      </c>
      <c r="D35" s="65">
        <f>VLOOKUP($A35,'Return Data'!$B$7:$R$2700,10,0)</f>
        <v>18.5684</v>
      </c>
      <c r="E35" s="66">
        <f t="shared" si="0"/>
        <v>12</v>
      </c>
      <c r="F35" s="65">
        <f>VLOOKUP($A35,'Return Data'!$B$7:$R$2700,11,0)</f>
        <v>36.171500000000002</v>
      </c>
      <c r="G35" s="66">
        <f t="shared" si="1"/>
        <v>23</v>
      </c>
      <c r="H35" s="65">
        <f>VLOOKUP($A35,'Return Data'!$B$7:$R$2700,12,0)</f>
        <v>52.848300000000002</v>
      </c>
      <c r="I35" s="66">
        <f t="shared" si="11"/>
        <v>26</v>
      </c>
      <c r="J35" s="65">
        <f>VLOOKUP($A35,'Return Data'!$B$7:$R$2700,13,0)</f>
        <v>35.559199999999997</v>
      </c>
      <c r="K35" s="66">
        <f t="shared" si="12"/>
        <v>28</v>
      </c>
      <c r="L35" s="65">
        <f>VLOOKUP($A35,'Return Data'!$B$7:$R$2700,17,0)</f>
        <v>18.653700000000001</v>
      </c>
      <c r="M35" s="66">
        <f t="shared" si="13"/>
        <v>25</v>
      </c>
      <c r="N35" s="65">
        <f>VLOOKUP($A35,'Return Data'!$B$7:$R$2700,14,0)</f>
        <v>10.930999999999999</v>
      </c>
      <c r="O35" s="66">
        <f t="shared" si="14"/>
        <v>27</v>
      </c>
      <c r="P35" s="65"/>
      <c r="Q35" s="66"/>
      <c r="R35" s="65">
        <f>VLOOKUP($A35,'Return Data'!$B$7:$R$2700,16,0)</f>
        <v>12.0953</v>
      </c>
      <c r="S35" s="67">
        <f t="shared" si="5"/>
        <v>48</v>
      </c>
    </row>
    <row r="36" spans="1:19" x14ac:dyDescent="0.3">
      <c r="A36" s="63" t="s">
        <v>191</v>
      </c>
      <c r="B36" s="64">
        <f>VLOOKUP($A36,'Return Data'!$B$7:$R$2700,3,0)</f>
        <v>44260</v>
      </c>
      <c r="C36" s="65">
        <f>VLOOKUP($A36,'Return Data'!$B$7:$R$2700,4,0)</f>
        <v>27.831</v>
      </c>
      <c r="D36" s="65">
        <f>VLOOKUP($A36,'Return Data'!$B$7:$R$2700,10,0)</f>
        <v>16.951699999999999</v>
      </c>
      <c r="E36" s="66">
        <f t="shared" si="0"/>
        <v>16</v>
      </c>
      <c r="F36" s="65">
        <f>VLOOKUP($A36,'Return Data'!$B$7:$R$2700,11,0)</f>
        <v>38.242600000000003</v>
      </c>
      <c r="G36" s="66">
        <f t="shared" si="1"/>
        <v>14</v>
      </c>
      <c r="H36" s="65">
        <f>VLOOKUP($A36,'Return Data'!$B$7:$R$2700,12,0)</f>
        <v>61.329799999999999</v>
      </c>
      <c r="I36" s="66">
        <f t="shared" si="11"/>
        <v>15</v>
      </c>
      <c r="J36" s="65">
        <f>VLOOKUP($A36,'Return Data'!$B$7:$R$2700,13,0)</f>
        <v>44.817399999999999</v>
      </c>
      <c r="K36" s="66">
        <f t="shared" si="12"/>
        <v>4</v>
      </c>
      <c r="L36" s="65">
        <f>VLOOKUP($A36,'Return Data'!$B$7:$R$2700,17,0)</f>
        <v>25.939499999999999</v>
      </c>
      <c r="M36" s="66">
        <f t="shared" si="13"/>
        <v>6</v>
      </c>
      <c r="N36" s="65">
        <f>VLOOKUP($A36,'Return Data'!$B$7:$R$2700,14,0)</f>
        <v>18.674099999999999</v>
      </c>
      <c r="O36" s="66">
        <f t="shared" si="14"/>
        <v>4</v>
      </c>
      <c r="P36" s="65"/>
      <c r="Q36" s="66"/>
      <c r="R36" s="65">
        <f>VLOOKUP($A36,'Return Data'!$B$7:$R$2700,16,0)</f>
        <v>21.805499999999999</v>
      </c>
      <c r="S36" s="67">
        <f t="shared" si="5"/>
        <v>5</v>
      </c>
    </row>
    <row r="37" spans="1:19" x14ac:dyDescent="0.3">
      <c r="A37" s="63" t="s">
        <v>192</v>
      </c>
      <c r="B37" s="64">
        <f>VLOOKUP($A37,'Return Data'!$B$7:$R$2700,3,0)</f>
        <v>44260</v>
      </c>
      <c r="C37" s="65">
        <f>VLOOKUP($A37,'Return Data'!$B$7:$R$2700,4,0)</f>
        <v>24.322099999999999</v>
      </c>
      <c r="D37" s="65">
        <f>VLOOKUP($A37,'Return Data'!$B$7:$R$2700,10,0)</f>
        <v>16.3887</v>
      </c>
      <c r="E37" s="66">
        <f t="shared" si="0"/>
        <v>19</v>
      </c>
      <c r="F37" s="65">
        <f>VLOOKUP($A37,'Return Data'!$B$7:$R$2700,11,0)</f>
        <v>35.468200000000003</v>
      </c>
      <c r="G37" s="66">
        <f t="shared" si="1"/>
        <v>24</v>
      </c>
      <c r="H37" s="65">
        <f>VLOOKUP($A37,'Return Data'!$B$7:$R$2700,12,0)</f>
        <v>48.84</v>
      </c>
      <c r="I37" s="66">
        <f t="shared" si="11"/>
        <v>47</v>
      </c>
      <c r="J37" s="65">
        <f>VLOOKUP($A37,'Return Data'!$B$7:$R$2700,13,0)</f>
        <v>22.140599999999999</v>
      </c>
      <c r="K37" s="66">
        <f t="shared" si="12"/>
        <v>62</v>
      </c>
      <c r="L37" s="65">
        <f>VLOOKUP($A37,'Return Data'!$B$7:$R$2700,17,0)</f>
        <v>18.511299999999999</v>
      </c>
      <c r="M37" s="66">
        <f t="shared" si="13"/>
        <v>26</v>
      </c>
      <c r="N37" s="65">
        <f>VLOOKUP($A37,'Return Data'!$B$7:$R$2700,14,0)</f>
        <v>9.4245000000000001</v>
      </c>
      <c r="O37" s="66">
        <f t="shared" si="14"/>
        <v>33</v>
      </c>
      <c r="P37" s="65">
        <f>VLOOKUP($A37,'Return Data'!$B$7:$R$2700,15,0)</f>
        <v>18.239100000000001</v>
      </c>
      <c r="Q37" s="66">
        <f>RANK(P37,P$8:P$71,0)</f>
        <v>10</v>
      </c>
      <c r="R37" s="65">
        <f>VLOOKUP($A37,'Return Data'!$B$7:$R$2700,16,0)</f>
        <v>15.6214</v>
      </c>
      <c r="S37" s="67">
        <f t="shared" si="5"/>
        <v>26</v>
      </c>
    </row>
    <row r="38" spans="1:19" x14ac:dyDescent="0.3">
      <c r="A38" s="63" t="s">
        <v>193</v>
      </c>
      <c r="B38" s="64">
        <f>VLOOKUP($A38,'Return Data'!$B$7:$R$2700,3,0)</f>
        <v>44260</v>
      </c>
      <c r="C38" s="65">
        <f>VLOOKUP($A38,'Return Data'!$B$7:$R$2700,4,0)</f>
        <v>67.369200000000006</v>
      </c>
      <c r="D38" s="65">
        <f>VLOOKUP($A38,'Return Data'!$B$7:$R$2700,10,0)</f>
        <v>20.374199999999998</v>
      </c>
      <c r="E38" s="66">
        <f t="shared" si="0"/>
        <v>9</v>
      </c>
      <c r="F38" s="65">
        <f>VLOOKUP($A38,'Return Data'!$B$7:$R$2700,11,0)</f>
        <v>40.488300000000002</v>
      </c>
      <c r="G38" s="66">
        <f t="shared" si="1"/>
        <v>12</v>
      </c>
      <c r="H38" s="65">
        <f>VLOOKUP($A38,'Return Data'!$B$7:$R$2700,12,0)</f>
        <v>54.304200000000002</v>
      </c>
      <c r="I38" s="66">
        <f t="shared" si="11"/>
        <v>24</v>
      </c>
      <c r="J38" s="65">
        <f>VLOOKUP($A38,'Return Data'!$B$7:$R$2700,13,0)</f>
        <v>30.617899999999999</v>
      </c>
      <c r="K38" s="66">
        <f t="shared" si="12"/>
        <v>45</v>
      </c>
      <c r="L38" s="65">
        <f>VLOOKUP($A38,'Return Data'!$B$7:$R$2700,17,0)</f>
        <v>9.6062999999999992</v>
      </c>
      <c r="M38" s="66">
        <f t="shared" si="13"/>
        <v>60</v>
      </c>
      <c r="N38" s="65">
        <f>VLOOKUP($A38,'Return Data'!$B$7:$R$2700,14,0)</f>
        <v>1.4350000000000001</v>
      </c>
      <c r="O38" s="66">
        <f t="shared" si="14"/>
        <v>47</v>
      </c>
      <c r="P38" s="65">
        <f>VLOOKUP($A38,'Return Data'!$B$7:$R$2700,15,0)</f>
        <v>10.0899</v>
      </c>
      <c r="Q38" s="66">
        <f>RANK(P38,P$8:P$71,0)</f>
        <v>37</v>
      </c>
      <c r="R38" s="65">
        <f>VLOOKUP($A38,'Return Data'!$B$7:$R$2700,16,0)</f>
        <v>12.9999</v>
      </c>
      <c r="S38" s="67">
        <f t="shared" si="5"/>
        <v>41</v>
      </c>
    </row>
    <row r="39" spans="1:19" x14ac:dyDescent="0.3">
      <c r="A39" s="63" t="s">
        <v>194</v>
      </c>
      <c r="B39" s="64">
        <f>VLOOKUP($A39,'Return Data'!$B$7:$R$2700,3,0)</f>
        <v>44260</v>
      </c>
      <c r="C39" s="65">
        <f>VLOOKUP($A39,'Return Data'!$B$7:$R$2700,4,0)</f>
        <v>14.8</v>
      </c>
      <c r="D39" s="65">
        <f>VLOOKUP($A39,'Return Data'!$B$7:$R$2700,10,0)</f>
        <v>9.1106999999999996</v>
      </c>
      <c r="E39" s="66">
        <f t="shared" si="0"/>
        <v>63</v>
      </c>
      <c r="F39" s="65">
        <f>VLOOKUP($A39,'Return Data'!$B$7:$R$2700,11,0)</f>
        <v>23.955200000000001</v>
      </c>
      <c r="G39" s="66">
        <f t="shared" si="1"/>
        <v>63</v>
      </c>
      <c r="H39" s="65">
        <f>VLOOKUP($A39,'Return Data'!$B$7:$R$2700,12,0)</f>
        <v>45.7181</v>
      </c>
      <c r="I39" s="66">
        <f t="shared" si="11"/>
        <v>53</v>
      </c>
      <c r="J39" s="65">
        <f>VLOOKUP($A39,'Return Data'!$B$7:$R$2700,13,0)</f>
        <v>39.583100000000002</v>
      </c>
      <c r="K39" s="66">
        <f t="shared" ref="K39" si="15">RANK(J39,J$8:J$71,0)</f>
        <v>12</v>
      </c>
      <c r="L39" s="65"/>
      <c r="M39" s="66"/>
      <c r="N39" s="65"/>
      <c r="O39" s="66"/>
      <c r="P39" s="65"/>
      <c r="Q39" s="66"/>
      <c r="R39" s="65">
        <f>VLOOKUP($A39,'Return Data'!$B$7:$R$2700,16,0)</f>
        <v>27.447500000000002</v>
      </c>
      <c r="S39" s="67">
        <f t="shared" si="5"/>
        <v>1</v>
      </c>
    </row>
    <row r="40" spans="1:19" x14ac:dyDescent="0.3">
      <c r="A40" s="63" t="s">
        <v>195</v>
      </c>
      <c r="B40" s="64">
        <f>VLOOKUP($A40,'Return Data'!$B$7:$R$2700,3,0)</f>
        <v>44260</v>
      </c>
      <c r="C40" s="65">
        <f>VLOOKUP($A40,'Return Data'!$B$7:$R$2700,4,0)</f>
        <v>20.239999999999998</v>
      </c>
      <c r="D40" s="65">
        <f>VLOOKUP($A40,'Return Data'!$B$7:$R$2700,10,0)</f>
        <v>15.3276</v>
      </c>
      <c r="E40" s="66">
        <f t="shared" ref="E40:E71" si="16">RANK(D40,D$8:D$71,0)</f>
        <v>28</v>
      </c>
      <c r="F40" s="65">
        <f>VLOOKUP($A40,'Return Data'!$B$7:$R$2700,11,0)</f>
        <v>34.843400000000003</v>
      </c>
      <c r="G40" s="66">
        <f t="shared" ref="G40:G71" si="17">RANK(F40,F$8:F$71,0)</f>
        <v>29</v>
      </c>
      <c r="H40" s="65">
        <f>VLOOKUP($A40,'Return Data'!$B$7:$R$2700,12,0)</f>
        <v>50.037100000000002</v>
      </c>
      <c r="I40" s="66">
        <f t="shared" si="11"/>
        <v>39</v>
      </c>
      <c r="J40" s="65">
        <f>VLOOKUP($A40,'Return Data'!$B$7:$R$2700,13,0)</f>
        <v>38.3459</v>
      </c>
      <c r="K40" s="66">
        <f t="shared" ref="K40:K71" si="18">RANK(J40,J$8:J$71,0)</f>
        <v>15</v>
      </c>
      <c r="L40" s="65">
        <f>VLOOKUP($A40,'Return Data'!$B$7:$R$2700,17,0)</f>
        <v>19.443200000000001</v>
      </c>
      <c r="M40" s="66">
        <f t="shared" ref="M40:M50" si="19">RANK(L40,L$8:L$71,0)</f>
        <v>23</v>
      </c>
      <c r="N40" s="65">
        <f>VLOOKUP($A40,'Return Data'!$B$7:$R$2700,14,0)</f>
        <v>12.819800000000001</v>
      </c>
      <c r="O40" s="66">
        <f t="shared" ref="O40:O49" si="20">RANK(N40,N$8:N$71,0)</f>
        <v>18</v>
      </c>
      <c r="P40" s="65"/>
      <c r="Q40" s="66"/>
      <c r="R40" s="65">
        <f>VLOOKUP($A40,'Return Data'!$B$7:$R$2700,16,0)</f>
        <v>14.415800000000001</v>
      </c>
      <c r="S40" s="67">
        <f t="shared" ref="S40:S71" si="21">RANK(R40,R$8:R$71,0)</f>
        <v>35</v>
      </c>
    </row>
    <row r="41" spans="1:19" x14ac:dyDescent="0.3">
      <c r="A41" s="63" t="s">
        <v>196</v>
      </c>
      <c r="B41" s="64">
        <f>VLOOKUP($A41,'Return Data'!$B$7:$R$2700,3,0)</f>
        <v>44260</v>
      </c>
      <c r="C41" s="65">
        <f>VLOOKUP($A41,'Return Data'!$B$7:$R$2700,4,0)</f>
        <v>261.39</v>
      </c>
      <c r="D41" s="65">
        <f>VLOOKUP($A41,'Return Data'!$B$7:$R$2700,10,0)</f>
        <v>13.9252</v>
      </c>
      <c r="E41" s="66">
        <f t="shared" si="16"/>
        <v>46</v>
      </c>
      <c r="F41" s="65">
        <f>VLOOKUP($A41,'Return Data'!$B$7:$R$2700,11,0)</f>
        <v>33.226300000000002</v>
      </c>
      <c r="G41" s="66">
        <f t="shared" si="17"/>
        <v>38</v>
      </c>
      <c r="H41" s="65">
        <f>VLOOKUP($A41,'Return Data'!$B$7:$R$2700,12,0)</f>
        <v>50.414299999999997</v>
      </c>
      <c r="I41" s="66">
        <f t="shared" si="11"/>
        <v>37</v>
      </c>
      <c r="J41" s="65">
        <f>VLOOKUP($A41,'Return Data'!$B$7:$R$2700,13,0)</f>
        <v>35.829300000000003</v>
      </c>
      <c r="K41" s="66">
        <f t="shared" si="18"/>
        <v>26</v>
      </c>
      <c r="L41" s="65">
        <f>VLOOKUP($A41,'Return Data'!$B$7:$R$2700,17,0)</f>
        <v>16.052600000000002</v>
      </c>
      <c r="M41" s="66">
        <f t="shared" si="19"/>
        <v>39</v>
      </c>
      <c r="N41" s="65">
        <f>VLOOKUP($A41,'Return Data'!$B$7:$R$2700,14,0)</f>
        <v>8.8124000000000002</v>
      </c>
      <c r="O41" s="66">
        <f t="shared" si="20"/>
        <v>37</v>
      </c>
      <c r="P41" s="65">
        <f>VLOOKUP($A41,'Return Data'!$B$7:$R$2700,15,0)</f>
        <v>13.165900000000001</v>
      </c>
      <c r="Q41" s="66">
        <f t="shared" ref="Q41:Q47" si="22">RANK(P41,P$8:P$71,0)</f>
        <v>33</v>
      </c>
      <c r="R41" s="65">
        <f>VLOOKUP($A41,'Return Data'!$B$7:$R$2700,16,0)</f>
        <v>12.215199999999999</v>
      </c>
      <c r="S41" s="67">
        <f t="shared" si="21"/>
        <v>45</v>
      </c>
    </row>
    <row r="42" spans="1:19" x14ac:dyDescent="0.3">
      <c r="A42" s="63" t="s">
        <v>197</v>
      </c>
      <c r="B42" s="64">
        <f>VLOOKUP($A42,'Return Data'!$B$7:$R$2700,3,0)</f>
        <v>44260</v>
      </c>
      <c r="C42" s="65">
        <f>VLOOKUP($A42,'Return Data'!$B$7:$R$2700,4,0)</f>
        <v>279.87</v>
      </c>
      <c r="D42" s="65">
        <f>VLOOKUP($A42,'Return Data'!$B$7:$R$2700,10,0)</f>
        <v>13.884</v>
      </c>
      <c r="E42" s="66">
        <f t="shared" si="16"/>
        <v>48</v>
      </c>
      <c r="F42" s="65">
        <f>VLOOKUP($A42,'Return Data'!$B$7:$R$2700,11,0)</f>
        <v>32.986499999999999</v>
      </c>
      <c r="G42" s="66">
        <f t="shared" si="17"/>
        <v>42</v>
      </c>
      <c r="H42" s="65">
        <f>VLOOKUP($A42,'Return Data'!$B$7:$R$2700,12,0)</f>
        <v>49.927700000000002</v>
      </c>
      <c r="I42" s="66">
        <f t="shared" si="11"/>
        <v>41</v>
      </c>
      <c r="J42" s="65">
        <f>VLOOKUP($A42,'Return Data'!$B$7:$R$2700,13,0)</f>
        <v>36.090400000000002</v>
      </c>
      <c r="K42" s="66">
        <f t="shared" si="18"/>
        <v>24</v>
      </c>
      <c r="L42" s="65">
        <f>VLOOKUP($A42,'Return Data'!$B$7:$R$2700,17,0)</f>
        <v>16.477799999999998</v>
      </c>
      <c r="M42" s="66">
        <f t="shared" si="19"/>
        <v>37</v>
      </c>
      <c r="N42" s="65">
        <f>VLOOKUP($A42,'Return Data'!$B$7:$R$2700,14,0)</f>
        <v>8.9228000000000005</v>
      </c>
      <c r="O42" s="66">
        <f t="shared" si="20"/>
        <v>34</v>
      </c>
      <c r="P42" s="65">
        <f>VLOOKUP($A42,'Return Data'!$B$7:$R$2700,15,0)</f>
        <v>16.779900000000001</v>
      </c>
      <c r="Q42" s="66">
        <f t="shared" si="22"/>
        <v>15</v>
      </c>
      <c r="R42" s="65">
        <f>VLOOKUP($A42,'Return Data'!$B$7:$R$2700,16,0)</f>
        <v>15.5724</v>
      </c>
      <c r="S42" s="67">
        <f t="shared" si="21"/>
        <v>27</v>
      </c>
    </row>
    <row r="43" spans="1:19" x14ac:dyDescent="0.3">
      <c r="A43" s="63" t="s">
        <v>198</v>
      </c>
      <c r="B43" s="64">
        <f>VLOOKUP($A43,'Return Data'!$B$7:$R$2700,3,0)</f>
        <v>44260</v>
      </c>
      <c r="C43" s="65">
        <f>VLOOKUP($A43,'Return Data'!$B$7:$R$2700,4,0)</f>
        <v>162.71559999999999</v>
      </c>
      <c r="D43" s="65">
        <f>VLOOKUP($A43,'Return Data'!$B$7:$R$2700,10,0)</f>
        <v>20.1374</v>
      </c>
      <c r="E43" s="66">
        <f t="shared" si="16"/>
        <v>10</v>
      </c>
      <c r="F43" s="65">
        <f>VLOOKUP($A43,'Return Data'!$B$7:$R$2700,11,0)</f>
        <v>41.177700000000002</v>
      </c>
      <c r="G43" s="66">
        <f t="shared" si="17"/>
        <v>9</v>
      </c>
      <c r="H43" s="65">
        <f>VLOOKUP($A43,'Return Data'!$B$7:$R$2700,12,0)</f>
        <v>81.268000000000001</v>
      </c>
      <c r="I43" s="66">
        <f t="shared" si="11"/>
        <v>1</v>
      </c>
      <c r="J43" s="65">
        <f>VLOOKUP($A43,'Return Data'!$B$7:$R$2700,13,0)</f>
        <v>73.768699999999995</v>
      </c>
      <c r="K43" s="66">
        <f t="shared" si="18"/>
        <v>1</v>
      </c>
      <c r="L43" s="65">
        <f>VLOOKUP($A43,'Return Data'!$B$7:$R$2700,17,0)</f>
        <v>34.296100000000003</v>
      </c>
      <c r="M43" s="66">
        <f t="shared" si="19"/>
        <v>2</v>
      </c>
      <c r="N43" s="65">
        <f>VLOOKUP($A43,'Return Data'!$B$7:$R$2700,14,0)</f>
        <v>20.969200000000001</v>
      </c>
      <c r="O43" s="66">
        <f t="shared" si="20"/>
        <v>2</v>
      </c>
      <c r="P43" s="65">
        <f>VLOOKUP($A43,'Return Data'!$B$7:$R$2700,15,0)</f>
        <v>23.170200000000001</v>
      </c>
      <c r="Q43" s="66">
        <f t="shared" si="22"/>
        <v>2</v>
      </c>
      <c r="R43" s="65">
        <f>VLOOKUP($A43,'Return Data'!$B$7:$R$2700,16,0)</f>
        <v>19.0702</v>
      </c>
      <c r="S43" s="67">
        <f t="shared" si="21"/>
        <v>8</v>
      </c>
    </row>
    <row r="44" spans="1:19" x14ac:dyDescent="0.3">
      <c r="A44" s="63" t="s">
        <v>199</v>
      </c>
      <c r="B44" s="64">
        <f>VLOOKUP($A44,'Return Data'!$B$7:$R$2700,3,0)</f>
        <v>44260</v>
      </c>
      <c r="C44" s="65">
        <f>VLOOKUP($A44,'Return Data'!$B$7:$R$2700,4,0)</f>
        <v>66.95</v>
      </c>
      <c r="D44" s="65">
        <f>VLOOKUP($A44,'Return Data'!$B$7:$R$2700,10,0)</f>
        <v>14.5032</v>
      </c>
      <c r="E44" s="66">
        <f t="shared" si="16"/>
        <v>37</v>
      </c>
      <c r="F44" s="65">
        <f>VLOOKUP($A44,'Return Data'!$B$7:$R$2700,11,0)</f>
        <v>37.417900000000003</v>
      </c>
      <c r="G44" s="66">
        <f t="shared" si="17"/>
        <v>16</v>
      </c>
      <c r="H44" s="65">
        <f>VLOOKUP($A44,'Return Data'!$B$7:$R$2700,12,0)</f>
        <v>52.61</v>
      </c>
      <c r="I44" s="66">
        <f t="shared" si="11"/>
        <v>29</v>
      </c>
      <c r="J44" s="65">
        <f>VLOOKUP($A44,'Return Data'!$B$7:$R$2700,13,0)</f>
        <v>37.643900000000002</v>
      </c>
      <c r="K44" s="66">
        <f t="shared" si="18"/>
        <v>17</v>
      </c>
      <c r="L44" s="65">
        <f>VLOOKUP($A44,'Return Data'!$B$7:$R$2700,17,0)</f>
        <v>11.537100000000001</v>
      </c>
      <c r="M44" s="66">
        <f t="shared" si="19"/>
        <v>54</v>
      </c>
      <c r="N44" s="65">
        <f>VLOOKUP($A44,'Return Data'!$B$7:$R$2700,14,0)</f>
        <v>8.9197000000000006</v>
      </c>
      <c r="O44" s="66">
        <f t="shared" si="20"/>
        <v>36</v>
      </c>
      <c r="P44" s="65">
        <f>VLOOKUP($A44,'Return Data'!$B$7:$R$2700,15,0)</f>
        <v>12.8659</v>
      </c>
      <c r="Q44" s="66">
        <f t="shared" si="22"/>
        <v>35</v>
      </c>
      <c r="R44" s="65">
        <f>VLOOKUP($A44,'Return Data'!$B$7:$R$2700,16,0)</f>
        <v>16.8568</v>
      </c>
      <c r="S44" s="67">
        <f t="shared" si="21"/>
        <v>16</v>
      </c>
    </row>
    <row r="45" spans="1:19" x14ac:dyDescent="0.3">
      <c r="A45" s="63" t="s">
        <v>370</v>
      </c>
      <c r="B45" s="64">
        <f>VLOOKUP($A45,'Return Data'!$B$7:$R$2700,3,0)</f>
        <v>44260</v>
      </c>
      <c r="C45" s="65">
        <f>VLOOKUP($A45,'Return Data'!$B$7:$R$2700,4,0)</f>
        <v>194.66149999999999</v>
      </c>
      <c r="D45" s="65">
        <f>VLOOKUP($A45,'Return Data'!$B$7:$R$2700,10,0)</f>
        <v>14.7158</v>
      </c>
      <c r="E45" s="66">
        <f t="shared" si="16"/>
        <v>35</v>
      </c>
      <c r="F45" s="65">
        <f>VLOOKUP($A45,'Return Data'!$B$7:$R$2700,11,0)</f>
        <v>31.349299999999999</v>
      </c>
      <c r="G45" s="66">
        <f t="shared" si="17"/>
        <v>48</v>
      </c>
      <c r="H45" s="65">
        <f>VLOOKUP($A45,'Return Data'!$B$7:$R$2700,12,0)</f>
        <v>49.5657</v>
      </c>
      <c r="I45" s="66">
        <f t="shared" si="11"/>
        <v>43</v>
      </c>
      <c r="J45" s="65">
        <f>VLOOKUP($A45,'Return Data'!$B$7:$R$2700,13,0)</f>
        <v>36.8949</v>
      </c>
      <c r="K45" s="66">
        <f t="shared" si="18"/>
        <v>20</v>
      </c>
      <c r="L45" s="65">
        <f>VLOOKUP($A45,'Return Data'!$B$7:$R$2700,17,0)</f>
        <v>16.5762</v>
      </c>
      <c r="M45" s="66">
        <f t="shared" si="19"/>
        <v>35</v>
      </c>
      <c r="N45" s="65">
        <f>VLOOKUP($A45,'Return Data'!$B$7:$R$2700,14,0)</f>
        <v>10.0336</v>
      </c>
      <c r="O45" s="66">
        <f t="shared" si="20"/>
        <v>30</v>
      </c>
      <c r="P45" s="65">
        <f>VLOOKUP($A45,'Return Data'!$B$7:$R$2700,15,0)</f>
        <v>13.714600000000001</v>
      </c>
      <c r="Q45" s="66">
        <f t="shared" si="22"/>
        <v>31</v>
      </c>
      <c r="R45" s="65">
        <f>VLOOKUP($A45,'Return Data'!$B$7:$R$2700,16,0)</f>
        <v>13.8146</v>
      </c>
      <c r="S45" s="67">
        <f t="shared" si="21"/>
        <v>38</v>
      </c>
    </row>
    <row r="46" spans="1:19" x14ac:dyDescent="0.3">
      <c r="A46" s="63" t="s">
        <v>201</v>
      </c>
      <c r="B46" s="64">
        <f>VLOOKUP($A46,'Return Data'!$B$7:$R$2700,3,0)</f>
        <v>44260</v>
      </c>
      <c r="C46" s="65">
        <f>VLOOKUP($A46,'Return Data'!$B$7:$R$2700,4,0)</f>
        <v>19.605599999999999</v>
      </c>
      <c r="D46" s="65">
        <f>VLOOKUP($A46,'Return Data'!$B$7:$R$2700,10,0)</f>
        <v>15.5943</v>
      </c>
      <c r="E46" s="66">
        <f t="shared" si="16"/>
        <v>25</v>
      </c>
      <c r="F46" s="65">
        <f>VLOOKUP($A46,'Return Data'!$B$7:$R$2700,11,0)</f>
        <v>35.198900000000002</v>
      </c>
      <c r="G46" s="66">
        <f t="shared" si="17"/>
        <v>27</v>
      </c>
      <c r="H46" s="65">
        <f>VLOOKUP($A46,'Return Data'!$B$7:$R$2700,12,0)</f>
        <v>66.325299999999999</v>
      </c>
      <c r="I46" s="66">
        <f t="shared" si="11"/>
        <v>9</v>
      </c>
      <c r="J46" s="65">
        <f>VLOOKUP($A46,'Return Data'!$B$7:$R$2700,13,0)</f>
        <v>43.1494</v>
      </c>
      <c r="K46" s="66">
        <f t="shared" si="18"/>
        <v>8</v>
      </c>
      <c r="L46" s="65">
        <f>VLOOKUP($A46,'Return Data'!$B$7:$R$2700,17,0)</f>
        <v>23.544699999999999</v>
      </c>
      <c r="M46" s="66">
        <f t="shared" si="19"/>
        <v>11</v>
      </c>
      <c r="N46" s="65">
        <f>VLOOKUP($A46,'Return Data'!$B$7:$R$2700,14,0)</f>
        <v>11.6061</v>
      </c>
      <c r="O46" s="66">
        <f t="shared" si="20"/>
        <v>22</v>
      </c>
      <c r="P46" s="65">
        <f>VLOOKUP($A46,'Return Data'!$B$7:$R$2700,15,0)</f>
        <v>16.760899999999999</v>
      </c>
      <c r="Q46" s="66">
        <f t="shared" si="22"/>
        <v>16</v>
      </c>
      <c r="R46" s="65">
        <f>VLOOKUP($A46,'Return Data'!$B$7:$R$2700,16,0)</f>
        <v>11.8073</v>
      </c>
      <c r="S46" s="67">
        <f t="shared" si="21"/>
        <v>49</v>
      </c>
    </row>
    <row r="47" spans="1:19" x14ac:dyDescent="0.3">
      <c r="A47" s="63" t="s">
        <v>202</v>
      </c>
      <c r="B47" s="64">
        <f>VLOOKUP($A47,'Return Data'!$B$7:$R$2700,3,0)</f>
        <v>44260</v>
      </c>
      <c r="C47" s="65">
        <f>VLOOKUP($A47,'Return Data'!$B$7:$R$2700,4,0)</f>
        <v>20.785699999999999</v>
      </c>
      <c r="D47" s="65">
        <f>VLOOKUP($A47,'Return Data'!$B$7:$R$2700,10,0)</f>
        <v>15.037699999999999</v>
      </c>
      <c r="E47" s="66">
        <f t="shared" si="16"/>
        <v>33</v>
      </c>
      <c r="F47" s="65">
        <f>VLOOKUP($A47,'Return Data'!$B$7:$R$2700,11,0)</f>
        <v>34.609299999999998</v>
      </c>
      <c r="G47" s="66">
        <f t="shared" si="17"/>
        <v>31</v>
      </c>
      <c r="H47" s="65">
        <f>VLOOKUP($A47,'Return Data'!$B$7:$R$2700,12,0)</f>
        <v>64.567499999999995</v>
      </c>
      <c r="I47" s="66">
        <f t="shared" si="11"/>
        <v>12</v>
      </c>
      <c r="J47" s="65">
        <f>VLOOKUP($A47,'Return Data'!$B$7:$R$2700,13,0)</f>
        <v>44.3401</v>
      </c>
      <c r="K47" s="66">
        <f t="shared" si="18"/>
        <v>6</v>
      </c>
      <c r="L47" s="65">
        <f>VLOOKUP($A47,'Return Data'!$B$7:$R$2700,17,0)</f>
        <v>25.420999999999999</v>
      </c>
      <c r="M47" s="66">
        <f t="shared" si="19"/>
        <v>7</v>
      </c>
      <c r="N47" s="65">
        <f>VLOOKUP($A47,'Return Data'!$B$7:$R$2700,14,0)</f>
        <v>13.093999999999999</v>
      </c>
      <c r="O47" s="66">
        <f t="shared" si="20"/>
        <v>15</v>
      </c>
      <c r="P47" s="65">
        <f>VLOOKUP($A47,'Return Data'!$B$7:$R$2700,15,0)</f>
        <v>18.5</v>
      </c>
      <c r="Q47" s="66">
        <f t="shared" si="22"/>
        <v>7</v>
      </c>
      <c r="R47" s="65">
        <f>VLOOKUP($A47,'Return Data'!$B$7:$R$2700,16,0)</f>
        <v>13.0823</v>
      </c>
      <c r="S47" s="67">
        <f t="shared" si="21"/>
        <v>40</v>
      </c>
    </row>
    <row r="48" spans="1:19" x14ac:dyDescent="0.3">
      <c r="A48" s="63" t="s">
        <v>203</v>
      </c>
      <c r="B48" s="64">
        <f>VLOOKUP($A48,'Return Data'!$B$7:$R$2700,3,0)</f>
        <v>44260</v>
      </c>
      <c r="C48" s="65">
        <f>VLOOKUP($A48,'Return Data'!$B$7:$R$2700,4,0)</f>
        <v>20.512799999999999</v>
      </c>
      <c r="D48" s="65">
        <f>VLOOKUP($A48,'Return Data'!$B$7:$R$2700,10,0)</f>
        <v>15.528600000000001</v>
      </c>
      <c r="E48" s="66">
        <f t="shared" si="16"/>
        <v>26</v>
      </c>
      <c r="F48" s="65">
        <f>VLOOKUP($A48,'Return Data'!$B$7:$R$2700,11,0)</f>
        <v>35.364100000000001</v>
      </c>
      <c r="G48" s="66">
        <f t="shared" si="17"/>
        <v>25</v>
      </c>
      <c r="H48" s="65">
        <f>VLOOKUP($A48,'Return Data'!$B$7:$R$2700,12,0)</f>
        <v>65.022599999999997</v>
      </c>
      <c r="I48" s="66">
        <f t="shared" si="11"/>
        <v>11</v>
      </c>
      <c r="J48" s="65">
        <f>VLOOKUP($A48,'Return Data'!$B$7:$R$2700,13,0)</f>
        <v>43.652099999999997</v>
      </c>
      <c r="K48" s="66">
        <f t="shared" si="18"/>
        <v>7</v>
      </c>
      <c r="L48" s="65">
        <f>VLOOKUP($A48,'Return Data'!$B$7:$R$2700,17,0)</f>
        <v>25.245999999999999</v>
      </c>
      <c r="M48" s="66">
        <f t="shared" si="19"/>
        <v>9</v>
      </c>
      <c r="N48" s="65">
        <f>VLOOKUP($A48,'Return Data'!$B$7:$R$2700,14,0)</f>
        <v>13.427300000000001</v>
      </c>
      <c r="O48" s="66">
        <f t="shared" si="20"/>
        <v>13</v>
      </c>
      <c r="P48" s="65"/>
      <c r="Q48" s="66"/>
      <c r="R48" s="65">
        <f>VLOOKUP($A48,'Return Data'!$B$7:$R$2700,16,0)</f>
        <v>15.6836</v>
      </c>
      <c r="S48" s="67">
        <f t="shared" si="21"/>
        <v>24</v>
      </c>
    </row>
    <row r="49" spans="1:19" x14ac:dyDescent="0.3">
      <c r="A49" s="63" t="s">
        <v>204</v>
      </c>
      <c r="B49" s="64">
        <f>VLOOKUP($A49,'Return Data'!$B$7:$R$2700,3,0)</f>
        <v>44260</v>
      </c>
      <c r="C49" s="65">
        <f>VLOOKUP($A49,'Return Data'!$B$7:$R$2700,4,0)</f>
        <v>21.3368</v>
      </c>
      <c r="D49" s="65">
        <f>VLOOKUP($A49,'Return Data'!$B$7:$R$2700,10,0)</f>
        <v>18.040700000000001</v>
      </c>
      <c r="E49" s="66">
        <f t="shared" si="16"/>
        <v>14</v>
      </c>
      <c r="F49" s="65">
        <f>VLOOKUP($A49,'Return Data'!$B$7:$R$2700,11,0)</f>
        <v>38.073700000000002</v>
      </c>
      <c r="G49" s="66">
        <f t="shared" si="17"/>
        <v>15</v>
      </c>
      <c r="H49" s="65">
        <f>VLOOKUP($A49,'Return Data'!$B$7:$R$2700,12,0)</f>
        <v>68.117500000000007</v>
      </c>
      <c r="I49" s="66">
        <f t="shared" si="11"/>
        <v>7</v>
      </c>
      <c r="J49" s="65">
        <f>VLOOKUP($A49,'Return Data'!$B$7:$R$2700,13,0)</f>
        <v>40.955100000000002</v>
      </c>
      <c r="K49" s="66">
        <f t="shared" si="18"/>
        <v>10</v>
      </c>
      <c r="L49" s="65">
        <f>VLOOKUP($A49,'Return Data'!$B$7:$R$2700,17,0)</f>
        <v>32.125799999999998</v>
      </c>
      <c r="M49" s="66">
        <f t="shared" si="19"/>
        <v>3</v>
      </c>
      <c r="N49" s="65">
        <f>VLOOKUP($A49,'Return Data'!$B$7:$R$2700,14,0)</f>
        <v>17.517600000000002</v>
      </c>
      <c r="O49" s="66">
        <f t="shared" si="20"/>
        <v>5</v>
      </c>
      <c r="P49" s="65"/>
      <c r="Q49" s="66"/>
      <c r="R49" s="65">
        <f>VLOOKUP($A49,'Return Data'!$B$7:$R$2700,16,0)</f>
        <v>21.259499999999999</v>
      </c>
      <c r="S49" s="67">
        <f t="shared" si="21"/>
        <v>6</v>
      </c>
    </row>
    <row r="50" spans="1:19" x14ac:dyDescent="0.3">
      <c r="A50" s="63" t="s">
        <v>205</v>
      </c>
      <c r="B50" s="64">
        <f>VLOOKUP($A50,'Return Data'!$B$7:$R$2700,3,0)</f>
        <v>44260</v>
      </c>
      <c r="C50" s="65">
        <f>VLOOKUP($A50,'Return Data'!$B$7:$R$2700,4,0)</f>
        <v>13.6541</v>
      </c>
      <c r="D50" s="65">
        <f>VLOOKUP($A50,'Return Data'!$B$7:$R$2700,10,0)</f>
        <v>13.936999999999999</v>
      </c>
      <c r="E50" s="66">
        <f t="shared" si="16"/>
        <v>44</v>
      </c>
      <c r="F50" s="65">
        <f>VLOOKUP($A50,'Return Data'!$B$7:$R$2700,11,0)</f>
        <v>28.946100000000001</v>
      </c>
      <c r="G50" s="66">
        <f t="shared" si="17"/>
        <v>56</v>
      </c>
      <c r="H50" s="65">
        <f>VLOOKUP($A50,'Return Data'!$B$7:$R$2700,12,0)</f>
        <v>46.2819</v>
      </c>
      <c r="I50" s="66">
        <f t="shared" si="11"/>
        <v>50</v>
      </c>
      <c r="J50" s="65">
        <f>VLOOKUP($A50,'Return Data'!$B$7:$R$2700,13,0)</f>
        <v>26.7437</v>
      </c>
      <c r="K50" s="66">
        <f t="shared" si="18"/>
        <v>53</v>
      </c>
      <c r="L50" s="65">
        <f>VLOOKUP($A50,'Return Data'!$B$7:$R$2700,17,0)</f>
        <v>19.235299999999999</v>
      </c>
      <c r="M50" s="66">
        <f t="shared" si="19"/>
        <v>24</v>
      </c>
      <c r="N50" s="65"/>
      <c r="O50" s="66"/>
      <c r="P50" s="65"/>
      <c r="Q50" s="66"/>
      <c r="R50" s="65">
        <f>VLOOKUP($A50,'Return Data'!$B$7:$R$2700,16,0)</f>
        <v>11.1653</v>
      </c>
      <c r="S50" s="67">
        <f t="shared" si="21"/>
        <v>50</v>
      </c>
    </row>
    <row r="51" spans="1:19" x14ac:dyDescent="0.3">
      <c r="A51" s="63" t="s">
        <v>206</v>
      </c>
      <c r="B51" s="64">
        <f>VLOOKUP($A51,'Return Data'!$B$7:$R$2700,3,0)</f>
        <v>44260</v>
      </c>
      <c r="C51" s="65">
        <f>VLOOKUP($A51,'Return Data'!$B$7:$R$2700,4,0)</f>
        <v>14.9293</v>
      </c>
      <c r="D51" s="65">
        <f>VLOOKUP($A51,'Return Data'!$B$7:$R$2700,10,0)</f>
        <v>13.062200000000001</v>
      </c>
      <c r="E51" s="66">
        <f t="shared" si="16"/>
        <v>54</v>
      </c>
      <c r="F51" s="65">
        <f>VLOOKUP($A51,'Return Data'!$B$7:$R$2700,11,0)</f>
        <v>34.395299999999999</v>
      </c>
      <c r="G51" s="66">
        <f t="shared" si="17"/>
        <v>32</v>
      </c>
      <c r="H51" s="65">
        <f>VLOOKUP($A51,'Return Data'!$B$7:$R$2700,12,0)</f>
        <v>52.651299999999999</v>
      </c>
      <c r="I51" s="66">
        <f t="shared" si="11"/>
        <v>28</v>
      </c>
      <c r="J51" s="65">
        <f>VLOOKUP($A51,'Return Data'!$B$7:$R$2700,13,0)</f>
        <v>33.221200000000003</v>
      </c>
      <c r="K51" s="66">
        <f t="shared" si="18"/>
        <v>38</v>
      </c>
      <c r="L51" s="65">
        <f>VLOOKUP($A51,'Return Data'!$B$7:$R$2700,17,0)</f>
        <v>22.671299999999999</v>
      </c>
      <c r="M51" s="66">
        <f t="shared" ref="M51" si="23">RANK(L51,L$8:L$71,0)</f>
        <v>13</v>
      </c>
      <c r="N51" s="65"/>
      <c r="O51" s="66"/>
      <c r="P51" s="65"/>
      <c r="Q51" s="66"/>
      <c r="R51" s="65">
        <f>VLOOKUP($A51,'Return Data'!$B$7:$R$2700,16,0)</f>
        <v>16.421600000000002</v>
      </c>
      <c r="S51" s="67">
        <f t="shared" si="21"/>
        <v>18</v>
      </c>
    </row>
    <row r="52" spans="1:19" x14ac:dyDescent="0.3">
      <c r="A52" s="63" t="s">
        <v>207</v>
      </c>
      <c r="B52" s="64">
        <f>VLOOKUP($A52,'Return Data'!$B$7:$R$2700,3,0)</f>
        <v>44260</v>
      </c>
      <c r="C52" s="65">
        <f>VLOOKUP($A52,'Return Data'!$B$7:$R$2700,4,0)</f>
        <v>44.583300000000001</v>
      </c>
      <c r="D52" s="65">
        <f>VLOOKUP($A52,'Return Data'!$B$7:$R$2700,10,0)</f>
        <v>15.1723</v>
      </c>
      <c r="E52" s="66">
        <f t="shared" si="16"/>
        <v>32</v>
      </c>
      <c r="F52" s="65">
        <f>VLOOKUP($A52,'Return Data'!$B$7:$R$2700,11,0)</f>
        <v>36.785400000000003</v>
      </c>
      <c r="G52" s="66">
        <f t="shared" si="17"/>
        <v>21</v>
      </c>
      <c r="H52" s="65">
        <f>VLOOKUP($A52,'Return Data'!$B$7:$R$2700,12,0)</f>
        <v>66.2179</v>
      </c>
      <c r="I52" s="66">
        <f t="shared" si="11"/>
        <v>10</v>
      </c>
      <c r="J52" s="65">
        <f>VLOOKUP($A52,'Return Data'!$B$7:$R$2700,13,0)</f>
        <v>49.009799999999998</v>
      </c>
      <c r="K52" s="66">
        <f t="shared" si="18"/>
        <v>2</v>
      </c>
      <c r="L52" s="65">
        <f>VLOOKUP($A52,'Return Data'!$B$7:$R$2700,17,0)</f>
        <v>39.275199999999998</v>
      </c>
      <c r="M52" s="66">
        <f>RANK(L52,L$8:L$71,0)</f>
        <v>1</v>
      </c>
      <c r="N52" s="65">
        <f>VLOOKUP($A52,'Return Data'!$B$7:$R$2700,14,0)</f>
        <v>23.716799999999999</v>
      </c>
      <c r="O52" s="66">
        <f>RANK(N52,N$8:N$71,0)</f>
        <v>1</v>
      </c>
      <c r="P52" s="65">
        <f>VLOOKUP($A52,'Return Data'!$B$7:$R$2700,15,0)</f>
        <v>25.070499999999999</v>
      </c>
      <c r="Q52" s="66">
        <f>RANK(P52,P$8:P$71,0)</f>
        <v>1</v>
      </c>
      <c r="R52" s="65">
        <f>VLOOKUP($A52,'Return Data'!$B$7:$R$2700,16,0)</f>
        <v>24.0245</v>
      </c>
      <c r="S52" s="67">
        <f t="shared" si="21"/>
        <v>3</v>
      </c>
    </row>
    <row r="53" spans="1:19" x14ac:dyDescent="0.3">
      <c r="A53" s="63" t="s">
        <v>208</v>
      </c>
      <c r="B53" s="64">
        <f>VLOOKUP($A53,'Return Data'!$B$7:$R$2700,3,0)</f>
        <v>44260</v>
      </c>
      <c r="C53" s="65">
        <f>VLOOKUP($A53,'Return Data'!$B$7:$R$2700,4,0)</f>
        <v>13.961499999999999</v>
      </c>
      <c r="D53" s="65">
        <f>VLOOKUP($A53,'Return Data'!$B$7:$R$2700,10,0)</f>
        <v>8.3529999999999998</v>
      </c>
      <c r="E53" s="66">
        <f t="shared" si="16"/>
        <v>64</v>
      </c>
      <c r="F53" s="65">
        <f>VLOOKUP($A53,'Return Data'!$B$7:$R$2700,11,0)</f>
        <v>22.3169</v>
      </c>
      <c r="G53" s="66">
        <f t="shared" si="17"/>
        <v>64</v>
      </c>
      <c r="H53" s="65">
        <f>VLOOKUP($A53,'Return Data'!$B$7:$R$2700,12,0)</f>
        <v>35.329099999999997</v>
      </c>
      <c r="I53" s="66">
        <f t="shared" si="11"/>
        <v>64</v>
      </c>
      <c r="J53" s="65">
        <f>VLOOKUP($A53,'Return Data'!$B$7:$R$2700,13,0)</f>
        <v>25.1816</v>
      </c>
      <c r="K53" s="66">
        <f t="shared" si="18"/>
        <v>58</v>
      </c>
      <c r="L53" s="65"/>
      <c r="M53" s="66"/>
      <c r="N53" s="65"/>
      <c r="O53" s="66"/>
      <c r="P53" s="65"/>
      <c r="Q53" s="66"/>
      <c r="R53" s="65">
        <f>VLOOKUP($A53,'Return Data'!$B$7:$R$2700,16,0)</f>
        <v>17.138999999999999</v>
      </c>
      <c r="S53" s="67">
        <f t="shared" si="21"/>
        <v>14</v>
      </c>
    </row>
    <row r="54" spans="1:19" x14ac:dyDescent="0.3">
      <c r="A54" s="63" t="s">
        <v>209</v>
      </c>
      <c r="B54" s="64">
        <f>VLOOKUP($A54,'Return Data'!$B$7:$R$2700,3,0)</f>
        <v>44260</v>
      </c>
      <c r="C54" s="65">
        <f>VLOOKUP($A54,'Return Data'!$B$7:$R$2700,4,0)</f>
        <v>127.9076</v>
      </c>
      <c r="D54" s="65">
        <f>VLOOKUP($A54,'Return Data'!$B$7:$R$2700,10,0)</f>
        <v>15.6347</v>
      </c>
      <c r="E54" s="66">
        <f t="shared" si="16"/>
        <v>24</v>
      </c>
      <c r="F54" s="65">
        <f>VLOOKUP($A54,'Return Data'!$B$7:$R$2700,11,0)</f>
        <v>33.1432</v>
      </c>
      <c r="G54" s="66">
        <f t="shared" si="17"/>
        <v>41</v>
      </c>
      <c r="H54" s="65">
        <f>VLOOKUP($A54,'Return Data'!$B$7:$R$2700,12,0)</f>
        <v>50.582599999999999</v>
      </c>
      <c r="I54" s="66">
        <f t="shared" si="11"/>
        <v>36</v>
      </c>
      <c r="J54" s="65">
        <f>VLOOKUP($A54,'Return Data'!$B$7:$R$2700,13,0)</f>
        <v>27.2669</v>
      </c>
      <c r="K54" s="66">
        <f t="shared" si="18"/>
        <v>52</v>
      </c>
      <c r="L54" s="65">
        <f>VLOOKUP($A54,'Return Data'!$B$7:$R$2700,17,0)</f>
        <v>13.3857</v>
      </c>
      <c r="M54" s="66">
        <f t="shared" ref="M54:M62" si="24">RANK(L54,L$8:L$71,0)</f>
        <v>50</v>
      </c>
      <c r="N54" s="65">
        <f>VLOOKUP($A54,'Return Data'!$B$7:$R$2700,14,0)</f>
        <v>7.0926</v>
      </c>
      <c r="O54" s="66">
        <f>RANK(N54,N$8:N$71,0)</f>
        <v>43</v>
      </c>
      <c r="P54" s="65">
        <f>VLOOKUP($A54,'Return Data'!$B$7:$R$2700,15,0)</f>
        <v>13.873100000000001</v>
      </c>
      <c r="Q54" s="66">
        <f>RANK(P54,P$8:P$71,0)</f>
        <v>29</v>
      </c>
      <c r="R54" s="65">
        <f>VLOOKUP($A54,'Return Data'!$B$7:$R$2700,16,0)</f>
        <v>12.538399999999999</v>
      </c>
      <c r="S54" s="67">
        <f t="shared" si="21"/>
        <v>44</v>
      </c>
    </row>
    <row r="55" spans="1:19" x14ac:dyDescent="0.3">
      <c r="A55" s="63" t="s">
        <v>210</v>
      </c>
      <c r="B55" s="64">
        <f>VLOOKUP($A55,'Return Data'!$B$7:$R$2700,3,0)</f>
        <v>44260</v>
      </c>
      <c r="C55" s="65">
        <f>VLOOKUP($A55,'Return Data'!$B$7:$R$2700,4,0)</f>
        <v>12.6342</v>
      </c>
      <c r="D55" s="65">
        <f>VLOOKUP($A55,'Return Data'!$B$7:$R$2700,10,0)</f>
        <v>21.192499999999999</v>
      </c>
      <c r="E55" s="66">
        <f t="shared" si="16"/>
        <v>7</v>
      </c>
      <c r="F55" s="65">
        <f>VLOOKUP($A55,'Return Data'!$B$7:$R$2700,11,0)</f>
        <v>43.071300000000001</v>
      </c>
      <c r="G55" s="66">
        <f t="shared" si="17"/>
        <v>6</v>
      </c>
      <c r="H55" s="65">
        <f>VLOOKUP($A55,'Return Data'!$B$7:$R$2700,12,0)</f>
        <v>66.724299999999999</v>
      </c>
      <c r="I55" s="66">
        <f t="shared" si="11"/>
        <v>8</v>
      </c>
      <c r="J55" s="65">
        <f>VLOOKUP($A55,'Return Data'!$B$7:$R$2700,13,0)</f>
        <v>36.621400000000001</v>
      </c>
      <c r="K55" s="66">
        <f t="shared" si="18"/>
        <v>21</v>
      </c>
      <c r="L55" s="65">
        <f>VLOOKUP($A55,'Return Data'!$B$7:$R$2700,17,0)</f>
        <v>9.8254999999999999</v>
      </c>
      <c r="M55" s="66">
        <f t="shared" si="24"/>
        <v>59</v>
      </c>
      <c r="N55" s="65">
        <f>VLOOKUP($A55,'Return Data'!$B$7:$R$2700,14,0)</f>
        <v>-2.2088000000000001</v>
      </c>
      <c r="O55" s="66">
        <f>RANK(N55,N$8:N$71,0)</f>
        <v>51</v>
      </c>
      <c r="P55" s="65"/>
      <c r="Q55" s="66"/>
      <c r="R55" s="65">
        <f>VLOOKUP($A55,'Return Data'!$B$7:$R$2700,16,0)</f>
        <v>5.5937999999999999</v>
      </c>
      <c r="S55" s="67">
        <f t="shared" si="21"/>
        <v>58</v>
      </c>
    </row>
    <row r="56" spans="1:19" x14ac:dyDescent="0.3">
      <c r="A56" s="63" t="s">
        <v>211</v>
      </c>
      <c r="B56" s="64">
        <f>VLOOKUP($A56,'Return Data'!$B$7:$R$2700,3,0)</f>
        <v>44260</v>
      </c>
      <c r="C56" s="65">
        <f>VLOOKUP($A56,'Return Data'!$B$7:$R$2700,4,0)</f>
        <v>10.821099999999999</v>
      </c>
      <c r="D56" s="65">
        <f>VLOOKUP($A56,'Return Data'!$B$7:$R$2700,10,0)</f>
        <v>21.713899999999999</v>
      </c>
      <c r="E56" s="66">
        <f t="shared" si="16"/>
        <v>3</v>
      </c>
      <c r="F56" s="65">
        <f>VLOOKUP($A56,'Return Data'!$B$7:$R$2700,11,0)</f>
        <v>44.8142</v>
      </c>
      <c r="G56" s="66">
        <f t="shared" si="17"/>
        <v>2</v>
      </c>
      <c r="H56" s="65">
        <f>VLOOKUP($A56,'Return Data'!$B$7:$R$2700,12,0)</f>
        <v>69.551299999999998</v>
      </c>
      <c r="I56" s="66">
        <f t="shared" si="11"/>
        <v>5</v>
      </c>
      <c r="J56" s="65">
        <f>VLOOKUP($A56,'Return Data'!$B$7:$R$2700,13,0)</f>
        <v>37.335799999999999</v>
      </c>
      <c r="K56" s="66">
        <f t="shared" si="18"/>
        <v>19</v>
      </c>
      <c r="L56" s="65">
        <f>VLOOKUP($A56,'Return Data'!$B$7:$R$2700,17,0)</f>
        <v>10.757999999999999</v>
      </c>
      <c r="M56" s="66">
        <f t="shared" si="24"/>
        <v>57</v>
      </c>
      <c r="N56" s="65">
        <f>VLOOKUP($A56,'Return Data'!$B$7:$R$2700,14,0)</f>
        <v>-1.6107</v>
      </c>
      <c r="O56" s="66">
        <f>RANK(N56,N$8:N$71,0)</f>
        <v>49</v>
      </c>
      <c r="P56" s="65"/>
      <c r="Q56" s="66"/>
      <c r="R56" s="65">
        <f>VLOOKUP($A56,'Return Data'!$B$7:$R$2700,16,0)</f>
        <v>2.0175000000000001</v>
      </c>
      <c r="S56" s="67">
        <f t="shared" si="21"/>
        <v>61</v>
      </c>
    </row>
    <row r="57" spans="1:19" x14ac:dyDescent="0.3">
      <c r="A57" s="63" t="s">
        <v>212</v>
      </c>
      <c r="B57" s="64">
        <f>VLOOKUP($A57,'Return Data'!$B$7:$R$2700,3,0)</f>
        <v>44260</v>
      </c>
      <c r="C57" s="65">
        <f>VLOOKUP($A57,'Return Data'!$B$7:$R$2700,4,0)</f>
        <v>10.6258</v>
      </c>
      <c r="D57" s="65">
        <f>VLOOKUP($A57,'Return Data'!$B$7:$R$2700,10,0)</f>
        <v>22.5809</v>
      </c>
      <c r="E57" s="66">
        <f t="shared" si="16"/>
        <v>1</v>
      </c>
      <c r="F57" s="65">
        <f>VLOOKUP($A57,'Return Data'!$B$7:$R$2700,11,0)</f>
        <v>46.027000000000001</v>
      </c>
      <c r="G57" s="66">
        <f t="shared" si="17"/>
        <v>1</v>
      </c>
      <c r="H57" s="65">
        <f>VLOOKUP($A57,'Return Data'!$B$7:$R$2700,12,0)</f>
        <v>72.192099999999996</v>
      </c>
      <c r="I57" s="66">
        <f t="shared" si="11"/>
        <v>2</v>
      </c>
      <c r="J57" s="65">
        <f>VLOOKUP($A57,'Return Data'!$B$7:$R$2700,13,0)</f>
        <v>37.614899999999999</v>
      </c>
      <c r="K57" s="66">
        <f t="shared" si="18"/>
        <v>18</v>
      </c>
      <c r="L57" s="65">
        <f>VLOOKUP($A57,'Return Data'!$B$7:$R$2700,17,0)</f>
        <v>11.021000000000001</v>
      </c>
      <c r="M57" s="66">
        <f t="shared" si="24"/>
        <v>56</v>
      </c>
      <c r="N57" s="65">
        <f>VLOOKUP($A57,'Return Data'!$B$7:$R$2700,14,0)</f>
        <v>-0.52410000000000001</v>
      </c>
      <c r="O57" s="66">
        <f t="shared" ref="O57:O59" si="25">RANK(N57,N$8:N$71,0)</f>
        <v>48</v>
      </c>
      <c r="P57" s="65"/>
      <c r="Q57" s="66"/>
      <c r="R57" s="65">
        <f>VLOOKUP($A57,'Return Data'!$B$7:$R$2700,16,0)</f>
        <v>1.6684000000000001</v>
      </c>
      <c r="S57" s="67">
        <f t="shared" si="21"/>
        <v>63</v>
      </c>
    </row>
    <row r="58" spans="1:19" x14ac:dyDescent="0.3">
      <c r="A58" s="63" t="s">
        <v>213</v>
      </c>
      <c r="B58" s="64">
        <f>VLOOKUP($A58,'Return Data'!$B$7:$R$2700,3,0)</f>
        <v>44260</v>
      </c>
      <c r="C58" s="65">
        <f>VLOOKUP($A58,'Return Data'!$B$7:$R$2700,4,0)</f>
        <v>9.8955000000000002</v>
      </c>
      <c r="D58" s="65">
        <f>VLOOKUP($A58,'Return Data'!$B$7:$R$2700,10,0)</f>
        <v>21.846299999999999</v>
      </c>
      <c r="E58" s="66">
        <f t="shared" si="16"/>
        <v>2</v>
      </c>
      <c r="F58" s="65">
        <f>VLOOKUP($A58,'Return Data'!$B$7:$R$2700,11,0)</f>
        <v>44.228200000000001</v>
      </c>
      <c r="G58" s="66">
        <f t="shared" si="17"/>
        <v>3</v>
      </c>
      <c r="H58" s="65">
        <f>VLOOKUP($A58,'Return Data'!$B$7:$R$2700,12,0)</f>
        <v>71.668700000000001</v>
      </c>
      <c r="I58" s="66">
        <f t="shared" si="11"/>
        <v>3</v>
      </c>
      <c r="J58" s="65">
        <f>VLOOKUP($A58,'Return Data'!$B$7:$R$2700,13,0)</f>
        <v>36.232199999999999</v>
      </c>
      <c r="K58" s="66">
        <f t="shared" si="18"/>
        <v>22</v>
      </c>
      <c r="L58" s="65">
        <f>VLOOKUP($A58,'Return Data'!$B$7:$R$2700,17,0)</f>
        <v>9.5683000000000007</v>
      </c>
      <c r="M58" s="66">
        <f t="shared" si="24"/>
        <v>61</v>
      </c>
      <c r="N58" s="65">
        <f>VLOOKUP($A58,'Return Data'!$B$7:$R$2700,14,0)</f>
        <v>-1.6424000000000001</v>
      </c>
      <c r="O58" s="66">
        <f>RANK(N58,N$8:N$71,0)</f>
        <v>50</v>
      </c>
      <c r="P58" s="65"/>
      <c r="Q58" s="66"/>
      <c r="R58" s="65">
        <f>VLOOKUP($A58,'Return Data'!$B$7:$R$2700,16,0)</f>
        <v>-0.30530000000000002</v>
      </c>
      <c r="S58" s="67">
        <f t="shared" si="21"/>
        <v>64</v>
      </c>
    </row>
    <row r="59" spans="1:19" x14ac:dyDescent="0.3">
      <c r="A59" s="63" t="s">
        <v>214</v>
      </c>
      <c r="B59" s="64">
        <f>VLOOKUP($A59,'Return Data'!$B$7:$R$2700,3,0)</f>
        <v>44260</v>
      </c>
      <c r="C59" s="65">
        <f>VLOOKUP($A59,'Return Data'!$B$7:$R$2700,4,0)</f>
        <v>18.282299999999999</v>
      </c>
      <c r="D59" s="65">
        <f>VLOOKUP($A59,'Return Data'!$B$7:$R$2700,10,0)</f>
        <v>15.204700000000001</v>
      </c>
      <c r="E59" s="66">
        <f t="shared" si="16"/>
        <v>30</v>
      </c>
      <c r="F59" s="65">
        <f>VLOOKUP($A59,'Return Data'!$B$7:$R$2700,11,0)</f>
        <v>33.166499999999999</v>
      </c>
      <c r="G59" s="66">
        <f t="shared" si="17"/>
        <v>40</v>
      </c>
      <c r="H59" s="65">
        <f>VLOOKUP($A59,'Return Data'!$B$7:$R$2700,12,0)</f>
        <v>52.092700000000001</v>
      </c>
      <c r="I59" s="66">
        <f t="shared" si="11"/>
        <v>31</v>
      </c>
      <c r="J59" s="65">
        <f>VLOOKUP($A59,'Return Data'!$B$7:$R$2700,13,0)</f>
        <v>35.148099999999999</v>
      </c>
      <c r="K59" s="66">
        <f t="shared" si="18"/>
        <v>31</v>
      </c>
      <c r="L59" s="65">
        <f>VLOOKUP($A59,'Return Data'!$B$7:$R$2700,17,0)</f>
        <v>16.7806</v>
      </c>
      <c r="M59" s="66">
        <f t="shared" si="24"/>
        <v>33</v>
      </c>
      <c r="N59" s="65">
        <f>VLOOKUP($A59,'Return Data'!$B$7:$R$2700,14,0)</f>
        <v>11.0838</v>
      </c>
      <c r="O59" s="66">
        <f t="shared" si="25"/>
        <v>25</v>
      </c>
      <c r="P59" s="65">
        <f>VLOOKUP($A59,'Return Data'!$B$7:$R$2700,15,0)</f>
        <v>16.384499999999999</v>
      </c>
      <c r="Q59" s="66">
        <f>RANK(P59,P$8:P$71,0)</f>
        <v>17</v>
      </c>
      <c r="R59" s="65">
        <f>VLOOKUP($A59,'Return Data'!$B$7:$R$2700,16,0)</f>
        <v>10.6761</v>
      </c>
      <c r="S59" s="67">
        <f t="shared" si="21"/>
        <v>51</v>
      </c>
    </row>
    <row r="60" spans="1:19" x14ac:dyDescent="0.3">
      <c r="A60" s="63" t="s">
        <v>215</v>
      </c>
      <c r="B60" s="64">
        <f>VLOOKUP($A60,'Return Data'!$B$7:$R$2700,3,0)</f>
        <v>44260</v>
      </c>
      <c r="C60" s="65">
        <f>VLOOKUP($A60,'Return Data'!$B$7:$R$2700,4,0)</f>
        <v>19.9983</v>
      </c>
      <c r="D60" s="65">
        <f>VLOOKUP($A60,'Return Data'!$B$7:$R$2700,10,0)</f>
        <v>15.2248</v>
      </c>
      <c r="E60" s="66">
        <f t="shared" si="16"/>
        <v>29</v>
      </c>
      <c r="F60" s="65">
        <f>VLOOKUP($A60,'Return Data'!$B$7:$R$2700,11,0)</f>
        <v>32.611199999999997</v>
      </c>
      <c r="G60" s="66">
        <f t="shared" si="17"/>
        <v>44</v>
      </c>
      <c r="H60" s="65">
        <f>VLOOKUP($A60,'Return Data'!$B$7:$R$2700,12,0)</f>
        <v>51.334899999999998</v>
      </c>
      <c r="I60" s="66">
        <f t="shared" si="11"/>
        <v>32</v>
      </c>
      <c r="J60" s="65">
        <f>VLOOKUP($A60,'Return Data'!$B$7:$R$2700,13,0)</f>
        <v>34.895800000000001</v>
      </c>
      <c r="K60" s="66">
        <f t="shared" si="18"/>
        <v>34</v>
      </c>
      <c r="L60" s="65">
        <f>VLOOKUP($A60,'Return Data'!$B$7:$R$2700,17,0)</f>
        <v>17.7776</v>
      </c>
      <c r="M60" s="66">
        <f t="shared" si="24"/>
        <v>28</v>
      </c>
      <c r="N60" s="65">
        <f>VLOOKUP($A60,'Return Data'!$B$7:$R$2700,14,0)</f>
        <v>11.7806</v>
      </c>
      <c r="O60" s="66">
        <f>RANK(N60,N$8:N$71,0)</f>
        <v>21</v>
      </c>
      <c r="P60" s="65"/>
      <c r="Q60" s="66"/>
      <c r="R60" s="65">
        <f>VLOOKUP($A60,'Return Data'!$B$7:$R$2700,16,0)</f>
        <v>14.9999</v>
      </c>
      <c r="S60" s="67">
        <f t="shared" si="21"/>
        <v>30</v>
      </c>
    </row>
    <row r="61" spans="1:19" x14ac:dyDescent="0.3">
      <c r="A61" s="63" t="s">
        <v>216</v>
      </c>
      <c r="B61" s="64">
        <f>VLOOKUP($A61,'Return Data'!$B$7:$R$2700,3,0)</f>
        <v>44260</v>
      </c>
      <c r="C61" s="65">
        <f>VLOOKUP($A61,'Return Data'!$B$7:$R$2700,4,0)</f>
        <v>10.5306</v>
      </c>
      <c r="D61" s="65">
        <f>VLOOKUP($A61,'Return Data'!$B$7:$R$2700,10,0)</f>
        <v>21.4756</v>
      </c>
      <c r="E61" s="66">
        <f t="shared" si="16"/>
        <v>5</v>
      </c>
      <c r="F61" s="65">
        <f>VLOOKUP($A61,'Return Data'!$B$7:$R$2700,11,0)</f>
        <v>41.942900000000002</v>
      </c>
      <c r="G61" s="66">
        <f t="shared" si="17"/>
        <v>8</v>
      </c>
      <c r="H61" s="65">
        <f>VLOOKUP($A61,'Return Data'!$B$7:$R$2700,12,0)</f>
        <v>69.193399999999997</v>
      </c>
      <c r="I61" s="66">
        <f t="shared" si="11"/>
        <v>6</v>
      </c>
      <c r="J61" s="65">
        <f>VLOOKUP($A61,'Return Data'!$B$7:$R$2700,13,0)</f>
        <v>31.5733</v>
      </c>
      <c r="K61" s="66">
        <f t="shared" si="18"/>
        <v>44</v>
      </c>
      <c r="L61" s="65">
        <f>VLOOKUP($A61,'Return Data'!$B$7:$R$2700,17,0)</f>
        <v>11.3096</v>
      </c>
      <c r="M61" s="66">
        <f t="shared" si="24"/>
        <v>55</v>
      </c>
      <c r="N61" s="65"/>
      <c r="O61" s="66"/>
      <c r="P61" s="65"/>
      <c r="Q61" s="66"/>
      <c r="R61" s="65">
        <f>VLOOKUP($A61,'Return Data'!$B$7:$R$2700,16,0)</f>
        <v>1.7742</v>
      </c>
      <c r="S61" s="67">
        <f t="shared" si="21"/>
        <v>62</v>
      </c>
    </row>
    <row r="62" spans="1:19" x14ac:dyDescent="0.3">
      <c r="A62" s="63" t="s">
        <v>217</v>
      </c>
      <c r="B62" s="64">
        <f>VLOOKUP($A62,'Return Data'!$B$7:$R$2700,3,0)</f>
        <v>44260</v>
      </c>
      <c r="C62" s="65">
        <f>VLOOKUP($A62,'Return Data'!$B$7:$R$2700,4,0)</f>
        <v>12.2089</v>
      </c>
      <c r="D62" s="65">
        <f>VLOOKUP($A62,'Return Data'!$B$7:$R$2700,10,0)</f>
        <v>21.584399999999999</v>
      </c>
      <c r="E62" s="66">
        <f t="shared" si="16"/>
        <v>4</v>
      </c>
      <c r="F62" s="65">
        <f>VLOOKUP($A62,'Return Data'!$B$7:$R$2700,11,0)</f>
        <v>43.762700000000002</v>
      </c>
      <c r="G62" s="66">
        <f t="shared" si="17"/>
        <v>4</v>
      </c>
      <c r="H62" s="65">
        <f>VLOOKUP($A62,'Return Data'!$B$7:$R$2700,12,0)</f>
        <v>64.232799999999997</v>
      </c>
      <c r="I62" s="66">
        <f t="shared" si="11"/>
        <v>13</v>
      </c>
      <c r="J62" s="65">
        <f>VLOOKUP($A62,'Return Data'!$B$7:$R$2700,13,0)</f>
        <v>32.541200000000003</v>
      </c>
      <c r="K62" s="66">
        <f t="shared" si="18"/>
        <v>41</v>
      </c>
      <c r="L62" s="65">
        <f>VLOOKUP($A62,'Return Data'!$B$7:$R$2700,17,0)</f>
        <v>11.819599999999999</v>
      </c>
      <c r="M62" s="66">
        <f t="shared" si="24"/>
        <v>53</v>
      </c>
      <c r="N62" s="65"/>
      <c r="O62" s="66"/>
      <c r="P62" s="65"/>
      <c r="Q62" s="66"/>
      <c r="R62" s="65">
        <f>VLOOKUP($A62,'Return Data'!$B$7:$R$2700,16,0)</f>
        <v>7.7165999999999997</v>
      </c>
      <c r="S62" s="67">
        <f t="shared" si="21"/>
        <v>54</v>
      </c>
    </row>
    <row r="63" spans="1:19" x14ac:dyDescent="0.3">
      <c r="A63" s="63" t="s">
        <v>218</v>
      </c>
      <c r="B63" s="64">
        <f>VLOOKUP($A63,'Return Data'!$B$7:$R$2700,3,0)</f>
        <v>44260</v>
      </c>
      <c r="C63" s="65">
        <f>VLOOKUP($A63,'Return Data'!$B$7:$R$2700,4,0)</f>
        <v>25.8903</v>
      </c>
      <c r="D63" s="65">
        <f>VLOOKUP($A63,'Return Data'!$B$7:$R$2700,10,0)</f>
        <v>15.900399999999999</v>
      </c>
      <c r="E63" s="66">
        <f t="shared" si="16"/>
        <v>22</v>
      </c>
      <c r="F63" s="65">
        <f>VLOOKUP($A63,'Return Data'!$B$7:$R$2700,11,0)</f>
        <v>34.981699999999996</v>
      </c>
      <c r="G63" s="66">
        <f t="shared" si="17"/>
        <v>28</v>
      </c>
      <c r="H63" s="65">
        <f>VLOOKUP($A63,'Return Data'!$B$7:$R$2700,12,0)</f>
        <v>49.903599999999997</v>
      </c>
      <c r="I63" s="66">
        <f t="shared" si="11"/>
        <v>42</v>
      </c>
      <c r="J63" s="65">
        <f>VLOOKUP($A63,'Return Data'!$B$7:$R$2700,13,0)</f>
        <v>32.4495</v>
      </c>
      <c r="K63" s="66">
        <f t="shared" si="18"/>
        <v>42</v>
      </c>
      <c r="L63" s="65">
        <f>VLOOKUP($A63,'Return Data'!$B$7:$R$2700,17,0)</f>
        <v>19.668900000000001</v>
      </c>
      <c r="M63" s="66">
        <f t="shared" ref="M63:M71" si="26">RANK(L63,L$8:L$71,0)</f>
        <v>22</v>
      </c>
      <c r="N63" s="65">
        <f>VLOOKUP($A63,'Return Data'!$B$7:$R$2700,14,0)</f>
        <v>12.7974</v>
      </c>
      <c r="O63" s="66">
        <f t="shared" ref="O63:O68" si="27">RANK(N63,N$8:N$71,0)</f>
        <v>19</v>
      </c>
      <c r="P63" s="65">
        <f>VLOOKUP($A63,'Return Data'!$B$7:$R$2700,15,0)</f>
        <v>17.611899999999999</v>
      </c>
      <c r="Q63" s="66">
        <f t="shared" ref="Q63" si="28">RANK(P63,P$8:P$71,0)</f>
        <v>13</v>
      </c>
      <c r="R63" s="65">
        <f>VLOOKUP($A63,'Return Data'!$B$7:$R$2700,16,0)</f>
        <v>16.032699999999998</v>
      </c>
      <c r="S63" s="67">
        <f t="shared" si="21"/>
        <v>21</v>
      </c>
    </row>
    <row r="64" spans="1:19" x14ac:dyDescent="0.3">
      <c r="A64" s="63" t="s">
        <v>219</v>
      </c>
      <c r="B64" s="64">
        <f>VLOOKUP($A64,'Return Data'!$B$7:$R$2700,3,0)</f>
        <v>44260</v>
      </c>
      <c r="C64" s="65">
        <f>VLOOKUP($A64,'Return Data'!$B$7:$R$2700,4,0)</f>
        <v>103.2</v>
      </c>
      <c r="D64" s="65">
        <f>VLOOKUP($A64,'Return Data'!$B$7:$R$2700,10,0)</f>
        <v>10.457000000000001</v>
      </c>
      <c r="E64" s="66">
        <f t="shared" si="16"/>
        <v>61</v>
      </c>
      <c r="F64" s="65">
        <f>VLOOKUP($A64,'Return Data'!$B$7:$R$2700,11,0)</f>
        <v>25.4711</v>
      </c>
      <c r="G64" s="66">
        <f t="shared" si="17"/>
        <v>62</v>
      </c>
      <c r="H64" s="65">
        <f>VLOOKUP($A64,'Return Data'!$B$7:$R$2700,12,0)</f>
        <v>39.989100000000001</v>
      </c>
      <c r="I64" s="66">
        <f t="shared" si="11"/>
        <v>60</v>
      </c>
      <c r="J64" s="65">
        <f>VLOOKUP($A64,'Return Data'!$B$7:$R$2700,13,0)</f>
        <v>25.121200000000002</v>
      </c>
      <c r="K64" s="66">
        <f t="shared" si="18"/>
        <v>59</v>
      </c>
      <c r="L64" s="65">
        <f>VLOOKUP($A64,'Return Data'!$B$7:$R$2700,17,0)</f>
        <v>14.1873</v>
      </c>
      <c r="M64" s="66">
        <f t="shared" si="26"/>
        <v>48</v>
      </c>
      <c r="N64" s="65">
        <f>VLOOKUP($A64,'Return Data'!$B$7:$R$2700,14,0)</f>
        <v>9.7250999999999994</v>
      </c>
      <c r="O64" s="66">
        <f t="shared" si="27"/>
        <v>32</v>
      </c>
      <c r="P64" s="65">
        <f>VLOOKUP($A64,'Return Data'!$B$7:$R$2700,15,0)</f>
        <v>16.196899999999999</v>
      </c>
      <c r="Q64" s="66">
        <f>RANK(P64,P$8:P$71,0)</f>
        <v>18</v>
      </c>
      <c r="R64" s="65">
        <f>VLOOKUP($A64,'Return Data'!$B$7:$R$2700,16,0)</f>
        <v>12.745799999999999</v>
      </c>
      <c r="S64" s="67">
        <f t="shared" si="21"/>
        <v>43</v>
      </c>
    </row>
    <row r="65" spans="1:19" x14ac:dyDescent="0.3">
      <c r="A65" s="63" t="s">
        <v>220</v>
      </c>
      <c r="B65" s="64">
        <f>VLOOKUP($A65,'Return Data'!$B$7:$R$2700,3,0)</f>
        <v>44260</v>
      </c>
      <c r="C65" s="65">
        <f>VLOOKUP($A65,'Return Data'!$B$7:$R$2700,4,0)</f>
        <v>35.340000000000003</v>
      </c>
      <c r="D65" s="65">
        <f>VLOOKUP($A65,'Return Data'!$B$7:$R$2700,10,0)</f>
        <v>14.517200000000001</v>
      </c>
      <c r="E65" s="66">
        <f t="shared" si="16"/>
        <v>36</v>
      </c>
      <c r="F65" s="65">
        <f>VLOOKUP($A65,'Return Data'!$B$7:$R$2700,11,0)</f>
        <v>31.375499999999999</v>
      </c>
      <c r="G65" s="66">
        <f t="shared" si="17"/>
        <v>47</v>
      </c>
      <c r="H65" s="65">
        <f>VLOOKUP($A65,'Return Data'!$B$7:$R$2700,12,0)</f>
        <v>50</v>
      </c>
      <c r="I65" s="66">
        <f t="shared" si="11"/>
        <v>40</v>
      </c>
      <c r="J65" s="65">
        <f>VLOOKUP($A65,'Return Data'!$B$7:$R$2700,13,0)</f>
        <v>36.1325</v>
      </c>
      <c r="K65" s="66">
        <f t="shared" si="18"/>
        <v>23</v>
      </c>
      <c r="L65" s="65">
        <f>VLOOKUP($A65,'Return Data'!$B$7:$R$2700,17,0)</f>
        <v>21.491599999999998</v>
      </c>
      <c r="M65" s="66">
        <f t="shared" si="26"/>
        <v>17</v>
      </c>
      <c r="N65" s="65">
        <f>VLOOKUP($A65,'Return Data'!$B$7:$R$2700,14,0)</f>
        <v>13.377800000000001</v>
      </c>
      <c r="O65" s="66">
        <f t="shared" si="27"/>
        <v>14</v>
      </c>
      <c r="P65" s="65">
        <f>VLOOKUP($A65,'Return Data'!$B$7:$R$2700,15,0)</f>
        <v>14.390599999999999</v>
      </c>
      <c r="Q65" s="66">
        <f>RANK(P65,P$8:P$71,0)</f>
        <v>28</v>
      </c>
      <c r="R65" s="65">
        <f>VLOOKUP($A65,'Return Data'!$B$7:$R$2700,16,0)</f>
        <v>12.8703</v>
      </c>
      <c r="S65" s="67">
        <f t="shared" si="21"/>
        <v>42</v>
      </c>
    </row>
    <row r="66" spans="1:19" x14ac:dyDescent="0.3">
      <c r="A66" s="63" t="s">
        <v>221</v>
      </c>
      <c r="B66" s="64">
        <f>VLOOKUP($A66,'Return Data'!$B$7:$R$2700,3,0)</f>
        <v>44260</v>
      </c>
      <c r="C66" s="65">
        <f>VLOOKUP($A66,'Return Data'!$B$7:$R$2700,4,0)</f>
        <v>19.3231</v>
      </c>
      <c r="D66" s="65">
        <f>VLOOKUP($A66,'Return Data'!$B$7:$R$2700,10,0)</f>
        <v>18.322299999999998</v>
      </c>
      <c r="E66" s="66">
        <f t="shared" si="16"/>
        <v>13</v>
      </c>
      <c r="F66" s="65">
        <f>VLOOKUP($A66,'Return Data'!$B$7:$R$2700,11,0)</f>
        <v>38.514899999999997</v>
      </c>
      <c r="G66" s="66">
        <f t="shared" si="17"/>
        <v>13</v>
      </c>
      <c r="H66" s="65">
        <f>VLOOKUP($A66,'Return Data'!$B$7:$R$2700,12,0)</f>
        <v>61.3917</v>
      </c>
      <c r="I66" s="66">
        <f t="shared" si="11"/>
        <v>14</v>
      </c>
      <c r="J66" s="65">
        <f>VLOOKUP($A66,'Return Data'!$B$7:$R$2700,13,0)</f>
        <v>44.644799999999996</v>
      </c>
      <c r="K66" s="66">
        <f t="shared" si="18"/>
        <v>5</v>
      </c>
      <c r="L66" s="65">
        <f>VLOOKUP($A66,'Return Data'!$B$7:$R$2700,17,0)</f>
        <v>17.622299999999999</v>
      </c>
      <c r="M66" s="66">
        <f t="shared" si="26"/>
        <v>30</v>
      </c>
      <c r="N66" s="65">
        <f>VLOOKUP($A66,'Return Data'!$B$7:$R$2700,14,0)</f>
        <v>8.2819000000000003</v>
      </c>
      <c r="O66" s="66">
        <f t="shared" si="27"/>
        <v>41</v>
      </c>
      <c r="P66" s="65"/>
      <c r="Q66" s="66"/>
      <c r="R66" s="65">
        <f>VLOOKUP($A66,'Return Data'!$B$7:$R$2700,16,0)</f>
        <v>14.282</v>
      </c>
      <c r="S66" s="67">
        <f t="shared" si="21"/>
        <v>36</v>
      </c>
    </row>
    <row r="67" spans="1:19" x14ac:dyDescent="0.3">
      <c r="A67" s="63" t="s">
        <v>222</v>
      </c>
      <c r="B67" s="64">
        <f>VLOOKUP($A67,'Return Data'!$B$7:$R$2700,3,0)</f>
        <v>44260</v>
      </c>
      <c r="C67" s="65">
        <f>VLOOKUP($A67,'Return Data'!$B$7:$R$2700,4,0)</f>
        <v>13.9236</v>
      </c>
      <c r="D67" s="65">
        <f>VLOOKUP($A67,'Return Data'!$B$7:$R$2700,10,0)</f>
        <v>20.401599999999998</v>
      </c>
      <c r="E67" s="66">
        <f t="shared" si="16"/>
        <v>8</v>
      </c>
      <c r="F67" s="65">
        <f>VLOOKUP($A67,'Return Data'!$B$7:$R$2700,11,0)</f>
        <v>41.953000000000003</v>
      </c>
      <c r="G67" s="66">
        <f t="shared" si="17"/>
        <v>7</v>
      </c>
      <c r="H67" s="65">
        <f>VLOOKUP($A67,'Return Data'!$B$7:$R$2700,12,0)</f>
        <v>59.083199999999998</v>
      </c>
      <c r="I67" s="66">
        <f t="shared" si="11"/>
        <v>16</v>
      </c>
      <c r="J67" s="65">
        <f>VLOOKUP($A67,'Return Data'!$B$7:$R$2700,13,0)</f>
        <v>39.36</v>
      </c>
      <c r="K67" s="66">
        <f t="shared" si="18"/>
        <v>13</v>
      </c>
      <c r="L67" s="65">
        <f>VLOOKUP($A67,'Return Data'!$B$7:$R$2700,17,0)</f>
        <v>14.553100000000001</v>
      </c>
      <c r="M67" s="66">
        <f t="shared" si="26"/>
        <v>46</v>
      </c>
      <c r="N67" s="65">
        <f>VLOOKUP($A67,'Return Data'!$B$7:$R$2700,14,0)</f>
        <v>5.5884</v>
      </c>
      <c r="O67" s="66">
        <f t="shared" si="27"/>
        <v>45</v>
      </c>
      <c r="P67" s="65"/>
      <c r="Q67" s="66"/>
      <c r="R67" s="65">
        <f>VLOOKUP($A67,'Return Data'!$B$7:$R$2700,16,0)</f>
        <v>8.3876000000000008</v>
      </c>
      <c r="S67" s="67">
        <f t="shared" si="21"/>
        <v>53</v>
      </c>
    </row>
    <row r="68" spans="1:19" x14ac:dyDescent="0.3">
      <c r="A68" s="63" t="s">
        <v>223</v>
      </c>
      <c r="B68" s="64">
        <f>VLOOKUP($A68,'Return Data'!$B$7:$R$2700,3,0)</f>
        <v>44260</v>
      </c>
      <c r="C68" s="65">
        <f>VLOOKUP($A68,'Return Data'!$B$7:$R$2700,4,0)</f>
        <v>12.9941</v>
      </c>
      <c r="D68" s="65">
        <f>VLOOKUP($A68,'Return Data'!$B$7:$R$2700,10,0)</f>
        <v>19.843</v>
      </c>
      <c r="E68" s="66">
        <f t="shared" si="16"/>
        <v>11</v>
      </c>
      <c r="F68" s="65">
        <f>VLOOKUP($A68,'Return Data'!$B$7:$R$2700,11,0)</f>
        <v>40.938400000000001</v>
      </c>
      <c r="G68" s="66">
        <f t="shared" si="17"/>
        <v>10</v>
      </c>
      <c r="H68" s="65">
        <f>VLOOKUP($A68,'Return Data'!$B$7:$R$2700,12,0)</f>
        <v>57.015099999999997</v>
      </c>
      <c r="I68" s="66">
        <f t="shared" si="11"/>
        <v>17</v>
      </c>
      <c r="J68" s="65">
        <f>VLOOKUP($A68,'Return Data'!$B$7:$R$2700,13,0)</f>
        <v>41.022599999999997</v>
      </c>
      <c r="K68" s="66">
        <f t="shared" si="18"/>
        <v>9</v>
      </c>
      <c r="L68" s="65">
        <f>VLOOKUP($A68,'Return Data'!$B$7:$R$2700,17,0)</f>
        <v>15.569800000000001</v>
      </c>
      <c r="M68" s="66">
        <f t="shared" si="26"/>
        <v>41</v>
      </c>
      <c r="N68" s="65">
        <f>VLOOKUP($A68,'Return Data'!$B$7:$R$2700,14,0)</f>
        <v>6.9657</v>
      </c>
      <c r="O68" s="66">
        <f t="shared" si="27"/>
        <v>44</v>
      </c>
      <c r="P68" s="65"/>
      <c r="Q68" s="66"/>
      <c r="R68" s="65">
        <f>VLOOKUP($A68,'Return Data'!$B$7:$R$2700,16,0)</f>
        <v>6.8788</v>
      </c>
      <c r="S68" s="67">
        <f t="shared" si="21"/>
        <v>56</v>
      </c>
    </row>
    <row r="69" spans="1:19" x14ac:dyDescent="0.3">
      <c r="A69" s="63" t="s">
        <v>224</v>
      </c>
      <c r="B69" s="64">
        <f>VLOOKUP($A69,'Return Data'!$B$7:$R$2700,3,0)</f>
        <v>44260</v>
      </c>
      <c r="C69" s="65">
        <f>VLOOKUP($A69,'Return Data'!$B$7:$R$2700,4,0)</f>
        <v>11.145</v>
      </c>
      <c r="D69" s="65">
        <f>VLOOKUP($A69,'Return Data'!$B$7:$R$2700,10,0)</f>
        <v>13.4732</v>
      </c>
      <c r="E69" s="66">
        <f t="shared" si="16"/>
        <v>52</v>
      </c>
      <c r="F69" s="65">
        <f>VLOOKUP($A69,'Return Data'!$B$7:$R$2700,11,0)</f>
        <v>29.771100000000001</v>
      </c>
      <c r="G69" s="66">
        <f t="shared" si="17"/>
        <v>51</v>
      </c>
      <c r="H69" s="65">
        <f>VLOOKUP($A69,'Return Data'!$B$7:$R$2700,12,0)</f>
        <v>45.9878</v>
      </c>
      <c r="I69" s="66">
        <f t="shared" si="11"/>
        <v>51</v>
      </c>
      <c r="J69" s="65">
        <f>VLOOKUP($A69,'Return Data'!$B$7:$R$2700,13,0)</f>
        <v>35.2746</v>
      </c>
      <c r="K69" s="66">
        <f t="shared" si="18"/>
        <v>30</v>
      </c>
      <c r="L69" s="65">
        <f>VLOOKUP($A69,'Return Data'!$B$7:$R$2700,17,0)</f>
        <v>12.217700000000001</v>
      </c>
      <c r="M69" s="66">
        <f t="shared" si="26"/>
        <v>52</v>
      </c>
      <c r="N69" s="65"/>
      <c r="O69" s="66"/>
      <c r="P69" s="65"/>
      <c r="Q69" s="66"/>
      <c r="R69" s="65">
        <f>VLOOKUP($A69,'Return Data'!$B$7:$R$2700,16,0)</f>
        <v>3.5255000000000001</v>
      </c>
      <c r="S69" s="67">
        <f t="shared" si="21"/>
        <v>60</v>
      </c>
    </row>
    <row r="70" spans="1:19" x14ac:dyDescent="0.3">
      <c r="A70" s="63" t="s">
        <v>225</v>
      </c>
      <c r="B70" s="64">
        <f>VLOOKUP($A70,'Return Data'!$B$7:$R$2700,3,0)</f>
        <v>44260</v>
      </c>
      <c r="C70" s="65">
        <f>VLOOKUP($A70,'Return Data'!$B$7:$R$2700,4,0)</f>
        <v>11.5779</v>
      </c>
      <c r="D70" s="65">
        <f>VLOOKUP($A70,'Return Data'!$B$7:$R$2700,10,0)</f>
        <v>12.784599999999999</v>
      </c>
      <c r="E70" s="66">
        <f t="shared" si="16"/>
        <v>55</v>
      </c>
      <c r="F70" s="65">
        <f>VLOOKUP($A70,'Return Data'!$B$7:$R$2700,11,0)</f>
        <v>29.008900000000001</v>
      </c>
      <c r="G70" s="66">
        <f t="shared" si="17"/>
        <v>55</v>
      </c>
      <c r="H70" s="65">
        <f>VLOOKUP($A70,'Return Data'!$B$7:$R$2700,12,0)</f>
        <v>44.892200000000003</v>
      </c>
      <c r="I70" s="66">
        <f t="shared" si="11"/>
        <v>54</v>
      </c>
      <c r="J70" s="65">
        <f>VLOOKUP($A70,'Return Data'!$B$7:$R$2700,13,0)</f>
        <v>34.507899999999999</v>
      </c>
      <c r="K70" s="66">
        <f t="shared" si="18"/>
        <v>36</v>
      </c>
      <c r="L70" s="65">
        <f>VLOOKUP($A70,'Return Data'!$B$7:$R$2700,17,0)</f>
        <v>13.0533</v>
      </c>
      <c r="M70" s="66">
        <f t="shared" si="26"/>
        <v>51</v>
      </c>
      <c r="N70" s="65"/>
      <c r="O70" s="66"/>
      <c r="P70" s="65"/>
      <c r="Q70" s="66"/>
      <c r="R70" s="65">
        <f>VLOOKUP($A70,'Return Data'!$B$7:$R$2700,16,0)</f>
        <v>5.1052999999999997</v>
      </c>
      <c r="S70" s="67">
        <f t="shared" si="21"/>
        <v>59</v>
      </c>
    </row>
    <row r="71" spans="1:19" x14ac:dyDescent="0.3">
      <c r="A71" s="63" t="s">
        <v>226</v>
      </c>
      <c r="B71" s="64">
        <f>VLOOKUP($A71,'Return Data'!$B$7:$R$2700,3,0)</f>
        <v>44260</v>
      </c>
      <c r="C71" s="65">
        <f>VLOOKUP($A71,'Return Data'!$B$7:$R$2700,4,0)</f>
        <v>128.1371</v>
      </c>
      <c r="D71" s="65">
        <f>VLOOKUP($A71,'Return Data'!$B$7:$R$2700,10,0)</f>
        <v>13.6731</v>
      </c>
      <c r="E71" s="66">
        <f t="shared" si="16"/>
        <v>51</v>
      </c>
      <c r="F71" s="65">
        <f>VLOOKUP($A71,'Return Data'!$B$7:$R$2700,11,0)</f>
        <v>34.725200000000001</v>
      </c>
      <c r="G71" s="66">
        <f t="shared" si="17"/>
        <v>30</v>
      </c>
      <c r="H71" s="65">
        <f>VLOOKUP($A71,'Return Data'!$B$7:$R$2700,12,0)</f>
        <v>50.750100000000003</v>
      </c>
      <c r="I71" s="66">
        <f t="shared" si="11"/>
        <v>35</v>
      </c>
      <c r="J71" s="65">
        <f>VLOOKUP($A71,'Return Data'!$B$7:$R$2700,13,0)</f>
        <v>34.172899999999998</v>
      </c>
      <c r="K71" s="66">
        <f t="shared" si="18"/>
        <v>37</v>
      </c>
      <c r="L71" s="65">
        <f>VLOOKUP($A71,'Return Data'!$B$7:$R$2700,17,0)</f>
        <v>20.120999999999999</v>
      </c>
      <c r="M71" s="66">
        <f t="shared" si="26"/>
        <v>21</v>
      </c>
      <c r="N71" s="65">
        <f>VLOOKUP($A71,'Return Data'!$B$7:$R$2700,14,0)</f>
        <v>13.023199999999999</v>
      </c>
      <c r="O71" s="66">
        <f>RANK(N71,N$8:N$71,0)</f>
        <v>16</v>
      </c>
      <c r="P71" s="65">
        <f>VLOOKUP($A71,'Return Data'!$B$7:$R$2700,15,0)</f>
        <v>15.978999999999999</v>
      </c>
      <c r="Q71" s="66">
        <f>RANK(P71,P$8:P$71,0)</f>
        <v>19</v>
      </c>
      <c r="R71" s="65">
        <f>VLOOKUP($A71,'Return Data'!$B$7:$R$2700,16,0)</f>
        <v>14.459199999999999</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15.546078124999996</v>
      </c>
      <c r="E73" s="74"/>
      <c r="F73" s="75">
        <f>AVERAGE(F8:F71)</f>
        <v>34.505356249999998</v>
      </c>
      <c r="G73" s="74"/>
      <c r="H73" s="75">
        <f>AVERAGE(H8:H71)</f>
        <v>53.441042187500003</v>
      </c>
      <c r="I73" s="74"/>
      <c r="J73" s="75">
        <f>AVERAGE(J8:J71)</f>
        <v>34.491289062500009</v>
      </c>
      <c r="K73" s="74"/>
      <c r="L73" s="75">
        <f>AVERAGE(L8:L71)</f>
        <v>18.465518032786896</v>
      </c>
      <c r="M73" s="74"/>
      <c r="N73" s="75">
        <f>AVERAGE(N8:N71)</f>
        <v>10.641374509803919</v>
      </c>
      <c r="O73" s="74"/>
      <c r="P73" s="75">
        <f>AVERAGE(P8:P71)</f>
        <v>16.339800000000004</v>
      </c>
      <c r="Q73" s="74"/>
      <c r="R73" s="75">
        <f>AVERAGE(R8:R71)</f>
        <v>13.816784375000005</v>
      </c>
      <c r="S73" s="76"/>
    </row>
    <row r="74" spans="1:19" x14ac:dyDescent="0.3">
      <c r="A74" s="73" t="s">
        <v>28</v>
      </c>
      <c r="B74" s="74"/>
      <c r="C74" s="74"/>
      <c r="D74" s="75">
        <f>MIN(D8:D71)</f>
        <v>8.3529999999999998</v>
      </c>
      <c r="E74" s="74"/>
      <c r="F74" s="75">
        <f>MIN(F8:F71)</f>
        <v>22.3169</v>
      </c>
      <c r="G74" s="74"/>
      <c r="H74" s="75">
        <f>MIN(H8:H71)</f>
        <v>35.329099999999997</v>
      </c>
      <c r="I74" s="74"/>
      <c r="J74" s="75">
        <f>MIN(J8:J71)</f>
        <v>18.411999999999999</v>
      </c>
      <c r="K74" s="74"/>
      <c r="L74" s="75">
        <f>MIN(L8:L71)</f>
        <v>9.5683000000000007</v>
      </c>
      <c r="M74" s="74"/>
      <c r="N74" s="75">
        <f>MIN(N8:N71)</f>
        <v>-2.2088000000000001</v>
      </c>
      <c r="O74" s="74"/>
      <c r="P74" s="75">
        <f>MIN(P8:P71)</f>
        <v>10.0899</v>
      </c>
      <c r="Q74" s="74"/>
      <c r="R74" s="75">
        <f>MIN(R8:R71)</f>
        <v>-0.30530000000000002</v>
      </c>
      <c r="S74" s="76"/>
    </row>
    <row r="75" spans="1:19" ht="15" thickBot="1" x14ac:dyDescent="0.35">
      <c r="A75" s="77" t="s">
        <v>29</v>
      </c>
      <c r="B75" s="78"/>
      <c r="C75" s="78"/>
      <c r="D75" s="79">
        <f>MAX(D8:D71)</f>
        <v>22.5809</v>
      </c>
      <c r="E75" s="78"/>
      <c r="F75" s="79">
        <f>MAX(F8:F71)</f>
        <v>46.027000000000001</v>
      </c>
      <c r="G75" s="78"/>
      <c r="H75" s="79">
        <f>MAX(H8:H71)</f>
        <v>81.268000000000001</v>
      </c>
      <c r="I75" s="78"/>
      <c r="J75" s="79">
        <f>MAX(J8:J71)</f>
        <v>73.768699999999995</v>
      </c>
      <c r="K75" s="78"/>
      <c r="L75" s="79">
        <f>MAX(L8:L71)</f>
        <v>39.275199999999998</v>
      </c>
      <c r="M75" s="78"/>
      <c r="N75" s="79">
        <f>MAX(N8:N71)</f>
        <v>23.716799999999999</v>
      </c>
      <c r="O75" s="78"/>
      <c r="P75" s="79">
        <f>MAX(P8:P71)</f>
        <v>25.070499999999999</v>
      </c>
      <c r="Q75" s="78"/>
      <c r="R75" s="79">
        <f>MAX(R8:R71)</f>
        <v>27.447500000000002</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344</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44260</v>
      </c>
      <c r="C8" s="65">
        <f>VLOOKUP($A8,'Return Data'!$B$7:$R$2700,4,0)</f>
        <v>48.65</v>
      </c>
      <c r="D8" s="65">
        <f>VLOOKUP($A8,'Return Data'!$B$7:$R$2700,10,0)</f>
        <v>14.0947</v>
      </c>
      <c r="E8" s="66">
        <f t="shared" ref="E8" si="0">RANK(D8,D$8:D$73,0)</f>
        <v>39</v>
      </c>
      <c r="F8" s="65">
        <f>VLOOKUP($A8,'Return Data'!$B$7:$R$2700,11,0)</f>
        <v>25.710599999999999</v>
      </c>
      <c r="G8" s="66">
        <f t="shared" ref="G8" si="1">RANK(F8,F$8:F$73,0)</f>
        <v>61</v>
      </c>
      <c r="H8" s="65">
        <f>VLOOKUP($A8,'Return Data'!$B$7:$R$2700,12,0)</f>
        <v>38.801699999999997</v>
      </c>
      <c r="I8" s="66">
        <f>RANK(H8,H$8:H$73,0)</f>
        <v>63</v>
      </c>
      <c r="J8" s="65">
        <f>VLOOKUP($A8,'Return Data'!$B$7:$R$2700,13,0)</f>
        <v>23.6341</v>
      </c>
      <c r="K8" s="66">
        <f t="shared" ref="K8" si="2">RANK(J8,J$8:J$73,0)</f>
        <v>60</v>
      </c>
      <c r="L8" s="65">
        <f>VLOOKUP($A8,'Return Data'!$B$7:$R$2700,17,0)</f>
        <v>13.144500000000001</v>
      </c>
      <c r="M8" s="66">
        <f t="shared" ref="M8" si="3">RANK(L8,L$8:L$73,0)</f>
        <v>49</v>
      </c>
      <c r="N8" s="65">
        <f>VLOOKUP($A8,'Return Data'!$B$7:$R$2700,14,0)</f>
        <v>8.0762999999999998</v>
      </c>
      <c r="O8" s="66">
        <f>RANK(N8,N$8:N$73,0)</f>
        <v>38</v>
      </c>
      <c r="P8" s="65">
        <f>VLOOKUP($A8,'Return Data'!$B$7:$R$2700,15,0)</f>
        <v>13.855499999999999</v>
      </c>
      <c r="Q8" s="66">
        <f>RANK(P8,P$8:P$73,0)</f>
        <v>28</v>
      </c>
      <c r="R8" s="65">
        <f>VLOOKUP($A8,'Return Data'!$B$7:$R$2700,16,0)</f>
        <v>11.587199999999999</v>
      </c>
      <c r="S8" s="67">
        <f t="shared" ref="S8" si="4">RANK(R8,R$8:R$73,0)</f>
        <v>41</v>
      </c>
    </row>
    <row r="9" spans="1:20" x14ac:dyDescent="0.3">
      <c r="A9" s="63" t="s">
        <v>267</v>
      </c>
      <c r="B9" s="64">
        <f>VLOOKUP($A9,'Return Data'!$B$7:$R$2700,3,0)</f>
        <v>44260</v>
      </c>
      <c r="C9" s="65">
        <f>VLOOKUP($A9,'Return Data'!$B$7:$R$2700,4,0)</f>
        <v>39.67</v>
      </c>
      <c r="D9" s="65">
        <f>VLOOKUP($A9,'Return Data'!$B$7:$R$2700,10,0)</f>
        <v>13.961499999999999</v>
      </c>
      <c r="E9" s="66">
        <f t="shared" ref="E9:E72" si="5">RANK(D9,D$8:D$73,0)</f>
        <v>43</v>
      </c>
      <c r="F9" s="65">
        <f>VLOOKUP($A9,'Return Data'!$B$7:$R$2700,11,0)</f>
        <v>25.538</v>
      </c>
      <c r="G9" s="66">
        <f t="shared" ref="G9:G72" si="6">RANK(F9,F$8:F$73,0)</f>
        <v>62</v>
      </c>
      <c r="H9" s="65">
        <f>VLOOKUP($A9,'Return Data'!$B$7:$R$2700,12,0)</f>
        <v>38.706299999999999</v>
      </c>
      <c r="I9" s="66">
        <f t="shared" ref="I9:I72" si="7">RANK(H9,H$8:H$73,0)</f>
        <v>64</v>
      </c>
      <c r="J9" s="65">
        <f>VLOOKUP($A9,'Return Data'!$B$7:$R$2700,13,0)</f>
        <v>24.67</v>
      </c>
      <c r="K9" s="66">
        <f t="shared" ref="K9:K72" si="8">RANK(J9,J$8:J$73,0)</f>
        <v>57</v>
      </c>
      <c r="L9" s="65">
        <f>VLOOKUP($A9,'Return Data'!$B$7:$R$2700,17,0)</f>
        <v>13.9512</v>
      </c>
      <c r="M9" s="66">
        <f t="shared" ref="M9:M72" si="9">RANK(L9,L$8:L$73,0)</f>
        <v>46</v>
      </c>
      <c r="N9" s="65">
        <f>VLOOKUP($A9,'Return Data'!$B$7:$R$2700,14,0)</f>
        <v>8.7936999999999994</v>
      </c>
      <c r="O9" s="66">
        <f t="shared" ref="O9:O72" si="10">RANK(N9,N$8:N$73,0)</f>
        <v>33</v>
      </c>
      <c r="P9" s="65">
        <f>VLOOKUP($A9,'Return Data'!$B$7:$R$2700,15,0)</f>
        <v>14.571099999999999</v>
      </c>
      <c r="Q9" s="66">
        <f t="shared" ref="Q9:Q72" si="11">RANK(P9,P$8:P$73,0)</f>
        <v>21</v>
      </c>
      <c r="R9" s="65">
        <f>VLOOKUP($A9,'Return Data'!$B$7:$R$2700,16,0)</f>
        <v>11.2906</v>
      </c>
      <c r="S9" s="67">
        <f t="shared" ref="S9:S72" si="12">RANK(R9,R$8:R$73,0)</f>
        <v>47</v>
      </c>
    </row>
    <row r="10" spans="1:20" x14ac:dyDescent="0.3">
      <c r="A10" s="63" t="s">
        <v>268</v>
      </c>
      <c r="B10" s="64">
        <f>VLOOKUP($A10,'Return Data'!$B$7:$R$2700,3,0)</f>
        <v>44260</v>
      </c>
      <c r="C10" s="65">
        <f>VLOOKUP($A10,'Return Data'!$B$7:$R$2700,4,0)</f>
        <v>62.732500000000002</v>
      </c>
      <c r="D10" s="65">
        <f>VLOOKUP($A10,'Return Data'!$B$7:$R$2700,10,0)</f>
        <v>11.934799999999999</v>
      </c>
      <c r="E10" s="66">
        <f t="shared" si="5"/>
        <v>60</v>
      </c>
      <c r="F10" s="65">
        <f>VLOOKUP($A10,'Return Data'!$B$7:$R$2700,11,0)</f>
        <v>33.299500000000002</v>
      </c>
      <c r="G10" s="66">
        <f t="shared" si="6"/>
        <v>35</v>
      </c>
      <c r="H10" s="65">
        <f>VLOOKUP($A10,'Return Data'!$B$7:$R$2700,12,0)</f>
        <v>45.4178</v>
      </c>
      <c r="I10" s="66">
        <f t="shared" si="7"/>
        <v>52</v>
      </c>
      <c r="J10" s="65">
        <f>VLOOKUP($A10,'Return Data'!$B$7:$R$2700,13,0)</f>
        <v>26.546700000000001</v>
      </c>
      <c r="K10" s="66">
        <f t="shared" si="8"/>
        <v>54</v>
      </c>
      <c r="L10" s="65">
        <f>VLOOKUP($A10,'Return Data'!$B$7:$R$2700,17,0)</f>
        <v>22.0564</v>
      </c>
      <c r="M10" s="66">
        <f t="shared" si="9"/>
        <v>13</v>
      </c>
      <c r="N10" s="65">
        <f>VLOOKUP($A10,'Return Data'!$B$7:$R$2700,14,0)</f>
        <v>15.5428</v>
      </c>
      <c r="O10" s="66">
        <f t="shared" si="10"/>
        <v>7</v>
      </c>
      <c r="P10" s="65">
        <f>VLOOKUP($A10,'Return Data'!$B$7:$R$2700,15,0)</f>
        <v>17.102399999999999</v>
      </c>
      <c r="Q10" s="66">
        <f t="shared" si="11"/>
        <v>9</v>
      </c>
      <c r="R10" s="65">
        <f>VLOOKUP($A10,'Return Data'!$B$7:$R$2700,16,0)</f>
        <v>17.835000000000001</v>
      </c>
      <c r="S10" s="67">
        <f t="shared" si="12"/>
        <v>17</v>
      </c>
    </row>
    <row r="11" spans="1:20" x14ac:dyDescent="0.3">
      <c r="A11" s="63" t="s">
        <v>269</v>
      </c>
      <c r="B11" s="64">
        <f>VLOOKUP($A11,'Return Data'!$B$7:$R$2700,3,0)</f>
        <v>44260</v>
      </c>
      <c r="C11" s="65">
        <f>VLOOKUP($A11,'Return Data'!$B$7:$R$2700,4,0)</f>
        <v>57.5</v>
      </c>
      <c r="D11" s="65">
        <f>VLOOKUP($A11,'Return Data'!$B$7:$R$2700,10,0)</f>
        <v>13.166700000000001</v>
      </c>
      <c r="E11" s="66">
        <f t="shared" si="5"/>
        <v>55</v>
      </c>
      <c r="F11" s="65">
        <f>VLOOKUP($A11,'Return Data'!$B$7:$R$2700,11,0)</f>
        <v>33.009500000000003</v>
      </c>
      <c r="G11" s="66">
        <f t="shared" si="6"/>
        <v>37</v>
      </c>
      <c r="H11" s="65">
        <f>VLOOKUP($A11,'Return Data'!$B$7:$R$2700,12,0)</f>
        <v>51.315800000000003</v>
      </c>
      <c r="I11" s="66">
        <f t="shared" si="7"/>
        <v>31</v>
      </c>
      <c r="J11" s="65">
        <f>VLOOKUP($A11,'Return Data'!$B$7:$R$2700,13,0)</f>
        <v>32.244700000000002</v>
      </c>
      <c r="K11" s="66">
        <f t="shared" si="8"/>
        <v>39</v>
      </c>
      <c r="L11" s="65">
        <f>VLOOKUP($A11,'Return Data'!$B$7:$R$2700,17,0)</f>
        <v>16.305599999999998</v>
      </c>
      <c r="M11" s="66">
        <f t="shared" si="9"/>
        <v>34</v>
      </c>
      <c r="N11" s="65">
        <f>VLOOKUP($A11,'Return Data'!$B$7:$R$2700,14,0)</f>
        <v>7.7690999999999999</v>
      </c>
      <c r="O11" s="66">
        <f t="shared" si="10"/>
        <v>41</v>
      </c>
      <c r="P11" s="65">
        <f>VLOOKUP($A11,'Return Data'!$B$7:$R$2700,15,0)</f>
        <v>12.197800000000001</v>
      </c>
      <c r="Q11" s="66">
        <f t="shared" si="11"/>
        <v>36</v>
      </c>
      <c r="R11" s="65">
        <f>VLOOKUP($A11,'Return Data'!$B$7:$R$2700,16,0)</f>
        <v>6.7233000000000001</v>
      </c>
      <c r="S11" s="67">
        <f t="shared" si="12"/>
        <v>57</v>
      </c>
    </row>
    <row r="12" spans="1:20" x14ac:dyDescent="0.3">
      <c r="A12" s="63" t="s">
        <v>270</v>
      </c>
      <c r="B12" s="64">
        <f>VLOOKUP($A12,'Return Data'!$B$7:$R$2700,3,0)</f>
        <v>44260</v>
      </c>
      <c r="C12" s="65">
        <f>VLOOKUP($A12,'Return Data'!$B$7:$R$2700,4,0)</f>
        <v>52.244999999999997</v>
      </c>
      <c r="D12" s="65">
        <f>VLOOKUP($A12,'Return Data'!$B$7:$R$2700,10,0)</f>
        <v>12.3476</v>
      </c>
      <c r="E12" s="66">
        <f t="shared" si="5"/>
        <v>58</v>
      </c>
      <c r="F12" s="65">
        <f>VLOOKUP($A12,'Return Data'!$B$7:$R$2700,11,0)</f>
        <v>29.2074</v>
      </c>
      <c r="G12" s="66">
        <f t="shared" si="6"/>
        <v>53</v>
      </c>
      <c r="H12" s="65">
        <f>VLOOKUP($A12,'Return Data'!$B$7:$R$2700,12,0)</f>
        <v>41.893000000000001</v>
      </c>
      <c r="I12" s="66">
        <f t="shared" si="7"/>
        <v>58</v>
      </c>
      <c r="J12" s="65">
        <f>VLOOKUP($A12,'Return Data'!$B$7:$R$2700,13,0)</f>
        <v>28.4892</v>
      </c>
      <c r="K12" s="66">
        <f t="shared" si="8"/>
        <v>48</v>
      </c>
      <c r="L12" s="65">
        <f>VLOOKUP($A12,'Return Data'!$B$7:$R$2700,17,0)</f>
        <v>20.628</v>
      </c>
      <c r="M12" s="66">
        <f t="shared" si="9"/>
        <v>17</v>
      </c>
      <c r="N12" s="65">
        <f>VLOOKUP($A12,'Return Data'!$B$7:$R$2700,14,0)</f>
        <v>12.5916</v>
      </c>
      <c r="O12" s="66">
        <f t="shared" si="10"/>
        <v>15</v>
      </c>
      <c r="P12" s="65">
        <f>VLOOKUP($A12,'Return Data'!$B$7:$R$2700,15,0)</f>
        <v>14</v>
      </c>
      <c r="Q12" s="66">
        <f t="shared" si="11"/>
        <v>26</v>
      </c>
      <c r="R12" s="65">
        <f>VLOOKUP($A12,'Return Data'!$B$7:$R$2700,16,0)</f>
        <v>11.5129</v>
      </c>
      <c r="S12" s="67">
        <f t="shared" si="12"/>
        <v>42</v>
      </c>
    </row>
    <row r="13" spans="1:20" x14ac:dyDescent="0.3">
      <c r="A13" s="63" t="s">
        <v>271</v>
      </c>
      <c r="B13" s="64">
        <f>VLOOKUP($A13,'Return Data'!$B$7:$R$2700,3,0)</f>
        <v>44260</v>
      </c>
      <c r="C13" s="65">
        <f>VLOOKUP($A13,'Return Data'!$B$7:$R$2700,4,0)</f>
        <v>13.11</v>
      </c>
      <c r="D13" s="65">
        <f>VLOOKUP($A13,'Return Data'!$B$7:$R$2700,10,0)</f>
        <v>14</v>
      </c>
      <c r="E13" s="66">
        <f t="shared" si="5"/>
        <v>41</v>
      </c>
      <c r="F13" s="65">
        <f>VLOOKUP($A13,'Return Data'!$B$7:$R$2700,11,0)</f>
        <v>31.3627</v>
      </c>
      <c r="G13" s="66">
        <f t="shared" si="6"/>
        <v>47</v>
      </c>
      <c r="H13" s="65">
        <f>VLOOKUP($A13,'Return Data'!$B$7:$R$2700,12,0)</f>
        <v>54.417000000000002</v>
      </c>
      <c r="I13" s="66">
        <f t="shared" si="7"/>
        <v>23</v>
      </c>
      <c r="J13" s="65">
        <f>VLOOKUP($A13,'Return Data'!$B$7:$R$2700,13,0)</f>
        <v>37.277500000000003</v>
      </c>
      <c r="K13" s="66">
        <f t="shared" si="8"/>
        <v>15</v>
      </c>
      <c r="L13" s="65">
        <f>VLOOKUP($A13,'Return Data'!$B$7:$R$2700,17,0)</f>
        <v>25.639600000000002</v>
      </c>
      <c r="M13" s="66">
        <f t="shared" si="9"/>
        <v>6</v>
      </c>
      <c r="N13" s="65"/>
      <c r="O13" s="66"/>
      <c r="P13" s="65"/>
      <c r="Q13" s="66"/>
      <c r="R13" s="65">
        <f>VLOOKUP($A13,'Return Data'!$B$7:$R$2700,16,0)</f>
        <v>9.3127999999999993</v>
      </c>
      <c r="S13" s="67">
        <f t="shared" si="12"/>
        <v>53</v>
      </c>
    </row>
    <row r="14" spans="1:20" x14ac:dyDescent="0.3">
      <c r="A14" s="63" t="s">
        <v>272</v>
      </c>
      <c r="B14" s="64">
        <f>VLOOKUP($A14,'Return Data'!$B$7:$R$2700,3,0)</f>
        <v>44260</v>
      </c>
      <c r="C14" s="65">
        <f>VLOOKUP($A14,'Return Data'!$B$7:$R$2700,4,0)</f>
        <v>15.93</v>
      </c>
      <c r="D14" s="65">
        <f>VLOOKUP($A14,'Return Data'!$B$7:$R$2700,10,0)</f>
        <v>13.6234</v>
      </c>
      <c r="E14" s="66">
        <f t="shared" si="5"/>
        <v>48</v>
      </c>
      <c r="F14" s="65">
        <f>VLOOKUP($A14,'Return Data'!$B$7:$R$2700,11,0)</f>
        <v>31.9801</v>
      </c>
      <c r="G14" s="66">
        <f t="shared" si="6"/>
        <v>44</v>
      </c>
      <c r="H14" s="65">
        <f>VLOOKUP($A14,'Return Data'!$B$7:$R$2700,12,0)</f>
        <v>54.961100000000002</v>
      </c>
      <c r="I14" s="66">
        <f t="shared" si="7"/>
        <v>22</v>
      </c>
      <c r="J14" s="65">
        <f>VLOOKUP($A14,'Return Data'!$B$7:$R$2700,13,0)</f>
        <v>32.971600000000002</v>
      </c>
      <c r="K14" s="66">
        <f t="shared" si="8"/>
        <v>36</v>
      </c>
      <c r="L14" s="65">
        <f>VLOOKUP($A14,'Return Data'!$B$7:$R$2700,17,0)</f>
        <v>23.195799999999998</v>
      </c>
      <c r="M14" s="66">
        <f t="shared" ref="M14" si="13">RANK(L14,L$8:L$73,0)</f>
        <v>11</v>
      </c>
      <c r="N14" s="65"/>
      <c r="O14" s="66"/>
      <c r="P14" s="65"/>
      <c r="Q14" s="66"/>
      <c r="R14" s="65">
        <f>VLOOKUP($A14,'Return Data'!$B$7:$R$2700,16,0)</f>
        <v>21.6279</v>
      </c>
      <c r="S14" s="67">
        <f t="shared" si="12"/>
        <v>6</v>
      </c>
    </row>
    <row r="15" spans="1:20" x14ac:dyDescent="0.3">
      <c r="A15" s="63" t="s">
        <v>273</v>
      </c>
      <c r="B15" s="64">
        <f>VLOOKUP($A15,'Return Data'!$B$7:$R$2700,3,0)</f>
        <v>44260</v>
      </c>
      <c r="C15" s="65">
        <f>VLOOKUP($A15,'Return Data'!$B$7:$R$2700,4,0)</f>
        <v>79.290000000000006</v>
      </c>
      <c r="D15" s="65">
        <f>VLOOKUP($A15,'Return Data'!$B$7:$R$2700,10,0)</f>
        <v>14.448600000000001</v>
      </c>
      <c r="E15" s="66">
        <f t="shared" si="5"/>
        <v>35</v>
      </c>
      <c r="F15" s="65">
        <f>VLOOKUP($A15,'Return Data'!$B$7:$R$2700,11,0)</f>
        <v>33.417499999999997</v>
      </c>
      <c r="G15" s="66">
        <f t="shared" si="6"/>
        <v>34</v>
      </c>
      <c r="H15" s="65">
        <f>VLOOKUP($A15,'Return Data'!$B$7:$R$2700,12,0)</f>
        <v>55.2575</v>
      </c>
      <c r="I15" s="66">
        <f t="shared" si="7"/>
        <v>20</v>
      </c>
      <c r="J15" s="65">
        <f>VLOOKUP($A15,'Return Data'!$B$7:$R$2700,13,0)</f>
        <v>39.300800000000002</v>
      </c>
      <c r="K15" s="66">
        <f t="shared" si="8"/>
        <v>12</v>
      </c>
      <c r="L15" s="65">
        <f>VLOOKUP($A15,'Return Data'!$B$7:$R$2700,17,0)</f>
        <v>28.494499999999999</v>
      </c>
      <c r="M15" s="66">
        <f t="shared" si="9"/>
        <v>5</v>
      </c>
      <c r="N15" s="65">
        <f>VLOOKUP($A15,'Return Data'!$B$7:$R$2700,14,0)</f>
        <v>12.927199999999999</v>
      </c>
      <c r="O15" s="66">
        <f t="shared" si="10"/>
        <v>11</v>
      </c>
      <c r="P15" s="65">
        <f>VLOOKUP($A15,'Return Data'!$B$7:$R$2700,15,0)</f>
        <v>18.557200000000002</v>
      </c>
      <c r="Q15" s="66">
        <f t="shared" si="11"/>
        <v>4</v>
      </c>
      <c r="R15" s="65">
        <f>VLOOKUP($A15,'Return Data'!$B$7:$R$2700,16,0)</f>
        <v>18.780999999999999</v>
      </c>
      <c r="S15" s="67">
        <f t="shared" si="12"/>
        <v>14</v>
      </c>
    </row>
    <row r="16" spans="1:20" x14ac:dyDescent="0.3">
      <c r="A16" s="63" t="s">
        <v>274</v>
      </c>
      <c r="B16" s="64">
        <f>VLOOKUP($A16,'Return Data'!$B$7:$R$2700,3,0)</f>
        <v>44260</v>
      </c>
      <c r="C16" s="65">
        <f>VLOOKUP($A16,'Return Data'!$B$7:$R$2700,4,0)</f>
        <v>95.53</v>
      </c>
      <c r="D16" s="65">
        <f>VLOOKUP($A16,'Return Data'!$B$7:$R$2700,10,0)</f>
        <v>15.9063</v>
      </c>
      <c r="E16" s="66">
        <f t="shared" si="5"/>
        <v>21</v>
      </c>
      <c r="F16" s="65">
        <f>VLOOKUP($A16,'Return Data'!$B$7:$R$2700,11,0)</f>
        <v>36.101999999999997</v>
      </c>
      <c r="G16" s="66">
        <f t="shared" si="6"/>
        <v>22</v>
      </c>
      <c r="H16" s="65">
        <f>VLOOKUP($A16,'Return Data'!$B$7:$R$2700,12,0)</f>
        <v>53.758200000000002</v>
      </c>
      <c r="I16" s="66">
        <f t="shared" si="7"/>
        <v>24</v>
      </c>
      <c r="J16" s="65">
        <f>VLOOKUP($A16,'Return Data'!$B$7:$R$2700,13,0)</f>
        <v>37.137500000000003</v>
      </c>
      <c r="K16" s="66">
        <f t="shared" si="8"/>
        <v>18</v>
      </c>
      <c r="L16" s="65">
        <f>VLOOKUP($A16,'Return Data'!$B$7:$R$2700,17,0)</f>
        <v>24.1525</v>
      </c>
      <c r="M16" s="66">
        <f t="shared" si="9"/>
        <v>9</v>
      </c>
      <c r="N16" s="65">
        <f>VLOOKUP($A16,'Return Data'!$B$7:$R$2700,14,0)</f>
        <v>17.6813</v>
      </c>
      <c r="O16" s="66">
        <f t="shared" si="10"/>
        <v>4</v>
      </c>
      <c r="P16" s="65">
        <f>VLOOKUP($A16,'Return Data'!$B$7:$R$2700,15,0)</f>
        <v>18.353000000000002</v>
      </c>
      <c r="Q16" s="66">
        <f t="shared" si="11"/>
        <v>5</v>
      </c>
      <c r="R16" s="65">
        <f>VLOOKUP($A16,'Return Data'!$B$7:$R$2700,16,0)</f>
        <v>20.107900000000001</v>
      </c>
      <c r="S16" s="67">
        <f t="shared" si="12"/>
        <v>10</v>
      </c>
    </row>
    <row r="17" spans="1:19" x14ac:dyDescent="0.3">
      <c r="A17" s="63" t="s">
        <v>275</v>
      </c>
      <c r="B17" s="64">
        <f>VLOOKUP($A17,'Return Data'!$B$7:$R$2700,3,0)</f>
        <v>44260</v>
      </c>
      <c r="C17" s="65">
        <f>VLOOKUP($A17,'Return Data'!$B$7:$R$2700,4,0)</f>
        <v>66.201999999999998</v>
      </c>
      <c r="D17" s="65">
        <f>VLOOKUP($A17,'Return Data'!$B$7:$R$2700,10,0)</f>
        <v>16.270299999999999</v>
      </c>
      <c r="E17" s="66">
        <f t="shared" si="5"/>
        <v>18</v>
      </c>
      <c r="F17" s="65">
        <f>VLOOKUP($A17,'Return Data'!$B$7:$R$2700,11,0)</f>
        <v>36.501800000000003</v>
      </c>
      <c r="G17" s="66">
        <f t="shared" si="6"/>
        <v>19</v>
      </c>
      <c r="H17" s="65">
        <f>VLOOKUP($A17,'Return Data'!$B$7:$R$2700,12,0)</f>
        <v>51.738500000000002</v>
      </c>
      <c r="I17" s="66">
        <f t="shared" si="7"/>
        <v>30</v>
      </c>
      <c r="J17" s="65">
        <f>VLOOKUP($A17,'Return Data'!$B$7:$R$2700,13,0)</f>
        <v>34.319400000000002</v>
      </c>
      <c r="K17" s="66">
        <f t="shared" si="8"/>
        <v>32</v>
      </c>
      <c r="L17" s="65">
        <f>VLOOKUP($A17,'Return Data'!$B$7:$R$2700,17,0)</f>
        <v>20.569500000000001</v>
      </c>
      <c r="M17" s="66">
        <f t="shared" si="9"/>
        <v>18</v>
      </c>
      <c r="N17" s="65">
        <f>VLOOKUP($A17,'Return Data'!$B$7:$R$2700,14,0)</f>
        <v>13.2745</v>
      </c>
      <c r="O17" s="66">
        <f t="shared" si="10"/>
        <v>10</v>
      </c>
      <c r="P17" s="65">
        <f>VLOOKUP($A17,'Return Data'!$B$7:$R$2700,15,0)</f>
        <v>17.349799999999998</v>
      </c>
      <c r="Q17" s="66">
        <f t="shared" si="11"/>
        <v>8</v>
      </c>
      <c r="R17" s="65">
        <f>VLOOKUP($A17,'Return Data'!$B$7:$R$2700,16,0)</f>
        <v>14.305099999999999</v>
      </c>
      <c r="S17" s="67">
        <f t="shared" si="12"/>
        <v>30</v>
      </c>
    </row>
    <row r="18" spans="1:19" x14ac:dyDescent="0.3">
      <c r="A18" s="63" t="s">
        <v>276</v>
      </c>
      <c r="B18" s="64">
        <f>VLOOKUP($A18,'Return Data'!$B$7:$R$2700,3,0)</f>
        <v>44260</v>
      </c>
      <c r="C18" s="65">
        <f>VLOOKUP($A18,'Return Data'!$B$7:$R$2700,4,0)</f>
        <v>60</v>
      </c>
      <c r="D18" s="65">
        <f>VLOOKUP($A18,'Return Data'!$B$7:$R$2700,10,0)</f>
        <v>15.008599999999999</v>
      </c>
      <c r="E18" s="66">
        <f t="shared" si="5"/>
        <v>30</v>
      </c>
      <c r="F18" s="65">
        <f>VLOOKUP($A18,'Return Data'!$B$7:$R$2700,11,0)</f>
        <v>31.233599999999999</v>
      </c>
      <c r="G18" s="66">
        <f t="shared" si="6"/>
        <v>48</v>
      </c>
      <c r="H18" s="65">
        <f>VLOOKUP($A18,'Return Data'!$B$7:$R$2700,12,0)</f>
        <v>48.514899999999997</v>
      </c>
      <c r="I18" s="66">
        <f t="shared" si="7"/>
        <v>44</v>
      </c>
      <c r="J18" s="65">
        <f>VLOOKUP($A18,'Return Data'!$B$7:$R$2700,13,0)</f>
        <v>27.550999999999998</v>
      </c>
      <c r="K18" s="66">
        <f t="shared" si="8"/>
        <v>51</v>
      </c>
      <c r="L18" s="65">
        <f>VLOOKUP($A18,'Return Data'!$B$7:$R$2700,17,0)</f>
        <v>16.459700000000002</v>
      </c>
      <c r="M18" s="66">
        <f t="shared" si="9"/>
        <v>33</v>
      </c>
      <c r="N18" s="65">
        <f>VLOOKUP($A18,'Return Data'!$B$7:$R$2700,14,0)</f>
        <v>8.5030999999999999</v>
      </c>
      <c r="O18" s="66">
        <f t="shared" si="10"/>
        <v>34</v>
      </c>
      <c r="P18" s="65">
        <f>VLOOKUP($A18,'Return Data'!$B$7:$R$2700,15,0)</f>
        <v>12.968</v>
      </c>
      <c r="Q18" s="66">
        <f t="shared" si="11"/>
        <v>32</v>
      </c>
      <c r="R18" s="65">
        <f>VLOOKUP($A18,'Return Data'!$B$7:$R$2700,16,0)</f>
        <v>15.838900000000001</v>
      </c>
      <c r="S18" s="67">
        <f t="shared" si="12"/>
        <v>21</v>
      </c>
    </row>
    <row r="19" spans="1:19" x14ac:dyDescent="0.3">
      <c r="A19" s="63" t="s">
        <v>277</v>
      </c>
      <c r="B19" s="64">
        <f>VLOOKUP($A19,'Return Data'!$B$7:$R$2700,3,0)</f>
        <v>44260</v>
      </c>
      <c r="C19" s="65">
        <f>VLOOKUP($A19,'Return Data'!$B$7:$R$2700,4,0)</f>
        <v>17.584</v>
      </c>
      <c r="D19" s="65">
        <f>VLOOKUP($A19,'Return Data'!$B$7:$R$2700,10,0)</f>
        <v>13.245699999999999</v>
      </c>
      <c r="E19" s="66">
        <f t="shared" si="5"/>
        <v>53</v>
      </c>
      <c r="F19" s="65">
        <f>VLOOKUP($A19,'Return Data'!$B$7:$R$2700,11,0)</f>
        <v>28.0671</v>
      </c>
      <c r="G19" s="66">
        <f t="shared" si="6"/>
        <v>58</v>
      </c>
      <c r="H19" s="65">
        <f>VLOOKUP($A19,'Return Data'!$B$7:$R$2700,12,0)</f>
        <v>39.642000000000003</v>
      </c>
      <c r="I19" s="66">
        <f t="shared" si="7"/>
        <v>60</v>
      </c>
      <c r="J19" s="65">
        <f>VLOOKUP($A19,'Return Data'!$B$7:$R$2700,13,0)</f>
        <v>21.443200000000001</v>
      </c>
      <c r="K19" s="66">
        <f t="shared" si="8"/>
        <v>63</v>
      </c>
      <c r="L19" s="65">
        <f>VLOOKUP($A19,'Return Data'!$B$7:$R$2700,17,0)</f>
        <v>12.397600000000001</v>
      </c>
      <c r="M19" s="66">
        <f t="shared" si="9"/>
        <v>53</v>
      </c>
      <c r="N19" s="65">
        <f>VLOOKUP($A19,'Return Data'!$B$7:$R$2700,14,0)</f>
        <v>9.4981000000000009</v>
      </c>
      <c r="O19" s="66">
        <f t="shared" si="10"/>
        <v>28</v>
      </c>
      <c r="P19" s="65"/>
      <c r="Q19" s="66"/>
      <c r="R19" s="65">
        <f>VLOOKUP($A19,'Return Data'!$B$7:$R$2700,16,0)</f>
        <v>11.5032</v>
      </c>
      <c r="S19" s="67">
        <f t="shared" si="12"/>
        <v>43</v>
      </c>
    </row>
    <row r="20" spans="1:19" x14ac:dyDescent="0.3">
      <c r="A20" s="63" t="s">
        <v>278</v>
      </c>
      <c r="B20" s="64">
        <f>VLOOKUP($A20,'Return Data'!$B$7:$R$2700,3,0)</f>
        <v>44260</v>
      </c>
      <c r="C20" s="65">
        <f>VLOOKUP($A20,'Return Data'!$B$7:$R$2700,4,0)</f>
        <v>717.78560000000004</v>
      </c>
      <c r="D20" s="65">
        <f>VLOOKUP($A20,'Return Data'!$B$7:$R$2700,10,0)</f>
        <v>16.579000000000001</v>
      </c>
      <c r="E20" s="66">
        <f t="shared" si="5"/>
        <v>16</v>
      </c>
      <c r="F20" s="65">
        <f>VLOOKUP($A20,'Return Data'!$B$7:$R$2700,11,0)</f>
        <v>40.010100000000001</v>
      </c>
      <c r="G20" s="66">
        <f t="shared" si="6"/>
        <v>10</v>
      </c>
      <c r="H20" s="65">
        <f>VLOOKUP($A20,'Return Data'!$B$7:$R$2700,12,0)</f>
        <v>55.215499999999999</v>
      </c>
      <c r="I20" s="66">
        <f t="shared" si="7"/>
        <v>21</v>
      </c>
      <c r="J20" s="65">
        <f>VLOOKUP($A20,'Return Data'!$B$7:$R$2700,13,0)</f>
        <v>33.8217</v>
      </c>
      <c r="K20" s="66">
        <f t="shared" si="8"/>
        <v>34</v>
      </c>
      <c r="L20" s="65">
        <f>VLOOKUP($A20,'Return Data'!$B$7:$R$2700,17,0)</f>
        <v>14.6205</v>
      </c>
      <c r="M20" s="66">
        <f t="shared" si="9"/>
        <v>43</v>
      </c>
      <c r="N20" s="65">
        <f>VLOOKUP($A20,'Return Data'!$B$7:$R$2700,14,0)</f>
        <v>9.9844000000000008</v>
      </c>
      <c r="O20" s="66">
        <f t="shared" si="10"/>
        <v>26</v>
      </c>
      <c r="P20" s="65">
        <f>VLOOKUP($A20,'Return Data'!$B$7:$R$2700,15,0)</f>
        <v>12.6173</v>
      </c>
      <c r="Q20" s="66">
        <f t="shared" si="11"/>
        <v>34</v>
      </c>
      <c r="R20" s="65">
        <f>VLOOKUP($A20,'Return Data'!$B$7:$R$2700,16,0)</f>
        <v>21.529</v>
      </c>
      <c r="S20" s="67">
        <f t="shared" si="12"/>
        <v>7</v>
      </c>
    </row>
    <row r="21" spans="1:19" x14ac:dyDescent="0.3">
      <c r="A21" s="63" t="s">
        <v>279</v>
      </c>
      <c r="B21" s="64">
        <f>VLOOKUP($A21,'Return Data'!$B$7:$R$2700,3,0)</f>
        <v>44260</v>
      </c>
      <c r="C21" s="65">
        <f>VLOOKUP($A21,'Return Data'!$B$7:$R$2700,4,0)</f>
        <v>466.74799999999999</v>
      </c>
      <c r="D21" s="65">
        <f>VLOOKUP($A21,'Return Data'!$B$7:$R$2700,10,0)</f>
        <v>17.087399999999999</v>
      </c>
      <c r="E21" s="66">
        <f t="shared" si="5"/>
        <v>15</v>
      </c>
      <c r="F21" s="65">
        <f>VLOOKUP($A21,'Return Data'!$B$7:$R$2700,11,0)</f>
        <v>36.705500000000001</v>
      </c>
      <c r="G21" s="66">
        <f t="shared" si="6"/>
        <v>18</v>
      </c>
      <c r="H21" s="65">
        <f>VLOOKUP($A21,'Return Data'!$B$7:$R$2700,12,0)</f>
        <v>53.556699999999999</v>
      </c>
      <c r="I21" s="66">
        <f t="shared" si="7"/>
        <v>25</v>
      </c>
      <c r="J21" s="65">
        <f>VLOOKUP($A21,'Return Data'!$B$7:$R$2700,13,0)</f>
        <v>34.763500000000001</v>
      </c>
      <c r="K21" s="66">
        <f t="shared" si="8"/>
        <v>29</v>
      </c>
      <c r="L21" s="65">
        <f>VLOOKUP($A21,'Return Data'!$B$7:$R$2700,17,0)</f>
        <v>16.502400000000002</v>
      </c>
      <c r="M21" s="66">
        <f t="shared" si="9"/>
        <v>31</v>
      </c>
      <c r="N21" s="65">
        <f>VLOOKUP($A21,'Return Data'!$B$7:$R$2700,14,0)</f>
        <v>11.31</v>
      </c>
      <c r="O21" s="66">
        <f t="shared" si="10"/>
        <v>20</v>
      </c>
      <c r="P21" s="65">
        <f>VLOOKUP($A21,'Return Data'!$B$7:$R$2700,15,0)</f>
        <v>16.635300000000001</v>
      </c>
      <c r="Q21" s="66">
        <f t="shared" si="11"/>
        <v>12</v>
      </c>
      <c r="R21" s="65">
        <f>VLOOKUP($A21,'Return Data'!$B$7:$R$2700,16,0)</f>
        <v>20.974900000000002</v>
      </c>
      <c r="S21" s="67">
        <f t="shared" si="12"/>
        <v>8</v>
      </c>
    </row>
    <row r="22" spans="1:19" x14ac:dyDescent="0.3">
      <c r="A22" s="63" t="s">
        <v>280</v>
      </c>
      <c r="B22" s="64">
        <f>VLOOKUP($A22,'Return Data'!$B$7:$R$2700,3,0)</f>
        <v>44260</v>
      </c>
      <c r="C22" s="65">
        <f>VLOOKUP($A22,'Return Data'!$B$7:$R$2700,4,0)</f>
        <v>1935.82372519212</v>
      </c>
      <c r="D22" s="65">
        <f>VLOOKUP($A22,'Return Data'!$B$7:$R$2700,10,0)</f>
        <v>14.122400000000001</v>
      </c>
      <c r="E22" s="66">
        <f t="shared" si="5"/>
        <v>38</v>
      </c>
      <c r="F22" s="65">
        <f>VLOOKUP($A22,'Return Data'!$B$7:$R$2700,11,0)</f>
        <v>27.3565</v>
      </c>
      <c r="G22" s="66">
        <f t="shared" si="6"/>
        <v>60</v>
      </c>
      <c r="H22" s="65">
        <f>VLOOKUP($A22,'Return Data'!$B$7:$R$2700,12,0)</f>
        <v>40.956800000000001</v>
      </c>
      <c r="I22" s="66">
        <f t="shared" si="7"/>
        <v>59</v>
      </c>
      <c r="J22" s="65">
        <f>VLOOKUP($A22,'Return Data'!$B$7:$R$2700,13,0)</f>
        <v>26.767299999999999</v>
      </c>
      <c r="K22" s="66">
        <f t="shared" si="8"/>
        <v>53</v>
      </c>
      <c r="L22" s="65">
        <f>VLOOKUP($A22,'Return Data'!$B$7:$R$2700,17,0)</f>
        <v>9.1920999999999999</v>
      </c>
      <c r="M22" s="66">
        <f t="shared" si="9"/>
        <v>62</v>
      </c>
      <c r="N22" s="65">
        <f>VLOOKUP($A22,'Return Data'!$B$7:$R$2700,14,0)</f>
        <v>4.5560999999999998</v>
      </c>
      <c r="O22" s="66">
        <f t="shared" si="10"/>
        <v>48</v>
      </c>
      <c r="P22" s="65">
        <f>VLOOKUP($A22,'Return Data'!$B$7:$R$2700,15,0)</f>
        <v>12.0419</v>
      </c>
      <c r="Q22" s="66">
        <f t="shared" si="11"/>
        <v>37</v>
      </c>
      <c r="R22" s="65">
        <f>VLOOKUP($A22,'Return Data'!$B$7:$R$2700,16,0)</f>
        <v>23.502400000000002</v>
      </c>
      <c r="S22" s="67">
        <f t="shared" si="12"/>
        <v>3</v>
      </c>
    </row>
    <row r="23" spans="1:19" x14ac:dyDescent="0.3">
      <c r="A23" s="63" t="s">
        <v>281</v>
      </c>
      <c r="B23" s="64">
        <f>VLOOKUP($A23,'Return Data'!$B$7:$R$2700,3,0)</f>
        <v>44260</v>
      </c>
      <c r="C23" s="65">
        <f>VLOOKUP($A23,'Return Data'!$B$7:$R$2700,4,0)</f>
        <v>46.437399999999997</v>
      </c>
      <c r="D23" s="65">
        <f>VLOOKUP($A23,'Return Data'!$B$7:$R$2700,10,0)</f>
        <v>13.55</v>
      </c>
      <c r="E23" s="66">
        <f t="shared" si="5"/>
        <v>49</v>
      </c>
      <c r="F23" s="65">
        <f>VLOOKUP($A23,'Return Data'!$B$7:$R$2700,11,0)</f>
        <v>32.340600000000002</v>
      </c>
      <c r="G23" s="66">
        <f t="shared" si="6"/>
        <v>43</v>
      </c>
      <c r="H23" s="65">
        <f>VLOOKUP($A23,'Return Data'!$B$7:$R$2700,12,0)</f>
        <v>47.593200000000003</v>
      </c>
      <c r="I23" s="66">
        <f t="shared" si="7"/>
        <v>47</v>
      </c>
      <c r="J23" s="65">
        <f>VLOOKUP($A23,'Return Data'!$B$7:$R$2700,13,0)</f>
        <v>24.3124</v>
      </c>
      <c r="K23" s="66">
        <f t="shared" si="8"/>
        <v>58</v>
      </c>
      <c r="L23" s="65">
        <f>VLOOKUP($A23,'Return Data'!$B$7:$R$2700,17,0)</f>
        <v>15.085699999999999</v>
      </c>
      <c r="M23" s="66">
        <f t="shared" si="9"/>
        <v>40</v>
      </c>
      <c r="N23" s="65">
        <f>VLOOKUP($A23,'Return Data'!$B$7:$R$2700,14,0)</f>
        <v>7.5726000000000004</v>
      </c>
      <c r="O23" s="66">
        <f t="shared" si="10"/>
        <v>42</v>
      </c>
      <c r="P23" s="65">
        <f>VLOOKUP($A23,'Return Data'!$B$7:$R$2700,15,0)</f>
        <v>13.92</v>
      </c>
      <c r="Q23" s="66">
        <f t="shared" si="11"/>
        <v>27</v>
      </c>
      <c r="R23" s="65">
        <f>VLOOKUP($A23,'Return Data'!$B$7:$R$2700,16,0)</f>
        <v>11.443099999999999</v>
      </c>
      <c r="S23" s="67">
        <f t="shared" si="12"/>
        <v>44</v>
      </c>
    </row>
    <row r="24" spans="1:19" x14ac:dyDescent="0.3">
      <c r="A24" s="63" t="s">
        <v>282</v>
      </c>
      <c r="B24" s="64">
        <f>VLOOKUP($A24,'Return Data'!$B$7:$R$2700,3,0)</f>
        <v>44260</v>
      </c>
      <c r="C24" s="65">
        <f>VLOOKUP($A24,'Return Data'!$B$7:$R$2700,4,0)</f>
        <v>491.46</v>
      </c>
      <c r="D24" s="65">
        <f>VLOOKUP($A24,'Return Data'!$B$7:$R$2700,10,0)</f>
        <v>15.948700000000001</v>
      </c>
      <c r="E24" s="66">
        <f t="shared" si="5"/>
        <v>20</v>
      </c>
      <c r="F24" s="65">
        <f>VLOOKUP($A24,'Return Data'!$B$7:$R$2700,11,0)</f>
        <v>34.731499999999997</v>
      </c>
      <c r="G24" s="66">
        <f t="shared" si="6"/>
        <v>27</v>
      </c>
      <c r="H24" s="65">
        <f>VLOOKUP($A24,'Return Data'!$B$7:$R$2700,12,0)</f>
        <v>48.039000000000001</v>
      </c>
      <c r="I24" s="66">
        <f t="shared" si="7"/>
        <v>46</v>
      </c>
      <c r="J24" s="65">
        <f>VLOOKUP($A24,'Return Data'!$B$7:$R$2700,13,0)</f>
        <v>34.964599999999997</v>
      </c>
      <c r="K24" s="66">
        <f t="shared" si="8"/>
        <v>28</v>
      </c>
      <c r="L24" s="65">
        <f>VLOOKUP($A24,'Return Data'!$B$7:$R$2700,17,0)</f>
        <v>16.8674</v>
      </c>
      <c r="M24" s="66">
        <f t="shared" si="9"/>
        <v>29</v>
      </c>
      <c r="N24" s="65">
        <f>VLOOKUP($A24,'Return Data'!$B$7:$R$2700,14,0)</f>
        <v>11.9343</v>
      </c>
      <c r="O24" s="66">
        <f t="shared" si="10"/>
        <v>18</v>
      </c>
      <c r="P24" s="65">
        <f>VLOOKUP($A24,'Return Data'!$B$7:$R$2700,15,0)</f>
        <v>14.415800000000001</v>
      </c>
      <c r="Q24" s="66">
        <f t="shared" si="11"/>
        <v>23</v>
      </c>
      <c r="R24" s="65">
        <f>VLOOKUP($A24,'Return Data'!$B$7:$R$2700,16,0)</f>
        <v>19.800599999999999</v>
      </c>
      <c r="S24" s="67">
        <f t="shared" si="12"/>
        <v>12</v>
      </c>
    </row>
    <row r="25" spans="1:19" x14ac:dyDescent="0.3">
      <c r="A25" s="63" t="s">
        <v>283</v>
      </c>
      <c r="B25" s="64">
        <f>VLOOKUP($A25,'Return Data'!$B$7:$R$2700,3,0)</f>
        <v>44260</v>
      </c>
      <c r="C25" s="65">
        <f>VLOOKUP($A25,'Return Data'!$B$7:$R$2700,4,0)</f>
        <v>13.67</v>
      </c>
      <c r="D25" s="65">
        <f>VLOOKUP($A25,'Return Data'!$B$7:$R$2700,10,0)</f>
        <v>14.011699999999999</v>
      </c>
      <c r="E25" s="66">
        <f t="shared" si="5"/>
        <v>40</v>
      </c>
      <c r="F25" s="65">
        <f>VLOOKUP($A25,'Return Data'!$B$7:$R$2700,11,0)</f>
        <v>32.976700000000001</v>
      </c>
      <c r="G25" s="66">
        <f t="shared" si="6"/>
        <v>38</v>
      </c>
      <c r="H25" s="65">
        <f>VLOOKUP($A25,'Return Data'!$B$7:$R$2700,12,0)</f>
        <v>48.587000000000003</v>
      </c>
      <c r="I25" s="66">
        <f t="shared" si="7"/>
        <v>43</v>
      </c>
      <c r="J25" s="65">
        <f>VLOOKUP($A25,'Return Data'!$B$7:$R$2700,13,0)</f>
        <v>25.297899999999998</v>
      </c>
      <c r="K25" s="66">
        <f t="shared" si="8"/>
        <v>56</v>
      </c>
      <c r="L25" s="65">
        <f>VLOOKUP($A25,'Return Data'!$B$7:$R$2700,17,0)</f>
        <v>15.971</v>
      </c>
      <c r="M25" s="66">
        <f t="shared" si="9"/>
        <v>35</v>
      </c>
      <c r="N25" s="65"/>
      <c r="O25" s="66"/>
      <c r="P25" s="65"/>
      <c r="Q25" s="66"/>
      <c r="R25" s="65">
        <f>VLOOKUP($A25,'Return Data'!$B$7:$R$2700,16,0)</f>
        <v>11.1655</v>
      </c>
      <c r="S25" s="67">
        <f t="shared" si="12"/>
        <v>48</v>
      </c>
    </row>
    <row r="26" spans="1:19" x14ac:dyDescent="0.3">
      <c r="A26" s="63" t="s">
        <v>284</v>
      </c>
      <c r="B26" s="64">
        <f>VLOOKUP($A26,'Return Data'!$B$7:$R$2700,3,0)</f>
        <v>44260</v>
      </c>
      <c r="C26" s="65">
        <f>VLOOKUP($A26,'Return Data'!$B$7:$R$2700,4,0)</f>
        <v>32.44</v>
      </c>
      <c r="D26" s="65">
        <f>VLOOKUP($A26,'Return Data'!$B$7:$R$2700,10,0)</f>
        <v>11.172000000000001</v>
      </c>
      <c r="E26" s="66">
        <f t="shared" si="5"/>
        <v>61</v>
      </c>
      <c r="F26" s="65">
        <f>VLOOKUP($A26,'Return Data'!$B$7:$R$2700,11,0)</f>
        <v>28.5261</v>
      </c>
      <c r="G26" s="66">
        <f t="shared" si="6"/>
        <v>57</v>
      </c>
      <c r="H26" s="65">
        <f>VLOOKUP($A26,'Return Data'!$B$7:$R$2700,12,0)</f>
        <v>35.732199999999999</v>
      </c>
      <c r="I26" s="66">
        <f t="shared" si="7"/>
        <v>65</v>
      </c>
      <c r="J26" s="65">
        <f>VLOOKUP($A26,'Return Data'!$B$7:$R$2700,13,0)</f>
        <v>18.221599999999999</v>
      </c>
      <c r="K26" s="66">
        <f t="shared" si="8"/>
        <v>65</v>
      </c>
      <c r="L26" s="65">
        <f>VLOOKUP($A26,'Return Data'!$B$7:$R$2700,17,0)</f>
        <v>13.372299999999999</v>
      </c>
      <c r="M26" s="66">
        <f t="shared" si="9"/>
        <v>48</v>
      </c>
      <c r="N26" s="65">
        <f>VLOOKUP($A26,'Return Data'!$B$7:$R$2700,14,0)</f>
        <v>7.1428000000000003</v>
      </c>
      <c r="O26" s="66">
        <f t="shared" si="10"/>
        <v>43</v>
      </c>
      <c r="P26" s="65">
        <f>VLOOKUP($A26,'Return Data'!$B$7:$R$2700,15,0)</f>
        <v>11.7774</v>
      </c>
      <c r="Q26" s="66">
        <f t="shared" si="11"/>
        <v>38</v>
      </c>
      <c r="R26" s="65">
        <f>VLOOKUP($A26,'Return Data'!$B$7:$R$2700,16,0)</f>
        <v>17.018999999999998</v>
      </c>
      <c r="S26" s="67">
        <f t="shared" si="12"/>
        <v>18</v>
      </c>
    </row>
    <row r="27" spans="1:19" x14ac:dyDescent="0.3">
      <c r="A27" s="63" t="s">
        <v>285</v>
      </c>
      <c r="B27" s="64">
        <f>VLOOKUP($A27,'Return Data'!$B$7:$R$2700,3,0)</f>
        <v>44260</v>
      </c>
      <c r="C27" s="65">
        <f>VLOOKUP($A27,'Return Data'!$B$7:$R$2700,4,0)</f>
        <v>76.2</v>
      </c>
      <c r="D27" s="65">
        <f>VLOOKUP($A27,'Return Data'!$B$7:$R$2700,10,0)</f>
        <v>20.952400000000001</v>
      </c>
      <c r="E27" s="66">
        <f t="shared" si="5"/>
        <v>7</v>
      </c>
      <c r="F27" s="65">
        <f>VLOOKUP($A27,'Return Data'!$B$7:$R$2700,11,0)</f>
        <v>42.323500000000003</v>
      </c>
      <c r="G27" s="66">
        <f t="shared" si="6"/>
        <v>6</v>
      </c>
      <c r="H27" s="65">
        <f>VLOOKUP($A27,'Return Data'!$B$7:$R$2700,12,0)</f>
        <v>68.584100000000007</v>
      </c>
      <c r="I27" s="66">
        <f t="shared" si="7"/>
        <v>6</v>
      </c>
      <c r="J27" s="65">
        <f>VLOOKUP($A27,'Return Data'!$B$7:$R$2700,13,0)</f>
        <v>45.087600000000002</v>
      </c>
      <c r="K27" s="66">
        <f t="shared" si="8"/>
        <v>3</v>
      </c>
      <c r="L27" s="65">
        <f>VLOOKUP($A27,'Return Data'!$B$7:$R$2700,17,0)</f>
        <v>19.126300000000001</v>
      </c>
      <c r="M27" s="66">
        <f t="shared" si="9"/>
        <v>20</v>
      </c>
      <c r="N27" s="65">
        <f>VLOOKUP($A27,'Return Data'!$B$7:$R$2700,14,0)</f>
        <v>9.8489000000000004</v>
      </c>
      <c r="O27" s="66">
        <f t="shared" si="10"/>
        <v>27</v>
      </c>
      <c r="P27" s="65">
        <f>VLOOKUP($A27,'Return Data'!$B$7:$R$2700,15,0)</f>
        <v>17.098099999999999</v>
      </c>
      <c r="Q27" s="66">
        <f t="shared" si="11"/>
        <v>10</v>
      </c>
      <c r="R27" s="65">
        <f>VLOOKUP($A27,'Return Data'!$B$7:$R$2700,16,0)</f>
        <v>18.1157</v>
      </c>
      <c r="S27" s="67">
        <f t="shared" si="12"/>
        <v>15</v>
      </c>
    </row>
    <row r="28" spans="1:19" x14ac:dyDescent="0.3">
      <c r="A28" s="63" t="s">
        <v>286</v>
      </c>
      <c r="B28" s="64">
        <f>VLOOKUP($A28,'Return Data'!$B$7:$R$2700,3,0)</f>
        <v>44260</v>
      </c>
      <c r="C28" s="65">
        <f>VLOOKUP($A28,'Return Data'!$B$7:$R$2700,4,0)</f>
        <v>11.68</v>
      </c>
      <c r="D28" s="65">
        <f>VLOOKUP($A28,'Return Data'!$B$7:$R$2700,10,0)</f>
        <v>9.6714000000000002</v>
      </c>
      <c r="E28" s="66">
        <f t="shared" si="5"/>
        <v>64</v>
      </c>
      <c r="F28" s="65">
        <f>VLOOKUP($A28,'Return Data'!$B$7:$R$2700,11,0)</f>
        <v>25.0535</v>
      </c>
      <c r="G28" s="66">
        <f t="shared" si="6"/>
        <v>64</v>
      </c>
      <c r="H28" s="65">
        <f>VLOOKUP($A28,'Return Data'!$B$7:$R$2700,12,0)</f>
        <v>39.213299999999997</v>
      </c>
      <c r="I28" s="66">
        <f t="shared" si="7"/>
        <v>62</v>
      </c>
      <c r="J28" s="65">
        <f>VLOOKUP($A28,'Return Data'!$B$7:$R$2700,13,0)</f>
        <v>21.793500000000002</v>
      </c>
      <c r="K28" s="66">
        <f t="shared" si="8"/>
        <v>62</v>
      </c>
      <c r="L28" s="65">
        <f>VLOOKUP($A28,'Return Data'!$B$7:$R$2700,17,0)</f>
        <v>12.8405</v>
      </c>
      <c r="M28" s="66">
        <f t="shared" si="9"/>
        <v>51</v>
      </c>
      <c r="N28" s="65"/>
      <c r="O28" s="66"/>
      <c r="P28" s="65"/>
      <c r="Q28" s="66"/>
      <c r="R28" s="65">
        <f>VLOOKUP($A28,'Return Data'!$B$7:$R$2700,16,0)</f>
        <v>4.9945000000000004</v>
      </c>
      <c r="S28" s="67">
        <f t="shared" si="12"/>
        <v>60</v>
      </c>
    </row>
    <row r="29" spans="1:19" x14ac:dyDescent="0.3">
      <c r="A29" s="63" t="s">
        <v>287</v>
      </c>
      <c r="B29" s="64">
        <f>VLOOKUP($A29,'Return Data'!$B$7:$R$2700,3,0)</f>
        <v>44260</v>
      </c>
      <c r="C29" s="65">
        <f>VLOOKUP($A29,'Return Data'!$B$7:$R$2700,4,0)</f>
        <v>68.61</v>
      </c>
      <c r="D29" s="65">
        <f>VLOOKUP($A29,'Return Data'!$B$7:$R$2700,10,0)</f>
        <v>13.404999999999999</v>
      </c>
      <c r="E29" s="66">
        <f t="shared" si="5"/>
        <v>51</v>
      </c>
      <c r="F29" s="65">
        <f>VLOOKUP($A29,'Return Data'!$B$7:$R$2700,11,0)</f>
        <v>30.412500000000001</v>
      </c>
      <c r="G29" s="66">
        <f t="shared" si="6"/>
        <v>51</v>
      </c>
      <c r="H29" s="65">
        <f>VLOOKUP($A29,'Return Data'!$B$7:$R$2700,12,0)</f>
        <v>45.083500000000001</v>
      </c>
      <c r="I29" s="66">
        <f t="shared" si="7"/>
        <v>54</v>
      </c>
      <c r="J29" s="65">
        <f>VLOOKUP($A29,'Return Data'!$B$7:$R$2700,13,0)</f>
        <v>28.700099999999999</v>
      </c>
      <c r="K29" s="66">
        <f t="shared" si="8"/>
        <v>47</v>
      </c>
      <c r="L29" s="65">
        <f>VLOOKUP($A29,'Return Data'!$B$7:$R$2700,17,0)</f>
        <v>18.7028</v>
      </c>
      <c r="M29" s="66">
        <f t="shared" si="9"/>
        <v>22</v>
      </c>
      <c r="N29" s="65">
        <f>VLOOKUP($A29,'Return Data'!$B$7:$R$2700,14,0)</f>
        <v>12.618</v>
      </c>
      <c r="O29" s="66">
        <f t="shared" si="10"/>
        <v>14</v>
      </c>
      <c r="P29" s="65">
        <f>VLOOKUP($A29,'Return Data'!$B$7:$R$2700,15,0)</f>
        <v>16.113600000000002</v>
      </c>
      <c r="Q29" s="66">
        <f t="shared" si="11"/>
        <v>17</v>
      </c>
      <c r="R29" s="65">
        <f>VLOOKUP($A29,'Return Data'!$B$7:$R$2700,16,0)</f>
        <v>14.5341</v>
      </c>
      <c r="S29" s="67">
        <f t="shared" si="12"/>
        <v>27</v>
      </c>
    </row>
    <row r="30" spans="1:19" x14ac:dyDescent="0.3">
      <c r="A30" s="63" t="s">
        <v>288</v>
      </c>
      <c r="B30" s="64">
        <f>VLOOKUP($A30,'Return Data'!$B$7:$R$2700,3,0)</f>
        <v>44260</v>
      </c>
      <c r="C30" s="65">
        <f>VLOOKUP($A30,'Return Data'!$B$7:$R$2700,4,0)</f>
        <v>13.1083</v>
      </c>
      <c r="D30" s="65">
        <f>VLOOKUP($A30,'Return Data'!$B$7:$R$2700,10,0)</f>
        <v>15.2277</v>
      </c>
      <c r="E30" s="66">
        <f t="shared" si="5"/>
        <v>26</v>
      </c>
      <c r="F30" s="65">
        <f>VLOOKUP($A30,'Return Data'!$B$7:$R$2700,11,0)</f>
        <v>31.924700000000001</v>
      </c>
      <c r="G30" s="66">
        <f t="shared" si="6"/>
        <v>46</v>
      </c>
      <c r="H30" s="65">
        <f>VLOOKUP($A30,'Return Data'!$B$7:$R$2700,12,0)</f>
        <v>48.761899999999997</v>
      </c>
      <c r="I30" s="66">
        <f t="shared" ref="I30" si="14">RANK(H30,H$8:H$73,0)</f>
        <v>42</v>
      </c>
      <c r="J30" s="65">
        <f>VLOOKUP($A30,'Return Data'!$B$7:$R$2700,13,0)</f>
        <v>32.104199999999999</v>
      </c>
      <c r="K30" s="66">
        <f t="shared" ref="K30" si="15">RANK(J30,J$8:J$73,0)</f>
        <v>41</v>
      </c>
      <c r="L30" s="65"/>
      <c r="M30" s="66"/>
      <c r="N30" s="65"/>
      <c r="O30" s="66"/>
      <c r="P30" s="65"/>
      <c r="Q30" s="66"/>
      <c r="R30" s="65">
        <f>VLOOKUP($A30,'Return Data'!$B$7:$R$2700,16,0)</f>
        <v>21.654399999999999</v>
      </c>
      <c r="S30" s="67">
        <f t="shared" si="12"/>
        <v>5</v>
      </c>
    </row>
    <row r="31" spans="1:19" x14ac:dyDescent="0.3">
      <c r="A31" s="63" t="s">
        <v>289</v>
      </c>
      <c r="B31" s="64">
        <f>VLOOKUP($A31,'Return Data'!$B$7:$R$2700,3,0)</f>
        <v>44260</v>
      </c>
      <c r="C31" s="65">
        <f>VLOOKUP($A31,'Return Data'!$B$7:$R$2700,4,0)</f>
        <v>23.733000000000001</v>
      </c>
      <c r="D31" s="65">
        <f>VLOOKUP($A31,'Return Data'!$B$7:$R$2700,10,0)</f>
        <v>13.962899999999999</v>
      </c>
      <c r="E31" s="66">
        <f t="shared" si="5"/>
        <v>42</v>
      </c>
      <c r="F31" s="65">
        <f>VLOOKUP($A31,'Return Data'!$B$7:$R$2700,11,0)</f>
        <v>36.74</v>
      </c>
      <c r="G31" s="66">
        <f t="shared" si="6"/>
        <v>17</v>
      </c>
      <c r="H31" s="65">
        <f>VLOOKUP($A31,'Return Data'!$B$7:$R$2700,12,0)</f>
        <v>55.528300000000002</v>
      </c>
      <c r="I31" s="66">
        <f t="shared" si="7"/>
        <v>19</v>
      </c>
      <c r="J31" s="65">
        <f>VLOOKUP($A31,'Return Data'!$B$7:$R$2700,13,0)</f>
        <v>31.991499999999998</v>
      </c>
      <c r="K31" s="66">
        <f t="shared" si="8"/>
        <v>42</v>
      </c>
      <c r="L31" s="65">
        <f>VLOOKUP($A31,'Return Data'!$B$7:$R$2700,17,0)</f>
        <v>21.3415</v>
      </c>
      <c r="M31" s="66">
        <f t="shared" si="9"/>
        <v>15</v>
      </c>
      <c r="N31" s="65">
        <f>VLOOKUP($A31,'Return Data'!$B$7:$R$2700,14,0)</f>
        <v>14.022600000000001</v>
      </c>
      <c r="O31" s="66">
        <f t="shared" si="10"/>
        <v>8</v>
      </c>
      <c r="P31" s="65">
        <f>VLOOKUP($A31,'Return Data'!$B$7:$R$2700,15,0)</f>
        <v>18.0319</v>
      </c>
      <c r="Q31" s="66">
        <f t="shared" si="11"/>
        <v>6</v>
      </c>
      <c r="R31" s="65">
        <f>VLOOKUP($A31,'Return Data'!$B$7:$R$2700,16,0)</f>
        <v>6.9089</v>
      </c>
      <c r="S31" s="67">
        <f t="shared" si="12"/>
        <v>56</v>
      </c>
    </row>
    <row r="32" spans="1:19" x14ac:dyDescent="0.3">
      <c r="A32" s="63" t="s">
        <v>290</v>
      </c>
      <c r="B32" s="64">
        <f>VLOOKUP($A32,'Return Data'!$B$7:$R$2700,3,0)</f>
        <v>44260</v>
      </c>
      <c r="C32" s="65">
        <f>VLOOKUP($A32,'Return Data'!$B$7:$R$2700,4,0)</f>
        <v>59.625999999999998</v>
      </c>
      <c r="D32" s="65">
        <f>VLOOKUP($A32,'Return Data'!$B$7:$R$2700,10,0)</f>
        <v>14.8133</v>
      </c>
      <c r="E32" s="66">
        <f t="shared" si="5"/>
        <v>33</v>
      </c>
      <c r="F32" s="65">
        <f>VLOOKUP($A32,'Return Data'!$B$7:$R$2700,11,0)</f>
        <v>35.701799999999999</v>
      </c>
      <c r="G32" s="66">
        <f t="shared" si="6"/>
        <v>23</v>
      </c>
      <c r="H32" s="65">
        <f>VLOOKUP($A32,'Return Data'!$B$7:$R$2700,12,0)</f>
        <v>49.389899999999997</v>
      </c>
      <c r="I32" s="66">
        <f t="shared" si="7"/>
        <v>38</v>
      </c>
      <c r="J32" s="65">
        <f>VLOOKUP($A32,'Return Data'!$B$7:$R$2700,13,0)</f>
        <v>30.509799999999998</v>
      </c>
      <c r="K32" s="66">
        <f t="shared" si="8"/>
        <v>45</v>
      </c>
      <c r="L32" s="65">
        <f>VLOOKUP($A32,'Return Data'!$B$7:$R$2700,17,0)</f>
        <v>19.273</v>
      </c>
      <c r="M32" s="66">
        <f t="shared" si="9"/>
        <v>19</v>
      </c>
      <c r="N32" s="65">
        <f>VLOOKUP($A32,'Return Data'!$B$7:$R$2700,14,0)</f>
        <v>13.8658</v>
      </c>
      <c r="O32" s="66">
        <f t="shared" si="10"/>
        <v>9</v>
      </c>
      <c r="P32" s="65">
        <f>VLOOKUP($A32,'Return Data'!$B$7:$R$2700,15,0)</f>
        <v>16.581099999999999</v>
      </c>
      <c r="Q32" s="66">
        <f t="shared" si="11"/>
        <v>13</v>
      </c>
      <c r="R32" s="65">
        <f>VLOOKUP($A32,'Return Data'!$B$7:$R$2700,16,0)</f>
        <v>12.3864</v>
      </c>
      <c r="S32" s="67">
        <f t="shared" si="12"/>
        <v>39</v>
      </c>
    </row>
    <row r="33" spans="1:19" x14ac:dyDescent="0.3">
      <c r="A33" s="63" t="s">
        <v>291</v>
      </c>
      <c r="B33" s="64">
        <f>VLOOKUP($A33,'Return Data'!$B$7:$R$2700,3,0)</f>
        <v>44260</v>
      </c>
      <c r="C33" s="65">
        <f>VLOOKUP($A33,'Return Data'!$B$7:$R$2700,4,0)</f>
        <v>67.584000000000003</v>
      </c>
      <c r="D33" s="65">
        <f>VLOOKUP($A33,'Return Data'!$B$7:$R$2700,10,0)</f>
        <v>12.129799999999999</v>
      </c>
      <c r="E33" s="66">
        <f t="shared" si="5"/>
        <v>59</v>
      </c>
      <c r="F33" s="65">
        <f>VLOOKUP($A33,'Return Data'!$B$7:$R$2700,11,0)</f>
        <v>29.199000000000002</v>
      </c>
      <c r="G33" s="66">
        <f t="shared" si="6"/>
        <v>54</v>
      </c>
      <c r="H33" s="65">
        <f>VLOOKUP($A33,'Return Data'!$B$7:$R$2700,12,0)</f>
        <v>45.104799999999997</v>
      </c>
      <c r="I33" s="66">
        <f t="shared" si="7"/>
        <v>53</v>
      </c>
      <c r="J33" s="65">
        <f>VLOOKUP($A33,'Return Data'!$B$7:$R$2700,13,0)</f>
        <v>28.0534</v>
      </c>
      <c r="K33" s="66">
        <f t="shared" si="8"/>
        <v>49</v>
      </c>
      <c r="L33" s="65">
        <f>VLOOKUP($A33,'Return Data'!$B$7:$R$2700,17,0)</f>
        <v>14.704000000000001</v>
      </c>
      <c r="M33" s="66">
        <f t="shared" si="9"/>
        <v>42</v>
      </c>
      <c r="N33" s="65">
        <f>VLOOKUP($A33,'Return Data'!$B$7:$R$2700,14,0)</f>
        <v>6.7617000000000003</v>
      </c>
      <c r="O33" s="66">
        <f t="shared" si="10"/>
        <v>44</v>
      </c>
      <c r="P33" s="65">
        <f>VLOOKUP($A33,'Return Data'!$B$7:$R$2700,15,0)</f>
        <v>14.3657</v>
      </c>
      <c r="Q33" s="66">
        <f t="shared" si="11"/>
        <v>24</v>
      </c>
      <c r="R33" s="65">
        <f>VLOOKUP($A33,'Return Data'!$B$7:$R$2700,16,0)</f>
        <v>13.559100000000001</v>
      </c>
      <c r="S33" s="67">
        <f t="shared" si="12"/>
        <v>34</v>
      </c>
    </row>
    <row r="34" spans="1:19" x14ac:dyDescent="0.3">
      <c r="A34" s="63" t="s">
        <v>292</v>
      </c>
      <c r="B34" s="64">
        <f>VLOOKUP($A34,'Return Data'!$B$7:$R$2700,3,0)</f>
        <v>44260</v>
      </c>
      <c r="C34" s="65">
        <f>VLOOKUP($A34,'Return Data'!$B$7:$R$2700,4,0)</f>
        <v>83.206500000000005</v>
      </c>
      <c r="D34" s="65">
        <f>VLOOKUP($A34,'Return Data'!$B$7:$R$2700,10,0)</f>
        <v>10.0627</v>
      </c>
      <c r="E34" s="66">
        <f t="shared" si="5"/>
        <v>63</v>
      </c>
      <c r="F34" s="65">
        <f>VLOOKUP($A34,'Return Data'!$B$7:$R$2700,11,0)</f>
        <v>27.422899999999998</v>
      </c>
      <c r="G34" s="66">
        <f t="shared" si="6"/>
        <v>59</v>
      </c>
      <c r="H34" s="65">
        <f>VLOOKUP($A34,'Return Data'!$B$7:$R$2700,12,0)</f>
        <v>42.138300000000001</v>
      </c>
      <c r="I34" s="66">
        <f t="shared" si="7"/>
        <v>57</v>
      </c>
      <c r="J34" s="65">
        <f>VLOOKUP($A34,'Return Data'!$B$7:$R$2700,13,0)</f>
        <v>16.933700000000002</v>
      </c>
      <c r="K34" s="66">
        <f t="shared" si="8"/>
        <v>66</v>
      </c>
      <c r="L34" s="65">
        <f>VLOOKUP($A34,'Return Data'!$B$7:$R$2700,17,0)</f>
        <v>14.874499999999999</v>
      </c>
      <c r="M34" s="66">
        <f t="shared" si="9"/>
        <v>41</v>
      </c>
      <c r="N34" s="65">
        <f>VLOOKUP($A34,'Return Data'!$B$7:$R$2700,14,0)</f>
        <v>9.2614000000000001</v>
      </c>
      <c r="O34" s="66">
        <f t="shared" si="10"/>
        <v>30</v>
      </c>
      <c r="P34" s="65">
        <f>VLOOKUP($A34,'Return Data'!$B$7:$R$2700,15,0)</f>
        <v>14.2341</v>
      </c>
      <c r="Q34" s="66">
        <f t="shared" si="11"/>
        <v>25</v>
      </c>
      <c r="R34" s="65">
        <f>VLOOKUP($A34,'Return Data'!$B$7:$R$2700,16,0)</f>
        <v>9.5185999999999993</v>
      </c>
      <c r="S34" s="67">
        <f t="shared" si="12"/>
        <v>52</v>
      </c>
    </row>
    <row r="35" spans="1:19" x14ac:dyDescent="0.3">
      <c r="A35" s="63" t="s">
        <v>435</v>
      </c>
      <c r="B35" s="64">
        <f>VLOOKUP($A35,'Return Data'!$B$7:$R$2700,3,0)</f>
        <v>44260</v>
      </c>
      <c r="C35" s="65">
        <f>VLOOKUP($A35,'Return Data'!$B$7:$R$2700,4,0)</f>
        <v>15.1046</v>
      </c>
      <c r="D35" s="65">
        <f>VLOOKUP($A35,'Return Data'!$B$7:$R$2700,10,0)</f>
        <v>18.093299999999999</v>
      </c>
      <c r="E35" s="66">
        <f t="shared" si="5"/>
        <v>13</v>
      </c>
      <c r="F35" s="65">
        <f>VLOOKUP($A35,'Return Data'!$B$7:$R$2700,11,0)</f>
        <v>35.074800000000003</v>
      </c>
      <c r="G35" s="66">
        <f t="shared" si="6"/>
        <v>24</v>
      </c>
      <c r="H35" s="65">
        <f>VLOOKUP($A35,'Return Data'!$B$7:$R$2700,12,0)</f>
        <v>50.964500000000001</v>
      </c>
      <c r="I35" s="66">
        <f t="shared" si="7"/>
        <v>33</v>
      </c>
      <c r="J35" s="65">
        <f>VLOOKUP($A35,'Return Data'!$B$7:$R$2700,13,0)</f>
        <v>33.305700000000002</v>
      </c>
      <c r="K35" s="66">
        <f t="shared" si="8"/>
        <v>35</v>
      </c>
      <c r="L35" s="65">
        <f>VLOOKUP($A35,'Return Data'!$B$7:$R$2700,17,0)</f>
        <v>16.666499999999999</v>
      </c>
      <c r="M35" s="66">
        <f t="shared" si="9"/>
        <v>30</v>
      </c>
      <c r="N35" s="65">
        <f>VLOOKUP($A35,'Return Data'!$B$7:$R$2700,14,0)</f>
        <v>8.9283999999999999</v>
      </c>
      <c r="O35" s="66">
        <f t="shared" si="10"/>
        <v>32</v>
      </c>
      <c r="P35" s="65"/>
      <c r="Q35" s="66"/>
      <c r="R35" s="65">
        <f>VLOOKUP($A35,'Return Data'!$B$7:$R$2700,16,0)</f>
        <v>9.8713999999999995</v>
      </c>
      <c r="S35" s="67">
        <f t="shared" si="12"/>
        <v>51</v>
      </c>
    </row>
    <row r="36" spans="1:19" x14ac:dyDescent="0.3">
      <c r="A36" s="63" t="s">
        <v>294</v>
      </c>
      <c r="B36" s="64">
        <f>VLOOKUP($A36,'Return Data'!$B$7:$R$2700,3,0)</f>
        <v>44260</v>
      </c>
      <c r="C36" s="65">
        <f>VLOOKUP($A36,'Return Data'!$B$7:$R$2700,4,0)</f>
        <v>25.811</v>
      </c>
      <c r="D36" s="65">
        <f>VLOOKUP($A36,'Return Data'!$B$7:$R$2700,10,0)</f>
        <v>16.491399999999999</v>
      </c>
      <c r="E36" s="66">
        <f t="shared" si="5"/>
        <v>17</v>
      </c>
      <c r="F36" s="65">
        <f>VLOOKUP($A36,'Return Data'!$B$7:$R$2700,11,0)</f>
        <v>37.183100000000003</v>
      </c>
      <c r="G36" s="66">
        <f t="shared" si="6"/>
        <v>15</v>
      </c>
      <c r="H36" s="65">
        <f>VLOOKUP($A36,'Return Data'!$B$7:$R$2700,12,0)</f>
        <v>59.504399999999997</v>
      </c>
      <c r="I36" s="66">
        <f t="shared" si="7"/>
        <v>16</v>
      </c>
      <c r="J36" s="65">
        <f>VLOOKUP($A36,'Return Data'!$B$7:$R$2700,13,0)</f>
        <v>42.610100000000003</v>
      </c>
      <c r="K36" s="66">
        <f t="shared" si="8"/>
        <v>9</v>
      </c>
      <c r="L36" s="65">
        <f>VLOOKUP($A36,'Return Data'!$B$7:$R$2700,17,0)</f>
        <v>23.9361</v>
      </c>
      <c r="M36" s="66">
        <f t="shared" si="9"/>
        <v>10</v>
      </c>
      <c r="N36" s="65">
        <f>VLOOKUP($A36,'Return Data'!$B$7:$R$2700,14,0)</f>
        <v>16.919599999999999</v>
      </c>
      <c r="O36" s="66">
        <f t="shared" si="10"/>
        <v>5</v>
      </c>
      <c r="P36" s="65"/>
      <c r="Q36" s="66"/>
      <c r="R36" s="65">
        <f>VLOOKUP($A36,'Return Data'!$B$7:$R$2700,16,0)</f>
        <v>20.049499999999998</v>
      </c>
      <c r="S36" s="67">
        <f t="shared" si="12"/>
        <v>11</v>
      </c>
    </row>
    <row r="37" spans="1:19" x14ac:dyDescent="0.3">
      <c r="A37" s="63" t="s">
        <v>295</v>
      </c>
      <c r="B37" s="64">
        <f>VLOOKUP($A37,'Return Data'!$B$7:$R$2700,3,0)</f>
        <v>44260</v>
      </c>
      <c r="C37" s="65">
        <f>VLOOKUP($A37,'Return Data'!$B$7:$R$2700,4,0)</f>
        <v>22.391300000000001</v>
      </c>
      <c r="D37" s="65">
        <f>VLOOKUP($A37,'Return Data'!$B$7:$R$2700,10,0)</f>
        <v>16.005700000000001</v>
      </c>
      <c r="E37" s="66">
        <f t="shared" si="5"/>
        <v>19</v>
      </c>
      <c r="F37" s="65">
        <f>VLOOKUP($A37,'Return Data'!$B$7:$R$2700,11,0)</f>
        <v>34.556600000000003</v>
      </c>
      <c r="G37" s="66">
        <f t="shared" si="6"/>
        <v>28</v>
      </c>
      <c r="H37" s="65">
        <f>VLOOKUP($A37,'Return Data'!$B$7:$R$2700,12,0)</f>
        <v>47.304400000000001</v>
      </c>
      <c r="I37" s="66">
        <f t="shared" si="7"/>
        <v>48</v>
      </c>
      <c r="J37" s="65">
        <f>VLOOKUP($A37,'Return Data'!$B$7:$R$2700,13,0)</f>
        <v>20.476600000000001</v>
      </c>
      <c r="K37" s="66">
        <f t="shared" si="8"/>
        <v>64</v>
      </c>
      <c r="L37" s="65">
        <f>VLOOKUP($A37,'Return Data'!$B$7:$R$2700,17,0)</f>
        <v>16.917999999999999</v>
      </c>
      <c r="M37" s="66">
        <f t="shared" si="9"/>
        <v>28</v>
      </c>
      <c r="N37" s="65">
        <f>VLOOKUP($A37,'Return Data'!$B$7:$R$2700,14,0)</f>
        <v>8.0188000000000006</v>
      </c>
      <c r="O37" s="66">
        <f t="shared" si="10"/>
        <v>39</v>
      </c>
      <c r="P37" s="65">
        <f>VLOOKUP($A37,'Return Data'!$B$7:$R$2700,15,0)</f>
        <v>16.6435</v>
      </c>
      <c r="Q37" s="66">
        <f t="shared" si="11"/>
        <v>11</v>
      </c>
      <c r="R37" s="65">
        <f>VLOOKUP($A37,'Return Data'!$B$7:$R$2700,16,0)</f>
        <v>14.0701</v>
      </c>
      <c r="S37" s="67">
        <f t="shared" si="12"/>
        <v>32</v>
      </c>
    </row>
    <row r="38" spans="1:19" x14ac:dyDescent="0.3">
      <c r="A38" s="63" t="s">
        <v>296</v>
      </c>
      <c r="B38" s="64">
        <f>VLOOKUP($A38,'Return Data'!$B$7:$R$2700,3,0)</f>
        <v>44260</v>
      </c>
      <c r="C38" s="65">
        <f>VLOOKUP($A38,'Return Data'!$B$7:$R$2700,4,0)</f>
        <v>63.270899999999997</v>
      </c>
      <c r="D38" s="65">
        <f>VLOOKUP($A38,'Return Data'!$B$7:$R$2700,10,0)</f>
        <v>20.155799999999999</v>
      </c>
      <c r="E38" s="66">
        <f t="shared" si="5"/>
        <v>9</v>
      </c>
      <c r="F38" s="65">
        <f>VLOOKUP($A38,'Return Data'!$B$7:$R$2700,11,0)</f>
        <v>39.990400000000001</v>
      </c>
      <c r="G38" s="66">
        <f t="shared" si="6"/>
        <v>11</v>
      </c>
      <c r="H38" s="65">
        <f>VLOOKUP($A38,'Return Data'!$B$7:$R$2700,12,0)</f>
        <v>53.493000000000002</v>
      </c>
      <c r="I38" s="66">
        <f t="shared" si="7"/>
        <v>26</v>
      </c>
      <c r="J38" s="65">
        <f>VLOOKUP($A38,'Return Data'!$B$7:$R$2700,13,0)</f>
        <v>29.6859</v>
      </c>
      <c r="K38" s="66">
        <f t="shared" si="8"/>
        <v>46</v>
      </c>
      <c r="L38" s="65">
        <f>VLOOKUP($A38,'Return Data'!$B$7:$R$2700,17,0)</f>
        <v>8.8521999999999998</v>
      </c>
      <c r="M38" s="66">
        <f t="shared" si="9"/>
        <v>63</v>
      </c>
      <c r="N38" s="65">
        <f>VLOOKUP($A38,'Return Data'!$B$7:$R$2700,14,0)</f>
        <v>0.66459999999999997</v>
      </c>
      <c r="O38" s="66">
        <f t="shared" si="10"/>
        <v>49</v>
      </c>
      <c r="P38" s="65">
        <f>VLOOKUP($A38,'Return Data'!$B$7:$R$2700,15,0)</f>
        <v>9.1869999999999994</v>
      </c>
      <c r="Q38" s="66">
        <f t="shared" si="11"/>
        <v>39</v>
      </c>
      <c r="R38" s="65">
        <f>VLOOKUP($A38,'Return Data'!$B$7:$R$2700,16,0)</f>
        <v>12.6715</v>
      </c>
      <c r="S38" s="67">
        <f t="shared" si="12"/>
        <v>37</v>
      </c>
    </row>
    <row r="39" spans="1:19" x14ac:dyDescent="0.3">
      <c r="A39" s="63" t="s">
        <v>297</v>
      </c>
      <c r="B39" s="64">
        <f>VLOOKUP($A39,'Return Data'!$B$7:$R$2700,3,0)</f>
        <v>44260</v>
      </c>
      <c r="C39" s="65">
        <f>VLOOKUP($A39,'Return Data'!$B$7:$R$2700,4,0)</f>
        <v>14.513</v>
      </c>
      <c r="D39" s="65">
        <f>VLOOKUP($A39,'Return Data'!$B$7:$R$2700,10,0)</f>
        <v>8.7922999999999991</v>
      </c>
      <c r="E39" s="66">
        <f t="shared" si="5"/>
        <v>65</v>
      </c>
      <c r="F39" s="65">
        <f>VLOOKUP($A39,'Return Data'!$B$7:$R$2700,11,0)</f>
        <v>23.230699999999999</v>
      </c>
      <c r="G39" s="66">
        <f t="shared" si="6"/>
        <v>65</v>
      </c>
      <c r="H39" s="65">
        <f>VLOOKUP($A39,'Return Data'!$B$7:$R$2700,12,0)</f>
        <v>44.430999999999997</v>
      </c>
      <c r="I39" s="66">
        <f t="shared" ref="I39" si="16">RANK(H39,H$8:H$73,0)</f>
        <v>56</v>
      </c>
      <c r="J39" s="65">
        <f>VLOOKUP($A39,'Return Data'!$B$7:$R$2700,13,0)</f>
        <v>37.902500000000003</v>
      </c>
      <c r="K39" s="66">
        <f t="shared" ref="K39" si="17">RANK(J39,J$8:J$73,0)</f>
        <v>14</v>
      </c>
      <c r="L39" s="65"/>
      <c r="M39" s="66"/>
      <c r="N39" s="65"/>
      <c r="O39" s="66"/>
      <c r="P39" s="65"/>
      <c r="Q39" s="66"/>
      <c r="R39" s="65">
        <f>VLOOKUP($A39,'Return Data'!$B$7:$R$2700,16,0)</f>
        <v>25.9129</v>
      </c>
      <c r="S39" s="67">
        <f t="shared" si="12"/>
        <v>1</v>
      </c>
    </row>
    <row r="40" spans="1:19" x14ac:dyDescent="0.3">
      <c r="A40" s="63" t="s">
        <v>298</v>
      </c>
      <c r="B40" s="64">
        <f>VLOOKUP($A40,'Return Data'!$B$7:$R$2700,3,0)</f>
        <v>44260</v>
      </c>
      <c r="C40" s="65">
        <f>VLOOKUP($A40,'Return Data'!$B$7:$R$2700,4,0)</f>
        <v>18.82</v>
      </c>
      <c r="D40" s="65">
        <f>VLOOKUP($A40,'Return Data'!$B$7:$R$2700,10,0)</f>
        <v>14.9664</v>
      </c>
      <c r="E40" s="66">
        <f t="shared" si="5"/>
        <v>31</v>
      </c>
      <c r="F40" s="65">
        <f>VLOOKUP($A40,'Return Data'!$B$7:$R$2700,11,0)</f>
        <v>34.0456</v>
      </c>
      <c r="G40" s="66">
        <f t="shared" si="6"/>
        <v>33</v>
      </c>
      <c r="H40" s="65">
        <f>VLOOKUP($A40,'Return Data'!$B$7:$R$2700,12,0)</f>
        <v>48.774700000000003</v>
      </c>
      <c r="I40" s="66">
        <f t="shared" si="7"/>
        <v>41</v>
      </c>
      <c r="J40" s="65">
        <f>VLOOKUP($A40,'Return Data'!$B$7:$R$2700,13,0)</f>
        <v>36.5747</v>
      </c>
      <c r="K40" s="66">
        <f t="shared" si="8"/>
        <v>20</v>
      </c>
      <c r="L40" s="65">
        <f>VLOOKUP($A40,'Return Data'!$B$7:$R$2700,17,0)</f>
        <v>17.739599999999999</v>
      </c>
      <c r="M40" s="66">
        <f t="shared" si="9"/>
        <v>25</v>
      </c>
      <c r="N40" s="65">
        <f>VLOOKUP($A40,'Return Data'!$B$7:$R$2700,14,0)</f>
        <v>11.045999999999999</v>
      </c>
      <c r="O40" s="66">
        <f t="shared" si="10"/>
        <v>22</v>
      </c>
      <c r="P40" s="65"/>
      <c r="Q40" s="66"/>
      <c r="R40" s="65">
        <f>VLOOKUP($A40,'Return Data'!$B$7:$R$2700,16,0)</f>
        <v>12.837199999999999</v>
      </c>
      <c r="S40" s="67">
        <f t="shared" si="12"/>
        <v>36</v>
      </c>
    </row>
    <row r="41" spans="1:19" x14ac:dyDescent="0.3">
      <c r="A41" s="63" t="s">
        <v>299</v>
      </c>
      <c r="B41" s="64">
        <f>VLOOKUP($A41,'Return Data'!$B$7:$R$2700,3,0)</f>
        <v>44260</v>
      </c>
      <c r="C41" s="65">
        <f>VLOOKUP($A41,'Return Data'!$B$7:$R$2700,4,0)</f>
        <v>741.76619899617697</v>
      </c>
      <c r="D41" s="65">
        <f>VLOOKUP($A41,'Return Data'!$B$7:$R$2700,10,0)</f>
        <v>13.818199999999999</v>
      </c>
      <c r="E41" s="66">
        <f t="shared" si="5"/>
        <v>46</v>
      </c>
      <c r="F41" s="65">
        <f>VLOOKUP($A41,'Return Data'!$B$7:$R$2700,11,0)</f>
        <v>32.965200000000003</v>
      </c>
      <c r="G41" s="66">
        <f t="shared" si="6"/>
        <v>39</v>
      </c>
      <c r="H41" s="65">
        <f>VLOOKUP($A41,'Return Data'!$B$7:$R$2700,12,0)</f>
        <v>49.958100000000002</v>
      </c>
      <c r="I41" s="66">
        <f t="shared" si="7"/>
        <v>35</v>
      </c>
      <c r="J41" s="65">
        <f>VLOOKUP($A41,'Return Data'!$B$7:$R$2700,13,0)</f>
        <v>35.285499999999999</v>
      </c>
      <c r="K41" s="66">
        <f t="shared" si="8"/>
        <v>26</v>
      </c>
      <c r="L41" s="65">
        <f>VLOOKUP($A41,'Return Data'!$B$7:$R$2700,17,0)</f>
        <v>15.6258</v>
      </c>
      <c r="M41" s="66">
        <f t="shared" si="9"/>
        <v>38</v>
      </c>
      <c r="N41" s="65">
        <f>VLOOKUP($A41,'Return Data'!$B$7:$R$2700,14,0)</f>
        <v>8.3797999999999995</v>
      </c>
      <c r="O41" s="66">
        <f t="shared" si="10"/>
        <v>36</v>
      </c>
      <c r="P41" s="65">
        <f>VLOOKUP($A41,'Return Data'!$B$7:$R$2700,15,0)</f>
        <v>12.617599999999999</v>
      </c>
      <c r="Q41" s="66">
        <f t="shared" si="11"/>
        <v>33</v>
      </c>
      <c r="R41" s="65">
        <f>VLOOKUP($A41,'Return Data'!$B$7:$R$2700,16,0)</f>
        <v>18.843399999999999</v>
      </c>
      <c r="S41" s="67">
        <f t="shared" si="12"/>
        <v>13</v>
      </c>
    </row>
    <row r="42" spans="1:19" x14ac:dyDescent="0.3">
      <c r="A42" s="63" t="s">
        <v>300</v>
      </c>
      <c r="B42" s="64">
        <f>VLOOKUP($A42,'Return Data'!$B$7:$R$2700,3,0)</f>
        <v>44260</v>
      </c>
      <c r="C42" s="65">
        <f>VLOOKUP($A42,'Return Data'!$B$7:$R$2700,4,0)</f>
        <v>404.669474832096</v>
      </c>
      <c r="D42" s="65">
        <f>VLOOKUP($A42,'Return Data'!$B$7:$R$2700,10,0)</f>
        <v>13.7418</v>
      </c>
      <c r="E42" s="66">
        <f t="shared" si="5"/>
        <v>47</v>
      </c>
      <c r="F42" s="65">
        <f>VLOOKUP($A42,'Return Data'!$B$7:$R$2700,11,0)</f>
        <v>32.6509</v>
      </c>
      <c r="G42" s="66">
        <f t="shared" si="6"/>
        <v>41</v>
      </c>
      <c r="H42" s="65">
        <f>VLOOKUP($A42,'Return Data'!$B$7:$R$2700,12,0)</f>
        <v>49.356900000000003</v>
      </c>
      <c r="I42" s="66">
        <f t="shared" si="7"/>
        <v>39</v>
      </c>
      <c r="J42" s="65">
        <f>VLOOKUP($A42,'Return Data'!$B$7:$R$2700,13,0)</f>
        <v>35.402799999999999</v>
      </c>
      <c r="K42" s="66">
        <f t="shared" si="8"/>
        <v>25</v>
      </c>
      <c r="L42" s="65">
        <f>VLOOKUP($A42,'Return Data'!$B$7:$R$2700,17,0)</f>
        <v>15.9129</v>
      </c>
      <c r="M42" s="66">
        <f t="shared" si="9"/>
        <v>36</v>
      </c>
      <c r="N42" s="65">
        <f>VLOOKUP($A42,'Return Data'!$B$7:$R$2700,14,0)</f>
        <v>8.2407000000000004</v>
      </c>
      <c r="O42" s="66">
        <f t="shared" si="10"/>
        <v>37</v>
      </c>
      <c r="P42" s="65">
        <f>VLOOKUP($A42,'Return Data'!$B$7:$R$2700,15,0)</f>
        <v>16.171099999999999</v>
      </c>
      <c r="Q42" s="66">
        <f t="shared" si="11"/>
        <v>15</v>
      </c>
      <c r="R42" s="65">
        <f>VLOOKUP($A42,'Return Data'!$B$7:$R$2700,16,0)</f>
        <v>15.991199999999999</v>
      </c>
      <c r="S42" s="67">
        <f t="shared" si="12"/>
        <v>20</v>
      </c>
    </row>
    <row r="43" spans="1:19" x14ac:dyDescent="0.3">
      <c r="A43" s="63" t="s">
        <v>301</v>
      </c>
      <c r="B43" s="64">
        <f>VLOOKUP($A43,'Return Data'!$B$7:$R$2700,3,0)</f>
        <v>44260</v>
      </c>
      <c r="C43" s="65">
        <f>VLOOKUP($A43,'Return Data'!$B$7:$R$2700,4,0)</f>
        <v>154.88329999999999</v>
      </c>
      <c r="D43" s="65">
        <f>VLOOKUP($A43,'Return Data'!$B$7:$R$2700,10,0)</f>
        <v>19.4681</v>
      </c>
      <c r="E43" s="66">
        <f t="shared" si="5"/>
        <v>11</v>
      </c>
      <c r="F43" s="65">
        <f>VLOOKUP($A43,'Return Data'!$B$7:$R$2700,11,0)</f>
        <v>39.726999999999997</v>
      </c>
      <c r="G43" s="66">
        <f t="shared" si="6"/>
        <v>12</v>
      </c>
      <c r="H43" s="65">
        <f>VLOOKUP($A43,'Return Data'!$B$7:$R$2700,12,0)</f>
        <v>78.573599999999999</v>
      </c>
      <c r="I43" s="66">
        <f t="shared" si="7"/>
        <v>1</v>
      </c>
      <c r="J43" s="65">
        <f>VLOOKUP($A43,'Return Data'!$B$7:$R$2700,13,0)</f>
        <v>70.423699999999997</v>
      </c>
      <c r="K43" s="66">
        <f t="shared" si="8"/>
        <v>1</v>
      </c>
      <c r="L43" s="65">
        <f>VLOOKUP($A43,'Return Data'!$B$7:$R$2700,17,0)</f>
        <v>32.077100000000002</v>
      </c>
      <c r="M43" s="66">
        <f t="shared" si="9"/>
        <v>3</v>
      </c>
      <c r="N43" s="65">
        <f>VLOOKUP($A43,'Return Data'!$B$7:$R$2700,14,0)</f>
        <v>19.397500000000001</v>
      </c>
      <c r="O43" s="66">
        <f t="shared" si="10"/>
        <v>3</v>
      </c>
      <c r="P43" s="65">
        <f>VLOOKUP($A43,'Return Data'!$B$7:$R$2700,15,0)</f>
        <v>22.1843</v>
      </c>
      <c r="Q43" s="66">
        <f t="shared" si="11"/>
        <v>3</v>
      </c>
      <c r="R43" s="65">
        <f>VLOOKUP($A43,'Return Data'!$B$7:$R$2700,16,0)</f>
        <v>13.978400000000001</v>
      </c>
      <c r="S43" s="67">
        <f t="shared" si="12"/>
        <v>33</v>
      </c>
    </row>
    <row r="44" spans="1:19" x14ac:dyDescent="0.3">
      <c r="A44" s="63" t="s">
        <v>302</v>
      </c>
      <c r="B44" s="64">
        <f>VLOOKUP($A44,'Return Data'!$B$7:$R$2700,3,0)</f>
        <v>44260</v>
      </c>
      <c r="C44" s="65">
        <f>VLOOKUP($A44,'Return Data'!$B$7:$R$2700,4,0)</f>
        <v>66.06</v>
      </c>
      <c r="D44" s="65">
        <f>VLOOKUP($A44,'Return Data'!$B$7:$R$2700,10,0)</f>
        <v>14.3698</v>
      </c>
      <c r="E44" s="66">
        <f t="shared" si="5"/>
        <v>37</v>
      </c>
      <c r="F44" s="65">
        <f>VLOOKUP($A44,'Return Data'!$B$7:$R$2700,11,0)</f>
        <v>37.110799999999998</v>
      </c>
      <c r="G44" s="66">
        <f t="shared" si="6"/>
        <v>16</v>
      </c>
      <c r="H44" s="65">
        <f>VLOOKUP($A44,'Return Data'!$B$7:$R$2700,12,0)</f>
        <v>52.071800000000003</v>
      </c>
      <c r="I44" s="66">
        <f t="shared" si="7"/>
        <v>28</v>
      </c>
      <c r="J44" s="65">
        <f>VLOOKUP($A44,'Return Data'!$B$7:$R$2700,13,0)</f>
        <v>36.997100000000003</v>
      </c>
      <c r="K44" s="66">
        <f t="shared" si="8"/>
        <v>19</v>
      </c>
      <c r="L44" s="65">
        <f>VLOOKUP($A44,'Return Data'!$B$7:$R$2700,17,0)</f>
        <v>11.000500000000001</v>
      </c>
      <c r="M44" s="66">
        <f t="shared" si="9"/>
        <v>57</v>
      </c>
      <c r="N44" s="65">
        <f>VLOOKUP($A44,'Return Data'!$B$7:$R$2700,14,0)</f>
        <v>8.4981000000000009</v>
      </c>
      <c r="O44" s="66">
        <f t="shared" si="10"/>
        <v>35</v>
      </c>
      <c r="P44" s="65">
        <f>VLOOKUP($A44,'Return Data'!$B$7:$R$2700,15,0)</f>
        <v>12.510300000000001</v>
      </c>
      <c r="Q44" s="66">
        <f t="shared" si="11"/>
        <v>35</v>
      </c>
      <c r="R44" s="65">
        <f>VLOOKUP($A44,'Return Data'!$B$7:$R$2700,16,0)</f>
        <v>16.530200000000001</v>
      </c>
      <c r="S44" s="67">
        <f t="shared" si="12"/>
        <v>19</v>
      </c>
    </row>
    <row r="45" spans="1:19" x14ac:dyDescent="0.3">
      <c r="A45" s="63" t="s">
        <v>373</v>
      </c>
      <c r="B45" s="64">
        <f>VLOOKUP($A45,'Return Data'!$B$7:$R$2700,3,0)</f>
        <v>44260</v>
      </c>
      <c r="C45" s="65">
        <f>VLOOKUP($A45,'Return Data'!$B$7:$R$2700,4,0)</f>
        <v>575.51531511905398</v>
      </c>
      <c r="D45" s="65">
        <f>VLOOKUP($A45,'Return Data'!$B$7:$R$2700,10,0)</f>
        <v>14.530200000000001</v>
      </c>
      <c r="E45" s="66">
        <f t="shared" si="5"/>
        <v>34</v>
      </c>
      <c r="F45" s="65">
        <f>VLOOKUP($A45,'Return Data'!$B$7:$R$2700,11,0)</f>
        <v>30.9389</v>
      </c>
      <c r="G45" s="66">
        <f t="shared" si="6"/>
        <v>50</v>
      </c>
      <c r="H45" s="65">
        <f>VLOOKUP($A45,'Return Data'!$B$7:$R$2700,12,0)</f>
        <v>48.884099999999997</v>
      </c>
      <c r="I45" s="66">
        <f t="shared" si="7"/>
        <v>40</v>
      </c>
      <c r="J45" s="65">
        <f>VLOOKUP($A45,'Return Data'!$B$7:$R$2700,13,0)</f>
        <v>36.049500000000002</v>
      </c>
      <c r="K45" s="66">
        <f t="shared" si="8"/>
        <v>22</v>
      </c>
      <c r="L45" s="65">
        <f>VLOOKUP($A45,'Return Data'!$B$7:$R$2700,17,0)</f>
        <v>15.8651</v>
      </c>
      <c r="M45" s="66">
        <f t="shared" si="9"/>
        <v>37</v>
      </c>
      <c r="N45" s="65">
        <f>VLOOKUP($A45,'Return Data'!$B$7:$R$2700,14,0)</f>
        <v>9.3143999999999991</v>
      </c>
      <c r="O45" s="66">
        <f t="shared" si="10"/>
        <v>29</v>
      </c>
      <c r="P45" s="65">
        <f>VLOOKUP($A45,'Return Data'!$B$7:$R$2700,15,0)</f>
        <v>12.9772</v>
      </c>
      <c r="Q45" s="66">
        <f t="shared" si="11"/>
        <v>31</v>
      </c>
      <c r="R45" s="65">
        <f>VLOOKUP($A45,'Return Data'!$B$7:$R$2700,16,0)</f>
        <v>15.604900000000001</v>
      </c>
      <c r="S45" s="67">
        <f t="shared" si="12"/>
        <v>22</v>
      </c>
    </row>
    <row r="46" spans="1:19" x14ac:dyDescent="0.3">
      <c r="A46" s="63" t="s">
        <v>304</v>
      </c>
      <c r="B46" s="64">
        <f>VLOOKUP($A46,'Return Data'!$B$7:$R$2700,3,0)</f>
        <v>44260</v>
      </c>
      <c r="C46" s="65">
        <f>VLOOKUP($A46,'Return Data'!$B$7:$R$2700,4,0)</f>
        <v>19.595700000000001</v>
      </c>
      <c r="D46" s="65">
        <f>VLOOKUP($A46,'Return Data'!$B$7:$R$2700,10,0)</f>
        <v>15.3903</v>
      </c>
      <c r="E46" s="66">
        <f t="shared" si="5"/>
        <v>25</v>
      </c>
      <c r="F46" s="65">
        <f>VLOOKUP($A46,'Return Data'!$B$7:$R$2700,11,0)</f>
        <v>35.033799999999999</v>
      </c>
      <c r="G46" s="66">
        <f t="shared" si="6"/>
        <v>25</v>
      </c>
      <c r="H46" s="65">
        <f>VLOOKUP($A46,'Return Data'!$B$7:$R$2700,12,0)</f>
        <v>64.414100000000005</v>
      </c>
      <c r="I46" s="66">
        <f t="shared" si="7"/>
        <v>12</v>
      </c>
      <c r="J46" s="65">
        <f>VLOOKUP($A46,'Return Data'!$B$7:$R$2700,13,0)</f>
        <v>42.962299999999999</v>
      </c>
      <c r="K46" s="66">
        <f t="shared" si="8"/>
        <v>7</v>
      </c>
      <c r="L46" s="65">
        <f>VLOOKUP($A46,'Return Data'!$B$7:$R$2700,17,0)</f>
        <v>24.607900000000001</v>
      </c>
      <c r="M46" s="66">
        <f t="shared" si="9"/>
        <v>8</v>
      </c>
      <c r="N46" s="65">
        <f>VLOOKUP($A46,'Return Data'!$B$7:$R$2700,14,0)</f>
        <v>12.6218</v>
      </c>
      <c r="O46" s="66">
        <f t="shared" si="10"/>
        <v>13</v>
      </c>
      <c r="P46" s="65"/>
      <c r="Q46" s="66"/>
      <c r="R46" s="65">
        <f>VLOOKUP($A46,'Return Data'!$B$7:$R$2700,16,0)</f>
        <v>14.615600000000001</v>
      </c>
      <c r="S46" s="67">
        <f t="shared" si="12"/>
        <v>26</v>
      </c>
    </row>
    <row r="47" spans="1:19" x14ac:dyDescent="0.3">
      <c r="A47" s="63" t="s">
        <v>305</v>
      </c>
      <c r="B47" s="64">
        <f>VLOOKUP($A47,'Return Data'!$B$7:$R$2700,3,0)</f>
        <v>44260</v>
      </c>
      <c r="C47" s="65">
        <f>VLOOKUP($A47,'Return Data'!$B$7:$R$2700,4,0)</f>
        <v>20.303699999999999</v>
      </c>
      <c r="D47" s="65">
        <f>VLOOKUP($A47,'Return Data'!$B$7:$R$2700,10,0)</f>
        <v>14.9368</v>
      </c>
      <c r="E47" s="66">
        <f t="shared" si="5"/>
        <v>32</v>
      </c>
      <c r="F47" s="65">
        <f>VLOOKUP($A47,'Return Data'!$B$7:$R$2700,11,0)</f>
        <v>34.374400000000001</v>
      </c>
      <c r="G47" s="66">
        <f t="shared" si="6"/>
        <v>29</v>
      </c>
      <c r="H47" s="65">
        <f>VLOOKUP($A47,'Return Data'!$B$7:$R$2700,12,0)</f>
        <v>64.136600000000001</v>
      </c>
      <c r="I47" s="66">
        <f t="shared" si="7"/>
        <v>13</v>
      </c>
      <c r="J47" s="65">
        <f>VLOOKUP($A47,'Return Data'!$B$7:$R$2700,13,0)</f>
        <v>43.846899999999998</v>
      </c>
      <c r="K47" s="66">
        <f t="shared" si="8"/>
        <v>6</v>
      </c>
      <c r="L47" s="65">
        <f>VLOOKUP($A47,'Return Data'!$B$7:$R$2700,17,0)</f>
        <v>24.953499999999998</v>
      </c>
      <c r="M47" s="66">
        <f t="shared" si="9"/>
        <v>7</v>
      </c>
      <c r="N47" s="65">
        <f>VLOOKUP($A47,'Return Data'!$B$7:$R$2700,14,0)</f>
        <v>12.392799999999999</v>
      </c>
      <c r="O47" s="66">
        <f t="shared" si="10"/>
        <v>16</v>
      </c>
      <c r="P47" s="65">
        <f>VLOOKUP($A47,'Return Data'!$B$7:$R$2700,15,0)</f>
        <v>18.0276</v>
      </c>
      <c r="Q47" s="66">
        <f t="shared" si="11"/>
        <v>7</v>
      </c>
      <c r="R47" s="65">
        <f>VLOOKUP($A47,'Return Data'!$B$7:$R$2700,16,0)</f>
        <v>12.6363</v>
      </c>
      <c r="S47" s="67">
        <f t="shared" si="12"/>
        <v>38</v>
      </c>
    </row>
    <row r="48" spans="1:19" x14ac:dyDescent="0.3">
      <c r="A48" s="63" t="s">
        <v>306</v>
      </c>
      <c r="B48" s="64">
        <f>VLOOKUP($A48,'Return Data'!$B$7:$R$2700,3,0)</f>
        <v>44260</v>
      </c>
      <c r="C48" s="65">
        <f>VLOOKUP($A48,'Return Data'!$B$7:$R$2700,4,0)</f>
        <v>19.145600000000002</v>
      </c>
      <c r="D48" s="65">
        <f>VLOOKUP($A48,'Return Data'!$B$7:$R$2700,10,0)</f>
        <v>15.4901</v>
      </c>
      <c r="E48" s="66">
        <f t="shared" si="5"/>
        <v>24</v>
      </c>
      <c r="F48" s="65">
        <f>VLOOKUP($A48,'Return Data'!$B$7:$R$2700,11,0)</f>
        <v>34.959299999999999</v>
      </c>
      <c r="G48" s="66">
        <f t="shared" si="6"/>
        <v>26</v>
      </c>
      <c r="H48" s="65">
        <f>VLOOKUP($A48,'Return Data'!$B$7:$R$2700,12,0)</f>
        <v>65.884900000000002</v>
      </c>
      <c r="I48" s="66">
        <f t="shared" si="7"/>
        <v>10</v>
      </c>
      <c r="J48" s="65">
        <f>VLOOKUP($A48,'Return Data'!$B$7:$R$2700,13,0)</f>
        <v>42.648699999999998</v>
      </c>
      <c r="K48" s="66">
        <f t="shared" si="8"/>
        <v>8</v>
      </c>
      <c r="L48" s="65">
        <f>VLOOKUP($A48,'Return Data'!$B$7:$R$2700,17,0)</f>
        <v>23.078399999999998</v>
      </c>
      <c r="M48" s="66">
        <f t="shared" si="9"/>
        <v>12</v>
      </c>
      <c r="N48" s="65">
        <f>VLOOKUP($A48,'Return Data'!$B$7:$R$2700,14,0)</f>
        <v>10.909000000000001</v>
      </c>
      <c r="O48" s="66">
        <f t="shared" si="10"/>
        <v>23</v>
      </c>
      <c r="P48" s="65">
        <f>VLOOKUP($A48,'Return Data'!$B$7:$R$2700,15,0)</f>
        <v>16.286200000000001</v>
      </c>
      <c r="Q48" s="66">
        <f t="shared" si="11"/>
        <v>14</v>
      </c>
      <c r="R48" s="65">
        <f>VLOOKUP($A48,'Return Data'!$B$7:$R$2700,16,0)</f>
        <v>11.370699999999999</v>
      </c>
      <c r="S48" s="67">
        <f t="shared" si="12"/>
        <v>46</v>
      </c>
    </row>
    <row r="49" spans="1:19" x14ac:dyDescent="0.3">
      <c r="A49" s="63" t="s">
        <v>307</v>
      </c>
      <c r="B49" s="64">
        <f>VLOOKUP($A49,'Return Data'!$B$7:$R$2700,3,0)</f>
        <v>44260</v>
      </c>
      <c r="C49" s="65">
        <f>VLOOKUP($A49,'Return Data'!$B$7:$R$2700,4,0)</f>
        <v>20.724699999999999</v>
      </c>
      <c r="D49" s="65">
        <f>VLOOKUP($A49,'Return Data'!$B$7:$R$2700,10,0)</f>
        <v>17.899999999999999</v>
      </c>
      <c r="E49" s="66">
        <f t="shared" si="5"/>
        <v>14</v>
      </c>
      <c r="F49" s="65">
        <f>VLOOKUP($A49,'Return Data'!$B$7:$R$2700,11,0)</f>
        <v>37.736800000000002</v>
      </c>
      <c r="G49" s="66">
        <f t="shared" si="6"/>
        <v>14</v>
      </c>
      <c r="H49" s="65">
        <f>VLOOKUP($A49,'Return Data'!$B$7:$R$2700,12,0)</f>
        <v>67.498000000000005</v>
      </c>
      <c r="I49" s="66">
        <f t="shared" si="7"/>
        <v>7</v>
      </c>
      <c r="J49" s="65">
        <f>VLOOKUP($A49,'Return Data'!$B$7:$R$2700,13,0)</f>
        <v>40.255400000000002</v>
      </c>
      <c r="K49" s="66">
        <f t="shared" si="8"/>
        <v>11</v>
      </c>
      <c r="L49" s="65">
        <f>VLOOKUP($A49,'Return Data'!$B$7:$R$2700,17,0)</f>
        <v>31.445599999999999</v>
      </c>
      <c r="M49" s="66">
        <f t="shared" si="9"/>
        <v>4</v>
      </c>
      <c r="N49" s="65">
        <f>VLOOKUP($A49,'Return Data'!$B$7:$R$2700,14,0)</f>
        <v>16.713200000000001</v>
      </c>
      <c r="O49" s="66">
        <f t="shared" si="10"/>
        <v>6</v>
      </c>
      <c r="P49" s="65"/>
      <c r="Q49" s="66"/>
      <c r="R49" s="65">
        <f>VLOOKUP($A49,'Return Data'!$B$7:$R$2700,16,0)</f>
        <v>20.365100000000002</v>
      </c>
      <c r="S49" s="67">
        <f t="shared" si="12"/>
        <v>9</v>
      </c>
    </row>
    <row r="50" spans="1:19" x14ac:dyDescent="0.3">
      <c r="A50" s="63" t="s">
        <v>308</v>
      </c>
      <c r="B50" s="64">
        <f>VLOOKUP($A50,'Return Data'!$B$7:$R$2700,3,0)</f>
        <v>44260</v>
      </c>
      <c r="C50" s="65">
        <f>VLOOKUP($A50,'Return Data'!$B$7:$R$2700,4,0)</f>
        <v>14.61</v>
      </c>
      <c r="D50" s="65">
        <f>VLOOKUP($A50,'Return Data'!$B$7:$R$2700,10,0)</f>
        <v>12.9537</v>
      </c>
      <c r="E50" s="66">
        <f t="shared" si="5"/>
        <v>56</v>
      </c>
      <c r="F50" s="65">
        <f>VLOOKUP($A50,'Return Data'!$B$7:$R$2700,11,0)</f>
        <v>34.047800000000002</v>
      </c>
      <c r="G50" s="66">
        <f t="shared" si="6"/>
        <v>32</v>
      </c>
      <c r="H50" s="65">
        <f>VLOOKUP($A50,'Return Data'!$B$7:$R$2700,12,0)</f>
        <v>52.011699999999998</v>
      </c>
      <c r="I50" s="66">
        <f t="shared" si="7"/>
        <v>29</v>
      </c>
      <c r="J50" s="65">
        <f>VLOOKUP($A50,'Return Data'!$B$7:$R$2700,13,0)</f>
        <v>32.4617</v>
      </c>
      <c r="K50" s="66">
        <f t="shared" si="8"/>
        <v>38</v>
      </c>
      <c r="L50" s="65">
        <f>VLOOKUP($A50,'Return Data'!$B$7:$R$2700,17,0)</f>
        <v>21.844799999999999</v>
      </c>
      <c r="M50" s="66">
        <f t="shared" ref="M50" si="18">RANK(L50,L$8:L$73,0)</f>
        <v>14</v>
      </c>
      <c r="N50" s="65"/>
      <c r="O50" s="66"/>
      <c r="P50" s="65"/>
      <c r="Q50" s="66"/>
      <c r="R50" s="65">
        <f>VLOOKUP($A50,'Return Data'!$B$7:$R$2700,16,0)</f>
        <v>15.470599999999999</v>
      </c>
      <c r="S50" s="67">
        <f t="shared" si="12"/>
        <v>23</v>
      </c>
    </row>
    <row r="51" spans="1:19" x14ac:dyDescent="0.3">
      <c r="A51" s="63" t="s">
        <v>309</v>
      </c>
      <c r="B51" s="64">
        <f>VLOOKUP($A51,'Return Data'!$B$7:$R$2700,3,0)</f>
        <v>44260</v>
      </c>
      <c r="C51" s="65">
        <f>VLOOKUP($A51,'Return Data'!$B$7:$R$2700,4,0)</f>
        <v>13.3584</v>
      </c>
      <c r="D51" s="65">
        <f>VLOOKUP($A51,'Return Data'!$B$7:$R$2700,10,0)</f>
        <v>13.838699999999999</v>
      </c>
      <c r="E51" s="66">
        <f t="shared" si="5"/>
        <v>45</v>
      </c>
      <c r="F51" s="65">
        <f>VLOOKUP($A51,'Return Data'!$B$7:$R$2700,11,0)</f>
        <v>28.642800000000001</v>
      </c>
      <c r="G51" s="66">
        <f t="shared" si="6"/>
        <v>56</v>
      </c>
      <c r="H51" s="65">
        <f>VLOOKUP($A51,'Return Data'!$B$7:$R$2700,12,0)</f>
        <v>45.7211</v>
      </c>
      <c r="I51" s="66">
        <f t="shared" si="7"/>
        <v>50</v>
      </c>
      <c r="J51" s="65">
        <f>VLOOKUP($A51,'Return Data'!$B$7:$R$2700,13,0)</f>
        <v>26.0702</v>
      </c>
      <c r="K51" s="66">
        <f t="shared" si="8"/>
        <v>55</v>
      </c>
      <c r="L51" s="65">
        <f>VLOOKUP($A51,'Return Data'!$B$7:$R$2700,17,0)</f>
        <v>18.559699999999999</v>
      </c>
      <c r="M51" s="66">
        <f t="shared" si="9"/>
        <v>23</v>
      </c>
      <c r="N51" s="65"/>
      <c r="O51" s="66"/>
      <c r="P51" s="65"/>
      <c r="Q51" s="66"/>
      <c r="R51" s="65">
        <f>VLOOKUP($A51,'Return Data'!$B$7:$R$2700,16,0)</f>
        <v>10.341200000000001</v>
      </c>
      <c r="S51" s="67">
        <f t="shared" si="12"/>
        <v>49</v>
      </c>
    </row>
    <row r="52" spans="1:19" x14ac:dyDescent="0.3">
      <c r="A52" s="63" t="s">
        <v>310</v>
      </c>
      <c r="B52" s="64">
        <f>VLOOKUP($A52,'Return Data'!$B$7:$R$2700,3,0)</f>
        <v>44260</v>
      </c>
      <c r="C52" s="65">
        <f>VLOOKUP($A52,'Return Data'!$B$7:$R$2700,4,0)</f>
        <v>60.645200000000003</v>
      </c>
      <c r="D52" s="65">
        <f>VLOOKUP($A52,'Return Data'!$B$7:$R$2700,10,0)</f>
        <v>13.956200000000001</v>
      </c>
      <c r="E52" s="66">
        <f t="shared" si="5"/>
        <v>44</v>
      </c>
      <c r="F52" s="65">
        <f>VLOOKUP($A52,'Return Data'!$B$7:$R$2700,11,0)</f>
        <v>36.4893</v>
      </c>
      <c r="G52" s="66">
        <f t="shared" si="6"/>
        <v>20</v>
      </c>
      <c r="H52" s="65">
        <f>VLOOKUP($A52,'Return Data'!$B$7:$R$2700,12,0)</f>
        <v>65.999799999999993</v>
      </c>
      <c r="I52" s="66">
        <f t="shared" si="7"/>
        <v>9</v>
      </c>
      <c r="J52" s="65">
        <f>VLOOKUP($A52,'Return Data'!$B$7:$R$2700,13,0)</f>
        <v>44.057200000000002</v>
      </c>
      <c r="K52" s="66">
        <f t="shared" si="8"/>
        <v>5</v>
      </c>
      <c r="L52" s="65">
        <f>VLOOKUP($A52,'Return Data'!$B$7:$R$2700,17,0)</f>
        <v>35.160600000000002</v>
      </c>
      <c r="M52" s="66">
        <f t="shared" si="9"/>
        <v>2</v>
      </c>
      <c r="N52" s="65">
        <f>VLOOKUP($A52,'Return Data'!$B$7:$R$2700,14,0)</f>
        <v>20.264900000000001</v>
      </c>
      <c r="O52" s="66">
        <f t="shared" si="10"/>
        <v>2</v>
      </c>
      <c r="P52" s="65">
        <f>VLOOKUP($A52,'Return Data'!$B$7:$R$2700,15,0)</f>
        <v>24.572500000000002</v>
      </c>
      <c r="Q52" s="66">
        <f t="shared" si="11"/>
        <v>1</v>
      </c>
      <c r="R52" s="65">
        <f>VLOOKUP($A52,'Return Data'!$B$7:$R$2700,16,0)</f>
        <v>22.338699999999999</v>
      </c>
      <c r="S52" s="67">
        <f t="shared" si="12"/>
        <v>4</v>
      </c>
    </row>
    <row r="53" spans="1:19" x14ac:dyDescent="0.3">
      <c r="A53" s="63" t="s">
        <v>311</v>
      </c>
      <c r="B53" s="64">
        <f>VLOOKUP($A53,'Return Data'!$B$7:$R$2700,3,0)</f>
        <v>44260</v>
      </c>
      <c r="C53" s="65">
        <f>VLOOKUP($A53,'Return Data'!$B$7:$R$2700,4,0)</f>
        <v>43.336599999999997</v>
      </c>
      <c r="D53" s="65">
        <f>VLOOKUP($A53,'Return Data'!$B$7:$R$2700,10,0)</f>
        <v>15.0403</v>
      </c>
      <c r="E53" s="66">
        <f t="shared" si="5"/>
        <v>29</v>
      </c>
      <c r="F53" s="65">
        <f>VLOOKUP($A53,'Return Data'!$B$7:$R$2700,11,0)</f>
        <v>36.457999999999998</v>
      </c>
      <c r="G53" s="66">
        <f t="shared" si="6"/>
        <v>21</v>
      </c>
      <c r="H53" s="65">
        <f>VLOOKUP($A53,'Return Data'!$B$7:$R$2700,12,0)</f>
        <v>65.613600000000005</v>
      </c>
      <c r="I53" s="66">
        <f t="shared" si="7"/>
        <v>11</v>
      </c>
      <c r="J53" s="65">
        <f>VLOOKUP($A53,'Return Data'!$B$7:$R$2700,13,0)</f>
        <v>48.2881</v>
      </c>
      <c r="K53" s="66">
        <f t="shared" si="8"/>
        <v>2</v>
      </c>
      <c r="L53" s="65">
        <f>VLOOKUP($A53,'Return Data'!$B$7:$R$2700,17,0)</f>
        <v>38.561599999999999</v>
      </c>
      <c r="M53" s="66">
        <f t="shared" si="9"/>
        <v>1</v>
      </c>
      <c r="N53" s="65">
        <f>VLOOKUP($A53,'Return Data'!$B$7:$R$2700,14,0)</f>
        <v>22.827500000000001</v>
      </c>
      <c r="O53" s="66">
        <f t="shared" si="10"/>
        <v>1</v>
      </c>
      <c r="P53" s="65">
        <f>VLOOKUP($A53,'Return Data'!$B$7:$R$2700,15,0)</f>
        <v>24.469100000000001</v>
      </c>
      <c r="Q53" s="66">
        <f t="shared" si="11"/>
        <v>2</v>
      </c>
      <c r="R53" s="65">
        <f>VLOOKUP($A53,'Return Data'!$B$7:$R$2700,16,0)</f>
        <v>23.518799999999999</v>
      </c>
      <c r="S53" s="67">
        <f t="shared" si="12"/>
        <v>2</v>
      </c>
    </row>
    <row r="54" spans="1:19" x14ac:dyDescent="0.3">
      <c r="A54" s="63" t="s">
        <v>312</v>
      </c>
      <c r="B54" s="64">
        <f>VLOOKUP($A54,'Return Data'!$B$7:$R$2700,3,0)</f>
        <v>44260</v>
      </c>
      <c r="C54" s="65">
        <f>VLOOKUP($A54,'Return Data'!$B$7:$R$2700,4,0)</f>
        <v>13.4024</v>
      </c>
      <c r="D54" s="65">
        <f>VLOOKUP($A54,'Return Data'!$B$7:$R$2700,10,0)</f>
        <v>7.8551000000000002</v>
      </c>
      <c r="E54" s="66">
        <f t="shared" si="5"/>
        <v>66</v>
      </c>
      <c r="F54" s="65">
        <f>VLOOKUP($A54,'Return Data'!$B$7:$R$2700,11,0)</f>
        <v>21.191099999999999</v>
      </c>
      <c r="G54" s="66">
        <f t="shared" si="6"/>
        <v>66</v>
      </c>
      <c r="H54" s="65">
        <f>VLOOKUP($A54,'Return Data'!$B$7:$R$2700,12,0)</f>
        <v>33.463500000000003</v>
      </c>
      <c r="I54" s="66">
        <f t="shared" si="7"/>
        <v>66</v>
      </c>
      <c r="J54" s="65">
        <f>VLOOKUP($A54,'Return Data'!$B$7:$R$2700,13,0)</f>
        <v>22.8721</v>
      </c>
      <c r="K54" s="66">
        <f t="shared" si="8"/>
        <v>61</v>
      </c>
      <c r="L54" s="65"/>
      <c r="M54" s="66"/>
      <c r="N54" s="65"/>
      <c r="O54" s="66"/>
      <c r="P54" s="65"/>
      <c r="Q54" s="66"/>
      <c r="R54" s="65">
        <f>VLOOKUP($A54,'Return Data'!$B$7:$R$2700,16,0)</f>
        <v>14.891500000000001</v>
      </c>
      <c r="S54" s="67">
        <f t="shared" si="12"/>
        <v>25</v>
      </c>
    </row>
    <row r="55" spans="1:19" x14ac:dyDescent="0.3">
      <c r="A55" s="63" t="s">
        <v>313</v>
      </c>
      <c r="B55" s="64">
        <f>VLOOKUP($A55,'Return Data'!$B$7:$R$2700,3,0)</f>
        <v>44260</v>
      </c>
      <c r="C55" s="65">
        <f>VLOOKUP($A55,'Return Data'!$B$7:$R$2700,4,0)</f>
        <v>123.8062</v>
      </c>
      <c r="D55" s="65">
        <f>VLOOKUP($A55,'Return Data'!$B$7:$R$2700,10,0)</f>
        <v>15.532500000000001</v>
      </c>
      <c r="E55" s="66">
        <f t="shared" si="5"/>
        <v>22</v>
      </c>
      <c r="F55" s="65">
        <f>VLOOKUP($A55,'Return Data'!$B$7:$R$2700,11,0)</f>
        <v>32.908299999999997</v>
      </c>
      <c r="G55" s="66">
        <f t="shared" si="6"/>
        <v>40</v>
      </c>
      <c r="H55" s="65">
        <f>VLOOKUP($A55,'Return Data'!$B$7:$R$2700,12,0)</f>
        <v>50.184100000000001</v>
      </c>
      <c r="I55" s="66">
        <f t="shared" si="7"/>
        <v>34</v>
      </c>
      <c r="J55" s="65">
        <f>VLOOKUP($A55,'Return Data'!$B$7:$R$2700,13,0)</f>
        <v>26.825500000000002</v>
      </c>
      <c r="K55" s="66">
        <f t="shared" si="8"/>
        <v>52</v>
      </c>
      <c r="L55" s="65">
        <f>VLOOKUP($A55,'Return Data'!$B$7:$R$2700,17,0)</f>
        <v>12.9687</v>
      </c>
      <c r="M55" s="66">
        <f t="shared" si="9"/>
        <v>50</v>
      </c>
      <c r="N55" s="65">
        <f>VLOOKUP($A55,'Return Data'!$B$7:$R$2700,14,0)</f>
        <v>6.6460999999999997</v>
      </c>
      <c r="O55" s="66">
        <f t="shared" si="10"/>
        <v>45</v>
      </c>
      <c r="P55" s="65">
        <f>VLOOKUP($A55,'Return Data'!$B$7:$R$2700,15,0)</f>
        <v>13.357699999999999</v>
      </c>
      <c r="Q55" s="66">
        <f t="shared" si="11"/>
        <v>30</v>
      </c>
      <c r="R55" s="65">
        <f>VLOOKUP($A55,'Return Data'!$B$7:$R$2700,16,0)</f>
        <v>15.164300000000001</v>
      </c>
      <c r="S55" s="67">
        <f t="shared" si="12"/>
        <v>24</v>
      </c>
    </row>
    <row r="56" spans="1:19" x14ac:dyDescent="0.3">
      <c r="A56" s="63" t="s">
        <v>314</v>
      </c>
      <c r="B56" s="64">
        <f>VLOOKUP($A56,'Return Data'!$B$7:$R$2700,3,0)</f>
        <v>44260</v>
      </c>
      <c r="C56" s="65">
        <f>VLOOKUP($A56,'Return Data'!$B$7:$R$2700,4,0)</f>
        <v>12.3613</v>
      </c>
      <c r="D56" s="65">
        <f>VLOOKUP($A56,'Return Data'!$B$7:$R$2700,10,0)</f>
        <v>21.1417</v>
      </c>
      <c r="E56" s="66">
        <f t="shared" si="5"/>
        <v>6</v>
      </c>
      <c r="F56" s="65">
        <f>VLOOKUP($A56,'Return Data'!$B$7:$R$2700,11,0)</f>
        <v>42.949800000000003</v>
      </c>
      <c r="G56" s="66">
        <f t="shared" si="6"/>
        <v>5</v>
      </c>
      <c r="H56" s="65">
        <f>VLOOKUP($A56,'Return Data'!$B$7:$R$2700,12,0)</f>
        <v>66.511300000000006</v>
      </c>
      <c r="I56" s="66">
        <f t="shared" si="7"/>
        <v>8</v>
      </c>
      <c r="J56" s="65">
        <f>VLOOKUP($A56,'Return Data'!$B$7:$R$2700,13,0)</f>
        <v>36.39</v>
      </c>
      <c r="K56" s="66">
        <f t="shared" si="8"/>
        <v>21</v>
      </c>
      <c r="L56" s="65">
        <f>VLOOKUP($A56,'Return Data'!$B$7:$R$2700,17,0)</f>
        <v>9.6179000000000006</v>
      </c>
      <c r="M56" s="66">
        <f t="shared" si="9"/>
        <v>60</v>
      </c>
      <c r="N56" s="65">
        <f>VLOOKUP($A56,'Return Data'!$B$7:$R$2700,14,0)</f>
        <v>-2.4883999999999999</v>
      </c>
      <c r="O56" s="66">
        <f t="shared" si="10"/>
        <v>52</v>
      </c>
      <c r="P56" s="65"/>
      <c r="Q56" s="66"/>
      <c r="R56" s="65">
        <f>VLOOKUP($A56,'Return Data'!$B$7:$R$2700,16,0)</f>
        <v>5.0583999999999998</v>
      </c>
      <c r="S56" s="67">
        <f t="shared" si="12"/>
        <v>59</v>
      </c>
    </row>
    <row r="57" spans="1:19" x14ac:dyDescent="0.3">
      <c r="A57" s="63" t="s">
        <v>315</v>
      </c>
      <c r="B57" s="64">
        <f>VLOOKUP($A57,'Return Data'!$B$7:$R$2700,3,0)</f>
        <v>44260</v>
      </c>
      <c r="C57" s="65">
        <f>VLOOKUP($A57,'Return Data'!$B$7:$R$2700,4,0)</f>
        <v>10.6342</v>
      </c>
      <c r="D57" s="65">
        <f>VLOOKUP($A57,'Return Data'!$B$7:$R$2700,10,0)</f>
        <v>21.682500000000001</v>
      </c>
      <c r="E57" s="66">
        <f t="shared" si="5"/>
        <v>3</v>
      </c>
      <c r="F57" s="65">
        <f>VLOOKUP($A57,'Return Data'!$B$7:$R$2700,11,0)</f>
        <v>44.747999999999998</v>
      </c>
      <c r="G57" s="66">
        <f t="shared" si="6"/>
        <v>2</v>
      </c>
      <c r="H57" s="65">
        <f>VLOOKUP($A57,'Return Data'!$B$7:$R$2700,12,0)</f>
        <v>69.439599999999999</v>
      </c>
      <c r="I57" s="66">
        <f t="shared" si="7"/>
        <v>4</v>
      </c>
      <c r="J57" s="65">
        <f>VLOOKUP($A57,'Return Data'!$B$7:$R$2700,13,0)</f>
        <v>37.204900000000002</v>
      </c>
      <c r="K57" s="66">
        <f t="shared" si="8"/>
        <v>16</v>
      </c>
      <c r="L57" s="65">
        <f>VLOOKUP($A57,'Return Data'!$B$7:$R$2700,17,0)</f>
        <v>10.598699999999999</v>
      </c>
      <c r="M57" s="66">
        <f t="shared" si="9"/>
        <v>59</v>
      </c>
      <c r="N57" s="65">
        <f>VLOOKUP($A57,'Return Data'!$B$7:$R$2700,14,0)</f>
        <v>-1.9576</v>
      </c>
      <c r="O57" s="66">
        <f t="shared" si="10"/>
        <v>51</v>
      </c>
      <c r="P57" s="65"/>
      <c r="Q57" s="66"/>
      <c r="R57" s="65">
        <f>VLOOKUP($A57,'Return Data'!$B$7:$R$2700,16,0)</f>
        <v>1.5686</v>
      </c>
      <c r="S57" s="67">
        <f t="shared" si="12"/>
        <v>63</v>
      </c>
    </row>
    <row r="58" spans="1:19" x14ac:dyDescent="0.3">
      <c r="A58" s="63" t="s">
        <v>316</v>
      </c>
      <c r="B58" s="64">
        <f>VLOOKUP($A58,'Return Data'!$B$7:$R$2700,3,0)</f>
        <v>44260</v>
      </c>
      <c r="C58" s="65">
        <f>VLOOKUP($A58,'Return Data'!$B$7:$R$2700,4,0)</f>
        <v>9.5366999999999997</v>
      </c>
      <c r="D58" s="65">
        <f>VLOOKUP($A58,'Return Data'!$B$7:$R$2700,10,0)</f>
        <v>21.761199999999999</v>
      </c>
      <c r="E58" s="66">
        <f t="shared" si="5"/>
        <v>2</v>
      </c>
      <c r="F58" s="65">
        <f>VLOOKUP($A58,'Return Data'!$B$7:$R$2700,11,0)</f>
        <v>44.026299999999999</v>
      </c>
      <c r="G58" s="66">
        <f t="shared" si="6"/>
        <v>3</v>
      </c>
      <c r="H58" s="65">
        <f>VLOOKUP($A58,'Return Data'!$B$7:$R$2700,12,0)</f>
        <v>71.307699999999997</v>
      </c>
      <c r="I58" s="66">
        <f t="shared" si="7"/>
        <v>3</v>
      </c>
      <c r="J58" s="65">
        <f>VLOOKUP($A58,'Return Data'!$B$7:$R$2700,13,0)</f>
        <v>35.8504</v>
      </c>
      <c r="K58" s="66">
        <f t="shared" si="8"/>
        <v>23</v>
      </c>
      <c r="L58" s="65">
        <f>VLOOKUP($A58,'Return Data'!$B$7:$R$2700,17,0)</f>
        <v>9.1942000000000004</v>
      </c>
      <c r="M58" s="66">
        <f t="shared" si="9"/>
        <v>61</v>
      </c>
      <c r="N58" s="65"/>
      <c r="O58" s="66"/>
      <c r="P58" s="65"/>
      <c r="Q58" s="66"/>
      <c r="R58" s="65">
        <f>VLOOKUP($A58,'Return Data'!$B$7:$R$2700,16,0)</f>
        <v>-1.3713</v>
      </c>
      <c r="S58" s="67">
        <f t="shared" si="12"/>
        <v>66</v>
      </c>
    </row>
    <row r="59" spans="1:19" x14ac:dyDescent="0.3">
      <c r="A59" s="63" t="s">
        <v>317</v>
      </c>
      <c r="B59" s="64">
        <f>VLOOKUP($A59,'Return Data'!$B$7:$R$2700,3,0)</f>
        <v>44260</v>
      </c>
      <c r="C59" s="65">
        <f>VLOOKUP($A59,'Return Data'!$B$7:$R$2700,4,0)</f>
        <v>10.4314</v>
      </c>
      <c r="D59" s="65">
        <f>VLOOKUP($A59,'Return Data'!$B$7:$R$2700,10,0)</f>
        <v>22.4817</v>
      </c>
      <c r="E59" s="66">
        <f t="shared" si="5"/>
        <v>1</v>
      </c>
      <c r="F59" s="65">
        <f>VLOOKUP($A59,'Return Data'!$B$7:$R$2700,11,0)</f>
        <v>45.793799999999997</v>
      </c>
      <c r="G59" s="66">
        <f t="shared" si="6"/>
        <v>1</v>
      </c>
      <c r="H59" s="65">
        <f>VLOOKUP($A59,'Return Data'!$B$7:$R$2700,12,0)</f>
        <v>71.778199999999998</v>
      </c>
      <c r="I59" s="66">
        <f t="shared" si="7"/>
        <v>2</v>
      </c>
      <c r="J59" s="65">
        <f>VLOOKUP($A59,'Return Data'!$B$7:$R$2700,13,0)</f>
        <v>37.172199999999997</v>
      </c>
      <c r="K59" s="66">
        <f t="shared" si="8"/>
        <v>17</v>
      </c>
      <c r="L59" s="65">
        <f>VLOOKUP($A59,'Return Data'!$B$7:$R$2700,17,0)</f>
        <v>10.6548</v>
      </c>
      <c r="M59" s="66">
        <f t="shared" si="9"/>
        <v>58</v>
      </c>
      <c r="N59" s="65">
        <f>VLOOKUP($A59,'Return Data'!$B$7:$R$2700,14,0)</f>
        <v>-0.95150000000000001</v>
      </c>
      <c r="O59" s="66">
        <f t="shared" ref="O59" si="19">RANK(N59,N$8:N$73,0)</f>
        <v>50</v>
      </c>
      <c r="P59" s="65"/>
      <c r="Q59" s="66"/>
      <c r="R59" s="65">
        <f>VLOOKUP($A59,'Return Data'!$B$7:$R$2700,16,0)</f>
        <v>1.1579999999999999</v>
      </c>
      <c r="S59" s="67">
        <f t="shared" si="12"/>
        <v>64</v>
      </c>
    </row>
    <row r="60" spans="1:19" x14ac:dyDescent="0.3">
      <c r="A60" s="63" t="s">
        <v>318</v>
      </c>
      <c r="B60" s="64">
        <f>VLOOKUP($A60,'Return Data'!$B$7:$R$2700,3,0)</f>
        <v>44260</v>
      </c>
      <c r="C60" s="65">
        <f>VLOOKUP($A60,'Return Data'!$B$7:$R$2700,4,0)</f>
        <v>10.3032</v>
      </c>
      <c r="D60" s="65">
        <f>VLOOKUP($A60,'Return Data'!$B$7:$R$2700,10,0)</f>
        <v>21.412700000000001</v>
      </c>
      <c r="E60" s="66">
        <f t="shared" si="5"/>
        <v>5</v>
      </c>
      <c r="F60" s="65">
        <f>VLOOKUP($A60,'Return Data'!$B$7:$R$2700,11,0)</f>
        <v>41.7943</v>
      </c>
      <c r="G60" s="66">
        <f t="shared" si="6"/>
        <v>8</v>
      </c>
      <c r="H60" s="65">
        <f>VLOOKUP($A60,'Return Data'!$B$7:$R$2700,12,0)</f>
        <v>68.9298</v>
      </c>
      <c r="I60" s="66">
        <f t="shared" si="7"/>
        <v>5</v>
      </c>
      <c r="J60" s="65">
        <f>VLOOKUP($A60,'Return Data'!$B$7:$R$2700,13,0)</f>
        <v>31.297799999999999</v>
      </c>
      <c r="K60" s="66">
        <f t="shared" si="8"/>
        <v>43</v>
      </c>
      <c r="L60" s="65">
        <f>VLOOKUP($A60,'Return Data'!$B$7:$R$2700,17,0)</f>
        <v>11.014699999999999</v>
      </c>
      <c r="M60" s="66">
        <f t="shared" si="9"/>
        <v>56</v>
      </c>
      <c r="N60" s="65"/>
      <c r="O60" s="66"/>
      <c r="P60" s="65"/>
      <c r="Q60" s="66"/>
      <c r="R60" s="65">
        <f>VLOOKUP($A60,'Return Data'!$B$7:$R$2700,16,0)</f>
        <v>1.0212000000000001</v>
      </c>
      <c r="S60" s="67">
        <f t="shared" si="12"/>
        <v>65</v>
      </c>
    </row>
    <row r="61" spans="1:19" x14ac:dyDescent="0.3">
      <c r="A61" s="63" t="s">
        <v>319</v>
      </c>
      <c r="B61" s="64">
        <f>VLOOKUP($A61,'Return Data'!$B$7:$R$2700,3,0)</f>
        <v>44260</v>
      </c>
      <c r="C61" s="65">
        <f>VLOOKUP($A61,'Return Data'!$B$7:$R$2700,4,0)</f>
        <v>19.571100000000001</v>
      </c>
      <c r="D61" s="65">
        <f>VLOOKUP($A61,'Return Data'!$B$7:$R$2700,10,0)</f>
        <v>15.179</v>
      </c>
      <c r="E61" s="66">
        <f t="shared" si="5"/>
        <v>28</v>
      </c>
      <c r="F61" s="65">
        <f>VLOOKUP($A61,'Return Data'!$B$7:$R$2700,11,0)</f>
        <v>32.504899999999999</v>
      </c>
      <c r="G61" s="66">
        <f t="shared" si="6"/>
        <v>42</v>
      </c>
      <c r="H61" s="65">
        <f>VLOOKUP($A61,'Return Data'!$B$7:$R$2700,12,0)</f>
        <v>51.152700000000003</v>
      </c>
      <c r="I61" s="66">
        <f t="shared" si="7"/>
        <v>32</v>
      </c>
      <c r="J61" s="65">
        <f>VLOOKUP($A61,'Return Data'!$B$7:$R$2700,13,0)</f>
        <v>34.6601</v>
      </c>
      <c r="K61" s="66">
        <f t="shared" si="8"/>
        <v>31</v>
      </c>
      <c r="L61" s="65">
        <f>VLOOKUP($A61,'Return Data'!$B$7:$R$2700,17,0)</f>
        <v>17.511099999999999</v>
      </c>
      <c r="M61" s="66">
        <f t="shared" si="9"/>
        <v>26</v>
      </c>
      <c r="N61" s="65">
        <f>VLOOKUP($A61,'Return Data'!$B$7:$R$2700,14,0)</f>
        <v>11.321300000000001</v>
      </c>
      <c r="O61" s="66">
        <f t="shared" si="10"/>
        <v>19</v>
      </c>
      <c r="P61" s="65"/>
      <c r="Q61" s="66"/>
      <c r="R61" s="65">
        <f>VLOOKUP($A61,'Return Data'!$B$7:$R$2700,16,0)</f>
        <v>14.5002</v>
      </c>
      <c r="S61" s="67">
        <f t="shared" si="12"/>
        <v>29</v>
      </c>
    </row>
    <row r="62" spans="1:19" x14ac:dyDescent="0.3">
      <c r="A62" s="63" t="s">
        <v>320</v>
      </c>
      <c r="B62" s="64">
        <f>VLOOKUP($A62,'Return Data'!$B$7:$R$2700,3,0)</f>
        <v>44260</v>
      </c>
      <c r="C62" s="65">
        <f>VLOOKUP($A62,'Return Data'!$B$7:$R$2700,4,0)</f>
        <v>17.895</v>
      </c>
      <c r="D62" s="65">
        <f>VLOOKUP($A62,'Return Data'!$B$7:$R$2700,10,0)</f>
        <v>15.1997</v>
      </c>
      <c r="E62" s="66">
        <f t="shared" si="5"/>
        <v>27</v>
      </c>
      <c r="F62" s="65">
        <f>VLOOKUP($A62,'Return Data'!$B$7:$R$2700,11,0)</f>
        <v>33.156199999999998</v>
      </c>
      <c r="G62" s="66">
        <f t="shared" si="6"/>
        <v>36</v>
      </c>
      <c r="H62" s="65">
        <f>VLOOKUP($A62,'Return Data'!$B$7:$R$2700,12,0)</f>
        <v>52.075299999999999</v>
      </c>
      <c r="I62" s="66">
        <f t="shared" si="7"/>
        <v>27</v>
      </c>
      <c r="J62" s="65">
        <f>VLOOKUP($A62,'Return Data'!$B$7:$R$2700,13,0)</f>
        <v>35.054600000000001</v>
      </c>
      <c r="K62" s="66">
        <f t="shared" si="8"/>
        <v>27</v>
      </c>
      <c r="L62" s="65">
        <f>VLOOKUP($A62,'Return Data'!$B$7:$R$2700,17,0)</f>
        <v>16.498100000000001</v>
      </c>
      <c r="M62" s="66">
        <f t="shared" si="9"/>
        <v>32</v>
      </c>
      <c r="N62" s="65">
        <f>VLOOKUP($A62,'Return Data'!$B$7:$R$2700,14,0)</f>
        <v>10.775499999999999</v>
      </c>
      <c r="O62" s="66">
        <f t="shared" si="10"/>
        <v>24</v>
      </c>
      <c r="P62" s="65">
        <f>VLOOKUP($A62,'Return Data'!$B$7:$R$2700,15,0)</f>
        <v>16.028099999999998</v>
      </c>
      <c r="Q62" s="66">
        <f t="shared" si="11"/>
        <v>18</v>
      </c>
      <c r="R62" s="65">
        <f>VLOOKUP($A62,'Return Data'!$B$7:$R$2700,16,0)</f>
        <v>10.2784</v>
      </c>
      <c r="S62" s="67">
        <f t="shared" si="12"/>
        <v>50</v>
      </c>
    </row>
    <row r="63" spans="1:19" x14ac:dyDescent="0.3">
      <c r="A63" s="63" t="s">
        <v>321</v>
      </c>
      <c r="B63" s="64">
        <f>VLOOKUP($A63,'Return Data'!$B$7:$R$2700,3,0)</f>
        <v>44260</v>
      </c>
      <c r="C63" s="65">
        <f>VLOOKUP($A63,'Return Data'!$B$7:$R$2700,4,0)</f>
        <v>12.087899999999999</v>
      </c>
      <c r="D63" s="65">
        <f>VLOOKUP($A63,'Return Data'!$B$7:$R$2700,10,0)</f>
        <v>21.497399999999999</v>
      </c>
      <c r="E63" s="66">
        <f t="shared" si="5"/>
        <v>4</v>
      </c>
      <c r="F63" s="65">
        <f>VLOOKUP($A63,'Return Data'!$B$7:$R$2700,11,0)</f>
        <v>43.556600000000003</v>
      </c>
      <c r="G63" s="66">
        <f t="shared" si="6"/>
        <v>4</v>
      </c>
      <c r="H63" s="65">
        <f>VLOOKUP($A63,'Return Data'!$B$7:$R$2700,12,0)</f>
        <v>63.879300000000001</v>
      </c>
      <c r="I63" s="66">
        <f t="shared" si="7"/>
        <v>14</v>
      </c>
      <c r="J63" s="65">
        <f>VLOOKUP($A63,'Return Data'!$B$7:$R$2700,13,0)</f>
        <v>32.158700000000003</v>
      </c>
      <c r="K63" s="66">
        <f t="shared" si="8"/>
        <v>40</v>
      </c>
      <c r="L63" s="65">
        <f>VLOOKUP($A63,'Return Data'!$B$7:$R$2700,17,0)</f>
        <v>11.485200000000001</v>
      </c>
      <c r="M63" s="66">
        <f t="shared" ref="M63" si="20">RANK(L63,L$8:L$73,0)</f>
        <v>55</v>
      </c>
      <c r="N63" s="65"/>
      <c r="O63" s="66"/>
      <c r="P63" s="65"/>
      <c r="Q63" s="66"/>
      <c r="R63" s="65">
        <f>VLOOKUP($A63,'Return Data'!$B$7:$R$2700,16,0)</f>
        <v>7.3177000000000003</v>
      </c>
      <c r="S63" s="67">
        <f t="shared" si="12"/>
        <v>54</v>
      </c>
    </row>
    <row r="64" spans="1:19" x14ac:dyDescent="0.3">
      <c r="A64" s="63" t="s">
        <v>322</v>
      </c>
      <c r="B64" s="64">
        <f>VLOOKUP($A64,'Return Data'!$B$7:$R$2700,3,0)</f>
        <v>44260</v>
      </c>
      <c r="C64" s="65">
        <f>VLOOKUP($A64,'Return Data'!$B$7:$R$2700,4,0)</f>
        <v>23.810400000000001</v>
      </c>
      <c r="D64" s="65">
        <f>VLOOKUP($A64,'Return Data'!$B$7:$R$2700,10,0)</f>
        <v>15.506500000000001</v>
      </c>
      <c r="E64" s="66">
        <f t="shared" si="5"/>
        <v>23</v>
      </c>
      <c r="F64" s="65">
        <f>VLOOKUP($A64,'Return Data'!$B$7:$R$2700,11,0)</f>
        <v>34.072099999999999</v>
      </c>
      <c r="G64" s="66">
        <f t="shared" si="6"/>
        <v>31</v>
      </c>
      <c r="H64" s="65">
        <f>VLOOKUP($A64,'Return Data'!$B$7:$R$2700,12,0)</f>
        <v>48.373600000000003</v>
      </c>
      <c r="I64" s="66">
        <f t="shared" si="7"/>
        <v>45</v>
      </c>
      <c r="J64" s="65">
        <f>VLOOKUP($A64,'Return Data'!$B$7:$R$2700,13,0)</f>
        <v>30.5824</v>
      </c>
      <c r="K64" s="66">
        <f t="shared" si="8"/>
        <v>44</v>
      </c>
      <c r="L64" s="65">
        <f>VLOOKUP($A64,'Return Data'!$B$7:$R$2700,17,0)</f>
        <v>17.8538</v>
      </c>
      <c r="M64" s="66">
        <f t="shared" si="9"/>
        <v>24</v>
      </c>
      <c r="N64" s="65">
        <f>VLOOKUP($A64,'Return Data'!$B$7:$R$2700,14,0)</f>
        <v>11.2479</v>
      </c>
      <c r="O64" s="66">
        <f t="shared" si="10"/>
        <v>21</v>
      </c>
      <c r="P64" s="65">
        <f>VLOOKUP($A64,'Return Data'!$B$7:$R$2700,15,0)</f>
        <v>16.140499999999999</v>
      </c>
      <c r="Q64" s="66">
        <f t="shared" si="11"/>
        <v>16</v>
      </c>
      <c r="R64" s="65">
        <f>VLOOKUP($A64,'Return Data'!$B$7:$R$2700,16,0)</f>
        <v>14.5236</v>
      </c>
      <c r="S64" s="67">
        <f t="shared" si="12"/>
        <v>28</v>
      </c>
    </row>
    <row r="65" spans="1:19" x14ac:dyDescent="0.3">
      <c r="A65" s="63" t="s">
        <v>323</v>
      </c>
      <c r="B65" s="64">
        <f>VLOOKUP($A65,'Return Data'!$B$7:$R$2700,3,0)</f>
        <v>44260</v>
      </c>
      <c r="C65" s="65">
        <f>VLOOKUP($A65,'Return Data'!$B$7:$R$2700,4,0)</f>
        <v>148.01829718385201</v>
      </c>
      <c r="D65" s="65">
        <f>VLOOKUP($A65,'Return Data'!$B$7:$R$2700,10,0)</f>
        <v>10.335100000000001</v>
      </c>
      <c r="E65" s="66">
        <f t="shared" si="5"/>
        <v>62</v>
      </c>
      <c r="F65" s="65">
        <f>VLOOKUP($A65,'Return Data'!$B$7:$R$2700,11,0)</f>
        <v>25.170200000000001</v>
      </c>
      <c r="G65" s="66">
        <f t="shared" si="6"/>
        <v>63</v>
      </c>
      <c r="H65" s="65">
        <f>VLOOKUP($A65,'Return Data'!$B$7:$R$2700,12,0)</f>
        <v>39.362299999999998</v>
      </c>
      <c r="I65" s="66">
        <f t="shared" si="7"/>
        <v>61</v>
      </c>
      <c r="J65" s="65">
        <f>VLOOKUP($A65,'Return Data'!$B$7:$R$2700,13,0)</f>
        <v>24.118200000000002</v>
      </c>
      <c r="K65" s="66">
        <f t="shared" si="8"/>
        <v>59</v>
      </c>
      <c r="L65" s="65">
        <f>VLOOKUP($A65,'Return Data'!$B$7:$R$2700,17,0)</f>
        <v>13.3773</v>
      </c>
      <c r="M65" s="66">
        <f t="shared" si="9"/>
        <v>47</v>
      </c>
      <c r="N65" s="65">
        <f>VLOOKUP($A65,'Return Data'!$B$7:$R$2700,14,0)</f>
        <v>8.9743999999999993</v>
      </c>
      <c r="O65" s="66">
        <f t="shared" si="10"/>
        <v>31</v>
      </c>
      <c r="P65" s="65">
        <f>VLOOKUP($A65,'Return Data'!$B$7:$R$2700,15,0)</f>
        <v>15.370200000000001</v>
      </c>
      <c r="Q65" s="66">
        <f t="shared" si="11"/>
        <v>19</v>
      </c>
      <c r="R65" s="65">
        <f>VLOOKUP($A65,'Return Data'!$B$7:$R$2700,16,0)</f>
        <v>11.4078</v>
      </c>
      <c r="S65" s="67">
        <f t="shared" si="12"/>
        <v>45</v>
      </c>
    </row>
    <row r="66" spans="1:19" x14ac:dyDescent="0.3">
      <c r="A66" s="63" t="s">
        <v>324</v>
      </c>
      <c r="B66" s="64">
        <f>VLOOKUP($A66,'Return Data'!$B$7:$R$2700,3,0)</f>
        <v>44260</v>
      </c>
      <c r="C66" s="65">
        <f>VLOOKUP($A66,'Return Data'!$B$7:$R$2700,4,0)</f>
        <v>33.76</v>
      </c>
      <c r="D66" s="65">
        <f>VLOOKUP($A66,'Return Data'!$B$7:$R$2700,10,0)</f>
        <v>14.401899999999999</v>
      </c>
      <c r="E66" s="66">
        <f t="shared" si="5"/>
        <v>36</v>
      </c>
      <c r="F66" s="65">
        <f>VLOOKUP($A66,'Return Data'!$B$7:$R$2700,11,0)</f>
        <v>31.055900000000001</v>
      </c>
      <c r="G66" s="66">
        <f t="shared" si="6"/>
        <v>49</v>
      </c>
      <c r="H66" s="65">
        <f>VLOOKUP($A66,'Return Data'!$B$7:$R$2700,12,0)</f>
        <v>49.4467</v>
      </c>
      <c r="I66" s="66">
        <f t="shared" si="7"/>
        <v>37</v>
      </c>
      <c r="J66" s="65">
        <f>VLOOKUP($A66,'Return Data'!$B$7:$R$2700,13,0)</f>
        <v>35.473500000000001</v>
      </c>
      <c r="K66" s="66">
        <f t="shared" si="8"/>
        <v>24</v>
      </c>
      <c r="L66" s="65">
        <f>VLOOKUP($A66,'Return Data'!$B$7:$R$2700,17,0)</f>
        <v>20.9908</v>
      </c>
      <c r="M66" s="66">
        <f t="shared" si="9"/>
        <v>16</v>
      </c>
      <c r="N66" s="65">
        <f>VLOOKUP($A66,'Return Data'!$B$7:$R$2700,14,0)</f>
        <v>12.838800000000001</v>
      </c>
      <c r="O66" s="66">
        <f t="shared" si="10"/>
        <v>12</v>
      </c>
      <c r="P66" s="65">
        <f>VLOOKUP($A66,'Return Data'!$B$7:$R$2700,15,0)</f>
        <v>13.628399999999999</v>
      </c>
      <c r="Q66" s="66">
        <f t="shared" si="11"/>
        <v>29</v>
      </c>
      <c r="R66" s="65">
        <f>VLOOKUP($A66,'Return Data'!$B$7:$R$2700,16,0)</f>
        <v>14.1303</v>
      </c>
      <c r="S66" s="67">
        <f t="shared" si="12"/>
        <v>31</v>
      </c>
    </row>
    <row r="67" spans="1:19" x14ac:dyDescent="0.3">
      <c r="A67" s="63" t="s">
        <v>325</v>
      </c>
      <c r="B67" s="64">
        <f>VLOOKUP($A67,'Return Data'!$B$7:$R$2700,3,0)</f>
        <v>44260</v>
      </c>
      <c r="C67" s="65">
        <f>VLOOKUP($A67,'Return Data'!$B$7:$R$2700,4,0)</f>
        <v>18.330200000000001</v>
      </c>
      <c r="D67" s="65">
        <f>VLOOKUP($A67,'Return Data'!$B$7:$R$2700,10,0)</f>
        <v>18.277699999999999</v>
      </c>
      <c r="E67" s="66">
        <f t="shared" si="5"/>
        <v>12</v>
      </c>
      <c r="F67" s="65">
        <f>VLOOKUP($A67,'Return Data'!$B$7:$R$2700,11,0)</f>
        <v>38.412199999999999</v>
      </c>
      <c r="G67" s="66">
        <f t="shared" si="6"/>
        <v>13</v>
      </c>
      <c r="H67" s="65">
        <f>VLOOKUP($A67,'Return Data'!$B$7:$R$2700,12,0)</f>
        <v>61.185699999999997</v>
      </c>
      <c r="I67" s="66">
        <f t="shared" si="7"/>
        <v>15</v>
      </c>
      <c r="J67" s="65">
        <f>VLOOKUP($A67,'Return Data'!$B$7:$R$2700,13,0)</f>
        <v>44.405099999999997</v>
      </c>
      <c r="K67" s="66">
        <f t="shared" si="8"/>
        <v>4</v>
      </c>
      <c r="L67" s="65">
        <f>VLOOKUP($A67,'Return Data'!$B$7:$R$2700,17,0)</f>
        <v>17.416899999999998</v>
      </c>
      <c r="M67" s="66">
        <f t="shared" si="9"/>
        <v>27</v>
      </c>
      <c r="N67" s="65">
        <f>VLOOKUP($A67,'Return Data'!$B$7:$R$2700,14,0)</f>
        <v>7.7721</v>
      </c>
      <c r="O67" s="66">
        <f t="shared" si="10"/>
        <v>40</v>
      </c>
      <c r="P67" s="65"/>
      <c r="Q67" s="66"/>
      <c r="R67" s="65">
        <f>VLOOKUP($A67,'Return Data'!$B$7:$R$2700,16,0)</f>
        <v>13.066700000000001</v>
      </c>
      <c r="S67" s="67">
        <f t="shared" si="12"/>
        <v>35</v>
      </c>
    </row>
    <row r="68" spans="1:19" x14ac:dyDescent="0.3">
      <c r="A68" s="63" t="s">
        <v>326</v>
      </c>
      <c r="B68" s="64">
        <f>VLOOKUP($A68,'Return Data'!$B$7:$R$2700,3,0)</f>
        <v>44260</v>
      </c>
      <c r="C68" s="65">
        <f>VLOOKUP($A68,'Return Data'!$B$7:$R$2700,4,0)</f>
        <v>13.278600000000001</v>
      </c>
      <c r="D68" s="65">
        <f>VLOOKUP($A68,'Return Data'!$B$7:$R$2700,10,0)</f>
        <v>20.362200000000001</v>
      </c>
      <c r="E68" s="66">
        <f t="shared" si="5"/>
        <v>8</v>
      </c>
      <c r="F68" s="65">
        <f>VLOOKUP($A68,'Return Data'!$B$7:$R$2700,11,0)</f>
        <v>41.862400000000001</v>
      </c>
      <c r="G68" s="66">
        <f t="shared" si="6"/>
        <v>7</v>
      </c>
      <c r="H68" s="65">
        <f>VLOOKUP($A68,'Return Data'!$B$7:$R$2700,12,0)</f>
        <v>58.907200000000003</v>
      </c>
      <c r="I68" s="66">
        <f t="shared" si="7"/>
        <v>17</v>
      </c>
      <c r="J68" s="65">
        <f>VLOOKUP($A68,'Return Data'!$B$7:$R$2700,13,0)</f>
        <v>39.088099999999997</v>
      </c>
      <c r="K68" s="66">
        <f t="shared" si="8"/>
        <v>13</v>
      </c>
      <c r="L68" s="65">
        <f>VLOOKUP($A68,'Return Data'!$B$7:$R$2700,17,0)</f>
        <v>14.203900000000001</v>
      </c>
      <c r="M68" s="66">
        <f t="shared" si="9"/>
        <v>45</v>
      </c>
      <c r="N68" s="65">
        <f>VLOOKUP($A68,'Return Data'!$B$7:$R$2700,14,0)</f>
        <v>4.8240999999999996</v>
      </c>
      <c r="O68" s="66">
        <f t="shared" si="10"/>
        <v>47</v>
      </c>
      <c r="P68" s="65"/>
      <c r="Q68" s="66"/>
      <c r="R68" s="65">
        <f>VLOOKUP($A68,'Return Data'!$B$7:$R$2700,16,0)</f>
        <v>7.1437999999999997</v>
      </c>
      <c r="S68" s="67">
        <f t="shared" si="12"/>
        <v>55</v>
      </c>
    </row>
    <row r="69" spans="1:19" x14ac:dyDescent="0.3">
      <c r="A69" s="63" t="s">
        <v>327</v>
      </c>
      <c r="B69" s="64">
        <f>VLOOKUP($A69,'Return Data'!$B$7:$R$2700,3,0)</f>
        <v>44260</v>
      </c>
      <c r="C69" s="65">
        <f>VLOOKUP($A69,'Return Data'!$B$7:$R$2700,4,0)</f>
        <v>12.387600000000001</v>
      </c>
      <c r="D69" s="65">
        <f>VLOOKUP($A69,'Return Data'!$B$7:$R$2700,10,0)</f>
        <v>19.812000000000001</v>
      </c>
      <c r="E69" s="66">
        <f t="shared" si="5"/>
        <v>10</v>
      </c>
      <c r="F69" s="65">
        <f>VLOOKUP($A69,'Return Data'!$B$7:$R$2700,11,0)</f>
        <v>40.864199999999997</v>
      </c>
      <c r="G69" s="66">
        <f t="shared" si="6"/>
        <v>9</v>
      </c>
      <c r="H69" s="65">
        <f>VLOOKUP($A69,'Return Data'!$B$7:$R$2700,12,0)</f>
        <v>56.868600000000001</v>
      </c>
      <c r="I69" s="66">
        <f t="shared" si="7"/>
        <v>18</v>
      </c>
      <c r="J69" s="65">
        <f>VLOOKUP($A69,'Return Data'!$B$7:$R$2700,13,0)</f>
        <v>40.787399999999998</v>
      </c>
      <c r="K69" s="66">
        <f t="shared" si="8"/>
        <v>10</v>
      </c>
      <c r="L69" s="65">
        <f>VLOOKUP($A69,'Return Data'!$B$7:$R$2700,17,0)</f>
        <v>15.121700000000001</v>
      </c>
      <c r="M69" s="66">
        <f t="shared" si="9"/>
        <v>39</v>
      </c>
      <c r="N69" s="65">
        <f>VLOOKUP($A69,'Return Data'!$B$7:$R$2700,14,0)</f>
        <v>6.0381</v>
      </c>
      <c r="O69" s="66">
        <f t="shared" si="10"/>
        <v>46</v>
      </c>
      <c r="P69" s="65"/>
      <c r="Q69" s="66"/>
      <c r="R69" s="65">
        <f>VLOOKUP($A69,'Return Data'!$B$7:$R$2700,16,0)</f>
        <v>5.5890000000000004</v>
      </c>
      <c r="S69" s="67">
        <f t="shared" si="12"/>
        <v>58</v>
      </c>
    </row>
    <row r="70" spans="1:19" x14ac:dyDescent="0.3">
      <c r="A70" s="63" t="s">
        <v>328</v>
      </c>
      <c r="B70" s="64">
        <f>VLOOKUP($A70,'Return Data'!$B$7:$R$2700,3,0)</f>
        <v>44260</v>
      </c>
      <c r="C70" s="65">
        <f>VLOOKUP($A70,'Return Data'!$B$7:$R$2700,4,0)</f>
        <v>10.7439</v>
      </c>
      <c r="D70" s="65">
        <f>VLOOKUP($A70,'Return Data'!$B$7:$R$2700,10,0)</f>
        <v>13.367000000000001</v>
      </c>
      <c r="E70" s="66">
        <f t="shared" si="5"/>
        <v>52</v>
      </c>
      <c r="F70" s="65">
        <f>VLOOKUP($A70,'Return Data'!$B$7:$R$2700,11,0)</f>
        <v>29.513200000000001</v>
      </c>
      <c r="G70" s="66">
        <f t="shared" si="6"/>
        <v>52</v>
      </c>
      <c r="H70" s="65">
        <f>VLOOKUP($A70,'Return Data'!$B$7:$R$2700,12,0)</f>
        <v>45.5379</v>
      </c>
      <c r="I70" s="66">
        <f t="shared" si="7"/>
        <v>51</v>
      </c>
      <c r="J70" s="65">
        <f>VLOOKUP($A70,'Return Data'!$B$7:$R$2700,13,0)</f>
        <v>34.707900000000002</v>
      </c>
      <c r="K70" s="66">
        <f t="shared" si="8"/>
        <v>30</v>
      </c>
      <c r="L70" s="65">
        <f>VLOOKUP($A70,'Return Data'!$B$7:$R$2700,17,0)</f>
        <v>11.5489</v>
      </c>
      <c r="M70" s="66">
        <f t="shared" si="9"/>
        <v>54</v>
      </c>
      <c r="N70" s="65"/>
      <c r="O70" s="66"/>
      <c r="P70" s="65"/>
      <c r="Q70" s="66"/>
      <c r="R70" s="65">
        <f>VLOOKUP($A70,'Return Data'!$B$7:$R$2700,16,0)</f>
        <v>2.3197999999999999</v>
      </c>
      <c r="S70" s="67">
        <f t="shared" si="12"/>
        <v>62</v>
      </c>
    </row>
    <row r="71" spans="1:19" x14ac:dyDescent="0.3">
      <c r="A71" s="63" t="s">
        <v>329</v>
      </c>
      <c r="B71" s="64">
        <f>VLOOKUP($A71,'Return Data'!$B$7:$R$2700,3,0)</f>
        <v>44260</v>
      </c>
      <c r="C71" s="65">
        <f>VLOOKUP($A71,'Return Data'!$B$7:$R$2700,4,0)</f>
        <v>11.207000000000001</v>
      </c>
      <c r="D71" s="65">
        <f>VLOOKUP($A71,'Return Data'!$B$7:$R$2700,10,0)</f>
        <v>12.6875</v>
      </c>
      <c r="E71" s="66">
        <f t="shared" si="5"/>
        <v>57</v>
      </c>
      <c r="F71" s="65">
        <f>VLOOKUP($A71,'Return Data'!$B$7:$R$2700,11,0)</f>
        <v>28.7865</v>
      </c>
      <c r="G71" s="66">
        <f t="shared" si="6"/>
        <v>55</v>
      </c>
      <c r="H71" s="65">
        <f>VLOOKUP($A71,'Return Data'!$B$7:$R$2700,12,0)</f>
        <v>44.5169</v>
      </c>
      <c r="I71" s="66">
        <f t="shared" si="7"/>
        <v>55</v>
      </c>
      <c r="J71" s="65">
        <f>VLOOKUP($A71,'Return Data'!$B$7:$R$2700,13,0)</f>
        <v>34.040599999999998</v>
      </c>
      <c r="K71" s="66">
        <f t="shared" si="8"/>
        <v>33</v>
      </c>
      <c r="L71" s="65">
        <f>VLOOKUP($A71,'Return Data'!$B$7:$R$2700,17,0)</f>
        <v>12.4648</v>
      </c>
      <c r="M71" s="66">
        <f t="shared" si="9"/>
        <v>52</v>
      </c>
      <c r="N71" s="65"/>
      <c r="O71" s="66"/>
      <c r="P71" s="65"/>
      <c r="Q71" s="66"/>
      <c r="R71" s="65">
        <f>VLOOKUP($A71,'Return Data'!$B$7:$R$2700,16,0)</f>
        <v>3.9487000000000001</v>
      </c>
      <c r="S71" s="67">
        <f t="shared" si="12"/>
        <v>61</v>
      </c>
    </row>
    <row r="72" spans="1:19" x14ac:dyDescent="0.3">
      <c r="A72" s="63" t="s">
        <v>330</v>
      </c>
      <c r="B72" s="64">
        <f>VLOOKUP($A72,'Return Data'!$B$7:$R$2700,3,0)</f>
        <v>44260</v>
      </c>
      <c r="C72" s="65">
        <f>VLOOKUP($A72,'Return Data'!$B$7:$R$2700,4,0)</f>
        <v>119.5883</v>
      </c>
      <c r="D72" s="65">
        <f>VLOOKUP($A72,'Return Data'!$B$7:$R$2700,10,0)</f>
        <v>13.409599999999999</v>
      </c>
      <c r="E72" s="66">
        <f t="shared" si="5"/>
        <v>50</v>
      </c>
      <c r="F72" s="65">
        <f>VLOOKUP($A72,'Return Data'!$B$7:$R$2700,11,0)</f>
        <v>34.114400000000003</v>
      </c>
      <c r="G72" s="66">
        <f t="shared" si="6"/>
        <v>30</v>
      </c>
      <c r="H72" s="65">
        <f>VLOOKUP($A72,'Return Data'!$B$7:$R$2700,12,0)</f>
        <v>49.701300000000003</v>
      </c>
      <c r="I72" s="66">
        <f t="shared" si="7"/>
        <v>36</v>
      </c>
      <c r="J72" s="65">
        <f>VLOOKUP($A72,'Return Data'!$B$7:$R$2700,13,0)</f>
        <v>32.928800000000003</v>
      </c>
      <c r="K72" s="66">
        <f t="shared" si="8"/>
        <v>37</v>
      </c>
      <c r="L72" s="65">
        <f>VLOOKUP($A72,'Return Data'!$B$7:$R$2700,17,0)</f>
        <v>19.018000000000001</v>
      </c>
      <c r="M72" s="66">
        <f t="shared" si="9"/>
        <v>21</v>
      </c>
      <c r="N72" s="65">
        <f>VLOOKUP($A72,'Return Data'!$B$7:$R$2700,14,0)</f>
        <v>12.0039</v>
      </c>
      <c r="O72" s="66">
        <f t="shared" si="10"/>
        <v>17</v>
      </c>
      <c r="P72" s="65">
        <f>VLOOKUP($A72,'Return Data'!$B$7:$R$2700,15,0)</f>
        <v>14.9148</v>
      </c>
      <c r="Q72" s="66">
        <f t="shared" si="11"/>
        <v>20</v>
      </c>
      <c r="R72" s="65">
        <f>VLOOKUP($A72,'Return Data'!$B$7:$R$2700,16,0)</f>
        <v>11.6858</v>
      </c>
      <c r="S72" s="67">
        <f t="shared" si="12"/>
        <v>40</v>
      </c>
    </row>
    <row r="73" spans="1:19" x14ac:dyDescent="0.3">
      <c r="A73" s="63" t="s">
        <v>331</v>
      </c>
      <c r="B73" s="64">
        <f>VLOOKUP($A73,'Return Data'!$B$7:$R$2700,3,0)</f>
        <v>44260</v>
      </c>
      <c r="C73" s="65">
        <f>VLOOKUP($A73,'Return Data'!$B$7:$R$2700,4,0)</f>
        <v>193.14086388573099</v>
      </c>
      <c r="D73" s="65">
        <f>VLOOKUP($A73,'Return Data'!$B$7:$R$2700,10,0)</f>
        <v>13.2165</v>
      </c>
      <c r="E73" s="66">
        <f t="shared" ref="E73" si="21">RANK(D73,D$8:D$73,0)</f>
        <v>54</v>
      </c>
      <c r="F73" s="65">
        <f>VLOOKUP($A73,'Return Data'!$B$7:$R$2700,11,0)</f>
        <v>31.959499999999998</v>
      </c>
      <c r="G73" s="66">
        <f t="shared" ref="G73" si="22">RANK(F73,F$8:F$73,0)</f>
        <v>45</v>
      </c>
      <c r="H73" s="65">
        <f>VLOOKUP($A73,'Return Data'!$B$7:$R$2700,12,0)</f>
        <v>47.031399999999998</v>
      </c>
      <c r="I73" s="66">
        <f t="shared" ref="I73" si="23">RANK(H73,H$8:H$73,0)</f>
        <v>49</v>
      </c>
      <c r="J73" s="65">
        <f>VLOOKUP($A73,'Return Data'!$B$7:$R$2700,13,0)</f>
        <v>27.7011</v>
      </c>
      <c r="K73" s="66">
        <f t="shared" ref="K73" si="24">RANK(J73,J$8:J$73,0)</f>
        <v>50</v>
      </c>
      <c r="L73" s="65">
        <f>VLOOKUP($A73,'Return Data'!$B$7:$R$2700,17,0)</f>
        <v>14.204700000000001</v>
      </c>
      <c r="M73" s="66">
        <f t="shared" ref="M73" si="25">RANK(L73,L$8:L$73,0)</f>
        <v>44</v>
      </c>
      <c r="N73" s="65">
        <f>VLOOKUP($A73,'Return Data'!$B$7:$R$2700,14,0)</f>
        <v>9.9981000000000009</v>
      </c>
      <c r="O73" s="66">
        <f t="shared" ref="O73" si="26">RANK(N73,N$8:N$73,0)</f>
        <v>25</v>
      </c>
      <c r="P73" s="65">
        <f>VLOOKUP($A73,'Return Data'!$B$7:$R$2700,15,0)</f>
        <v>14.4716</v>
      </c>
      <c r="Q73" s="66">
        <f t="shared" ref="Q73" si="27">RANK(P73,P$8:P$73,0)</f>
        <v>22</v>
      </c>
      <c r="R73" s="65">
        <f>VLOOKUP($A73,'Return Data'!$B$7:$R$2700,16,0)</f>
        <v>17.932600000000001</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15.238836363636365</v>
      </c>
      <c r="E75" s="74"/>
      <c r="F75" s="75">
        <f>AVERAGE(F8:F73)</f>
        <v>33.94713333333334</v>
      </c>
      <c r="G75" s="74"/>
      <c r="H75" s="75">
        <f>AVERAGE(H8:H73)</f>
        <v>52.608449999999998</v>
      </c>
      <c r="I75" s="74"/>
      <c r="J75" s="75">
        <f>AVERAGE(J8:J73)</f>
        <v>33.447462121212126</v>
      </c>
      <c r="K75" s="74"/>
      <c r="L75" s="75">
        <f>AVERAGE(L8:L73)</f>
        <v>17.746333333333332</v>
      </c>
      <c r="M75" s="74"/>
      <c r="N75" s="75">
        <f>AVERAGE(N8:N73)</f>
        <v>10.109926923076925</v>
      </c>
      <c r="O75" s="74"/>
      <c r="P75" s="75">
        <f>AVERAGE(P8:P73)</f>
        <v>15.5473</v>
      </c>
      <c r="Q75" s="74"/>
      <c r="R75" s="75">
        <f>AVERAGE(R8:R73)</f>
        <v>13.270981818181816</v>
      </c>
      <c r="S75" s="76"/>
    </row>
    <row r="76" spans="1:19" x14ac:dyDescent="0.3">
      <c r="A76" s="73" t="s">
        <v>28</v>
      </c>
      <c r="B76" s="74"/>
      <c r="C76" s="74"/>
      <c r="D76" s="75">
        <f>MIN(D8:D73)</f>
        <v>7.8551000000000002</v>
      </c>
      <c r="E76" s="74"/>
      <c r="F76" s="75">
        <f>MIN(F8:F73)</f>
        <v>21.191099999999999</v>
      </c>
      <c r="G76" s="74"/>
      <c r="H76" s="75">
        <f>MIN(H8:H73)</f>
        <v>33.463500000000003</v>
      </c>
      <c r="I76" s="74"/>
      <c r="J76" s="75">
        <f>MIN(J8:J73)</f>
        <v>16.933700000000002</v>
      </c>
      <c r="K76" s="74"/>
      <c r="L76" s="75">
        <f>MIN(L8:L73)</f>
        <v>8.8521999999999998</v>
      </c>
      <c r="M76" s="74"/>
      <c r="N76" s="75">
        <f>MIN(N8:N73)</f>
        <v>-2.4883999999999999</v>
      </c>
      <c r="O76" s="74"/>
      <c r="P76" s="75">
        <f>MIN(P8:P73)</f>
        <v>9.1869999999999994</v>
      </c>
      <c r="Q76" s="74"/>
      <c r="R76" s="75">
        <f>MIN(R8:R73)</f>
        <v>-1.3713</v>
      </c>
      <c r="S76" s="76"/>
    </row>
    <row r="77" spans="1:19" ht="15" thickBot="1" x14ac:dyDescent="0.35">
      <c r="A77" s="77" t="s">
        <v>29</v>
      </c>
      <c r="B77" s="78"/>
      <c r="C77" s="78"/>
      <c r="D77" s="79">
        <f>MAX(D8:D73)</f>
        <v>22.4817</v>
      </c>
      <c r="E77" s="78"/>
      <c r="F77" s="79">
        <f>MAX(F8:F73)</f>
        <v>45.793799999999997</v>
      </c>
      <c r="G77" s="78"/>
      <c r="H77" s="79">
        <f>MAX(H8:H73)</f>
        <v>78.573599999999999</v>
      </c>
      <c r="I77" s="78"/>
      <c r="J77" s="79">
        <f>MAX(J8:J73)</f>
        <v>70.423699999999997</v>
      </c>
      <c r="K77" s="78"/>
      <c r="L77" s="79">
        <f>MAX(L8:L73)</f>
        <v>38.561599999999999</v>
      </c>
      <c r="M77" s="78"/>
      <c r="N77" s="79">
        <f>MAX(N8:N73)</f>
        <v>22.827500000000001</v>
      </c>
      <c r="O77" s="78"/>
      <c r="P77" s="79">
        <f>MAX(P8:P73)</f>
        <v>24.572500000000002</v>
      </c>
      <c r="Q77" s="78"/>
      <c r="R77" s="79">
        <f>MAX(R8:R73)</f>
        <v>25.9129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6" t="s">
        <v>347</v>
      </c>
    </row>
    <row r="3" spans="1:18" ht="15" thickBot="1" x14ac:dyDescent="0.35">
      <c r="A3" s="157"/>
      <c r="B3" s="161"/>
      <c r="C3" s="161"/>
      <c r="D3" s="162"/>
      <c r="E3" s="162"/>
      <c r="F3" s="162"/>
      <c r="G3" s="162"/>
      <c r="H3" s="162"/>
      <c r="I3" s="162"/>
      <c r="J3" s="162"/>
      <c r="K3" s="162"/>
      <c r="L3" s="109"/>
      <c r="M3" s="109"/>
      <c r="N3" s="109"/>
      <c r="O3" s="109"/>
      <c r="P3" s="26"/>
      <c r="Q3" s="27"/>
    </row>
    <row r="4" spans="1:18" ht="15" thickBot="1" x14ac:dyDescent="0.35">
      <c r="A4" s="26"/>
      <c r="B4" s="161"/>
      <c r="C4" s="161"/>
      <c r="D4" s="26"/>
      <c r="E4" s="26"/>
      <c r="F4" s="26"/>
      <c r="G4" s="26"/>
      <c r="H4" s="26"/>
      <c r="I4" s="26"/>
      <c r="J4" s="26"/>
      <c r="K4" s="26"/>
      <c r="L4" s="109"/>
      <c r="M4" s="109"/>
      <c r="N4" s="109"/>
      <c r="O4" s="109"/>
      <c r="P4" s="26"/>
      <c r="Q4" s="26"/>
    </row>
    <row r="5" spans="1:18" x14ac:dyDescent="0.3">
      <c r="A5" s="29" t="s">
        <v>346</v>
      </c>
      <c r="B5" s="154" t="s">
        <v>8</v>
      </c>
      <c r="C5" s="154" t="s">
        <v>9</v>
      </c>
      <c r="D5" s="160" t="s">
        <v>47</v>
      </c>
      <c r="E5" s="160"/>
      <c r="F5" s="160" t="s">
        <v>48</v>
      </c>
      <c r="G5" s="160"/>
      <c r="H5" s="160" t="s">
        <v>1</v>
      </c>
      <c r="I5" s="160"/>
      <c r="J5" s="160" t="s">
        <v>2</v>
      </c>
      <c r="K5" s="160"/>
      <c r="L5" s="160" t="s">
        <v>3</v>
      </c>
      <c r="M5" s="160"/>
      <c r="N5" s="160" t="s">
        <v>4</v>
      </c>
      <c r="O5" s="160"/>
      <c r="P5" s="158" t="s">
        <v>46</v>
      </c>
      <c r="Q5" s="159"/>
      <c r="R5" s="12"/>
    </row>
    <row r="6" spans="1:18" x14ac:dyDescent="0.3">
      <c r="A6" s="31" t="s">
        <v>7</v>
      </c>
      <c r="B6" s="155"/>
      <c r="C6" s="155"/>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44260</v>
      </c>
      <c r="C8" s="65">
        <f>VLOOKUP($A8,'Return Data'!$B$7:$R$2700,4,0)</f>
        <v>14.12</v>
      </c>
      <c r="D8" s="65">
        <f>VLOOKUP($A8,'Return Data'!$B$7:$R$2700,8,0)</f>
        <v>-0.77300000000000002</v>
      </c>
      <c r="E8" s="66">
        <f>RANK(D8,D$8:D$10,0)</f>
        <v>3</v>
      </c>
      <c r="F8" s="65">
        <f>VLOOKUP($A8,'Return Data'!$B$7:$R$2700,9,0)</f>
        <v>0.21290000000000001</v>
      </c>
      <c r="G8" s="66">
        <f t="shared" ref="G8" si="0">RANK(F8,F$8:F$10,0)</f>
        <v>2</v>
      </c>
      <c r="H8" s="65">
        <f>VLOOKUP($A8,'Return Data'!$B$7:$R$2700,10,0)</f>
        <v>10.745100000000001</v>
      </c>
      <c r="I8" s="66">
        <f t="shared" ref="I8" si="1">RANK(H8,H$8:H$10,0)</f>
        <v>3</v>
      </c>
      <c r="J8" s="65">
        <f>VLOOKUP($A8,'Return Data'!$B$7:$R$2700,11,0)</f>
        <v>29.5413</v>
      </c>
      <c r="K8" s="66">
        <f t="shared" ref="K8" si="2">RANK(J8,J$8:J$10,0)</f>
        <v>3</v>
      </c>
      <c r="L8" s="65">
        <f>VLOOKUP($A8,'Return Data'!$B$7:$R$2700,12,0)</f>
        <v>41.482999999999997</v>
      </c>
      <c r="M8" s="66">
        <f t="shared" ref="M8" si="3">RANK(L8,L$8:L$10,0)</f>
        <v>3</v>
      </c>
      <c r="N8" s="65">
        <f>VLOOKUP($A8,'Return Data'!$B$7:$R$2700,13,0)</f>
        <v>39.663699999999999</v>
      </c>
      <c r="O8" s="66">
        <f t="shared" ref="O8" si="4">RANK(N8,N$8:N$10,0)</f>
        <v>2</v>
      </c>
      <c r="P8" s="65">
        <f>VLOOKUP($A8,'Return Data'!$B$7:$R$2700,16,0)</f>
        <v>38.457700000000003</v>
      </c>
      <c r="Q8" s="67">
        <f>RANK(P8,P$8:P$10,0)</f>
        <v>1</v>
      </c>
    </row>
    <row r="9" spans="1:18" x14ac:dyDescent="0.3">
      <c r="A9" s="63" t="s">
        <v>49</v>
      </c>
      <c r="B9" s="64">
        <f>VLOOKUP($A9,'Return Data'!$B$7:$R$2700,3,0)</f>
        <v>44260</v>
      </c>
      <c r="C9" s="65">
        <f>VLOOKUP($A9,'Return Data'!$B$7:$R$2700,4,0)</f>
        <v>14.67</v>
      </c>
      <c r="D9" s="65">
        <f>VLOOKUP($A9,'Return Data'!$B$7:$R$2700,8,0)</f>
        <v>1.2422</v>
      </c>
      <c r="E9" s="66">
        <f t="shared" ref="E9:E10" si="5">RANK(D9,D$8:D$10,0)</f>
        <v>1</v>
      </c>
      <c r="F9" s="65">
        <f>VLOOKUP($A9,'Return Data'!$B$7:$R$2700,9,0)</f>
        <v>2.7311000000000001</v>
      </c>
      <c r="G9" s="66">
        <f t="shared" ref="G9" si="6">RANK(F9,F$8:F$10,0)</f>
        <v>1</v>
      </c>
      <c r="H9" s="65">
        <f>VLOOKUP($A9,'Return Data'!$B$7:$R$2700,10,0)</f>
        <v>14.0747</v>
      </c>
      <c r="I9" s="66">
        <f t="shared" ref="I9:O10" si="7">RANK(H9,H$8:H$10,0)</f>
        <v>1</v>
      </c>
      <c r="J9" s="65">
        <f>VLOOKUP($A9,'Return Data'!$B$7:$R$2700,11,0)</f>
        <v>35.457099999999997</v>
      </c>
      <c r="K9" s="66">
        <f t="shared" si="7"/>
        <v>1</v>
      </c>
      <c r="L9" s="65">
        <f>VLOOKUP($A9,'Return Data'!$B$7:$R$2700,12,0)</f>
        <v>54.258699999999997</v>
      </c>
      <c r="M9" s="66">
        <f t="shared" si="7"/>
        <v>1</v>
      </c>
      <c r="N9" s="65">
        <f>VLOOKUP($A9,'Return Data'!$B$7:$R$2700,13,0)</f>
        <v>44.389800000000001</v>
      </c>
      <c r="O9" s="66">
        <f t="shared" ref="O9" si="8">RANK(N9,N$8:N$10,0)</f>
        <v>1</v>
      </c>
      <c r="P9" s="65">
        <f>VLOOKUP($A9,'Return Data'!$B$7:$R$2700,16,0)</f>
        <v>26.156199999999998</v>
      </c>
      <c r="Q9" s="67">
        <f t="shared" ref="Q9:Q10" si="9">RANK(P9,P$8:P$10,0)</f>
        <v>2</v>
      </c>
    </row>
    <row r="10" spans="1:18" x14ac:dyDescent="0.3">
      <c r="A10" s="63" t="s">
        <v>50</v>
      </c>
      <c r="B10" s="64">
        <f>VLOOKUP($A10,'Return Data'!$B$7:$R$2700,3,0)</f>
        <v>44260</v>
      </c>
      <c r="C10" s="65">
        <f>VLOOKUP($A10,'Return Data'!$B$7:$R$2700,4,0)</f>
        <v>146.916</v>
      </c>
      <c r="D10" s="65">
        <f>VLOOKUP($A10,'Return Data'!$B$7:$R$2700,8,0)</f>
        <v>-3.3500000000000002E-2</v>
      </c>
      <c r="E10" s="66">
        <f t="shared" si="5"/>
        <v>2</v>
      </c>
      <c r="F10" s="65">
        <f>VLOOKUP($A10,'Return Data'!$B$7:$R$2700,9,0)</f>
        <v>-0.74480000000000002</v>
      </c>
      <c r="G10" s="66">
        <f t="shared" ref="G10" si="10">RANK(F10,F$8:F$10,0)</f>
        <v>3</v>
      </c>
      <c r="H10" s="65">
        <f>VLOOKUP($A10,'Return Data'!$B$7:$R$2700,10,0)</f>
        <v>13.011100000000001</v>
      </c>
      <c r="I10" s="66">
        <f t="shared" si="7"/>
        <v>2</v>
      </c>
      <c r="J10" s="65">
        <f>VLOOKUP($A10,'Return Data'!$B$7:$R$2700,11,0)</f>
        <v>31.284700000000001</v>
      </c>
      <c r="K10" s="66">
        <f t="shared" si="7"/>
        <v>2</v>
      </c>
      <c r="L10" s="65">
        <f>VLOOKUP($A10,'Return Data'!$B$7:$R$2700,12,0)</f>
        <v>46.641800000000003</v>
      </c>
      <c r="M10" s="66">
        <f t="shared" si="7"/>
        <v>2</v>
      </c>
      <c r="N10" s="65">
        <f>VLOOKUP($A10,'Return Data'!$B$7:$R$2700,13,0)</f>
        <v>29.604900000000001</v>
      </c>
      <c r="O10" s="66">
        <f t="shared" si="7"/>
        <v>3</v>
      </c>
      <c r="P10" s="65">
        <f>VLOOKUP($A10,'Return Data'!$B$7:$R$2700,16,0)</f>
        <v>14.5915</v>
      </c>
      <c r="Q10" s="67">
        <f t="shared" si="9"/>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0.14523333333333333</v>
      </c>
      <c r="E12" s="74"/>
      <c r="F12" s="75">
        <f>AVERAGE(F8:F10)</f>
        <v>0.73306666666666664</v>
      </c>
      <c r="G12" s="74"/>
      <c r="H12" s="75">
        <f>AVERAGE(H8:H10)</f>
        <v>12.610300000000001</v>
      </c>
      <c r="I12" s="74"/>
      <c r="J12" s="75">
        <f>AVERAGE(J8:J10)</f>
        <v>32.094366666666666</v>
      </c>
      <c r="K12" s="74"/>
      <c r="L12" s="75">
        <f>AVERAGE(L8:L10)</f>
        <v>47.461166666666664</v>
      </c>
      <c r="M12" s="74"/>
      <c r="N12" s="75">
        <f>AVERAGE(N8:N10)</f>
        <v>37.886133333333333</v>
      </c>
      <c r="O12" s="74"/>
      <c r="P12" s="75">
        <f>AVERAGE(P8:P10)</f>
        <v>26.401799999999998</v>
      </c>
      <c r="Q12" s="76"/>
    </row>
    <row r="13" spans="1:18" x14ac:dyDescent="0.3">
      <c r="A13" s="73" t="s">
        <v>28</v>
      </c>
      <c r="B13" s="74"/>
      <c r="C13" s="74"/>
      <c r="D13" s="75">
        <f>MIN(D8:D10)</f>
        <v>-0.77300000000000002</v>
      </c>
      <c r="E13" s="74"/>
      <c r="F13" s="75">
        <f>MIN(F8:F10)</f>
        <v>-0.74480000000000002</v>
      </c>
      <c r="G13" s="74"/>
      <c r="H13" s="75">
        <f>MIN(H8:H10)</f>
        <v>10.745100000000001</v>
      </c>
      <c r="I13" s="74"/>
      <c r="J13" s="75">
        <f>MIN(J8:J10)</f>
        <v>29.5413</v>
      </c>
      <c r="K13" s="74"/>
      <c r="L13" s="75">
        <f>MIN(L8:L10)</f>
        <v>41.482999999999997</v>
      </c>
      <c r="M13" s="74"/>
      <c r="N13" s="75">
        <f>MIN(N8:N10)</f>
        <v>29.604900000000001</v>
      </c>
      <c r="O13" s="74"/>
      <c r="P13" s="75">
        <f>MIN(P8:P10)</f>
        <v>14.5915</v>
      </c>
      <c r="Q13" s="76"/>
    </row>
    <row r="14" spans="1:18" ht="15" thickBot="1" x14ac:dyDescent="0.35">
      <c r="A14" s="77" t="s">
        <v>29</v>
      </c>
      <c r="B14" s="78"/>
      <c r="C14" s="78"/>
      <c r="D14" s="79">
        <f>MAX(D8:D10)</f>
        <v>1.2422</v>
      </c>
      <c r="E14" s="78"/>
      <c r="F14" s="79">
        <f>MAX(F8:F10)</f>
        <v>2.7311000000000001</v>
      </c>
      <c r="G14" s="78"/>
      <c r="H14" s="79">
        <f>MAX(H8:H10)</f>
        <v>14.0747</v>
      </c>
      <c r="I14" s="78"/>
      <c r="J14" s="79">
        <f>MAX(J8:J10)</f>
        <v>35.457099999999997</v>
      </c>
      <c r="K14" s="78"/>
      <c r="L14" s="79">
        <f>MAX(L8:L10)</f>
        <v>54.258699999999997</v>
      </c>
      <c r="M14" s="78"/>
      <c r="N14" s="79">
        <f>MAX(N8:N10)</f>
        <v>44.389800000000001</v>
      </c>
      <c r="O14" s="78"/>
      <c r="P14" s="79">
        <f>MAX(P8:P10)</f>
        <v>38.457700000000003</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9oG/beQJdM3GpDo+GgJ/QZhEyMmY1zHzuqo8WB6xDfUVOlW5g38NhG4KRQRprJwzApTw8m63XM2gqRVJDRP31w==" saltValue="0D1gHiXzqEXemtK79Say8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6" t="s">
        <v>347</v>
      </c>
    </row>
    <row r="3" spans="1:17" ht="15" thickBot="1" x14ac:dyDescent="0.35">
      <c r="A3" s="157"/>
      <c r="B3" s="161"/>
      <c r="C3" s="161"/>
      <c r="D3" s="162"/>
      <c r="E3" s="162"/>
      <c r="F3" s="162"/>
      <c r="G3" s="162"/>
      <c r="H3" s="162"/>
      <c r="I3" s="162"/>
      <c r="J3" s="162"/>
      <c r="K3" s="162"/>
      <c r="L3" s="26"/>
      <c r="M3" s="27"/>
    </row>
    <row r="4" spans="1:17" ht="15" thickBot="1" x14ac:dyDescent="0.35">
      <c r="A4" s="26"/>
      <c r="B4" s="161"/>
      <c r="C4" s="161"/>
      <c r="D4" s="26"/>
      <c r="E4" s="26"/>
      <c r="F4" s="26"/>
      <c r="G4" s="26"/>
      <c r="H4" s="26"/>
      <c r="I4" s="26"/>
      <c r="J4" s="26"/>
      <c r="K4" s="26"/>
      <c r="L4" s="26"/>
      <c r="M4" s="26"/>
    </row>
    <row r="5" spans="1:17" x14ac:dyDescent="0.3">
      <c r="A5" s="29" t="s">
        <v>345</v>
      </c>
      <c r="B5" s="154" t="s">
        <v>8</v>
      </c>
      <c r="C5" s="154" t="s">
        <v>9</v>
      </c>
      <c r="D5" s="160" t="s">
        <v>47</v>
      </c>
      <c r="E5" s="160"/>
      <c r="F5" s="160" t="s">
        <v>48</v>
      </c>
      <c r="G5" s="160"/>
      <c r="H5" s="160" t="s">
        <v>1</v>
      </c>
      <c r="I5" s="160"/>
      <c r="J5" s="160" t="s">
        <v>2</v>
      </c>
      <c r="K5" s="160"/>
      <c r="L5" s="160" t="s">
        <v>3</v>
      </c>
      <c r="M5" s="160"/>
      <c r="N5" s="160" t="s">
        <v>4</v>
      </c>
      <c r="O5" s="160"/>
      <c r="P5" s="158" t="s">
        <v>46</v>
      </c>
      <c r="Q5" s="159"/>
    </row>
    <row r="6" spans="1:17" x14ac:dyDescent="0.3">
      <c r="A6" s="31" t="s">
        <v>7</v>
      </c>
      <c r="B6" s="155"/>
      <c r="C6" s="155"/>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44260</v>
      </c>
      <c r="C8" s="65">
        <f>VLOOKUP($A8,'Return Data'!$B$7:$R$2700,4,0)</f>
        <v>13.88</v>
      </c>
      <c r="D8" s="65">
        <f>VLOOKUP($A8,'Return Data'!$B$7:$R$2700,8,0)</f>
        <v>-0.7863</v>
      </c>
      <c r="E8" s="66">
        <f>RANK(D8,D$8:D$10,0)</f>
        <v>3</v>
      </c>
      <c r="F8" s="65">
        <f>VLOOKUP($A8,'Return Data'!$B$7:$R$2700,9,0)</f>
        <v>7.2099999999999997E-2</v>
      </c>
      <c r="G8" s="66">
        <f t="shared" ref="G8:G10" si="0">RANK(F8,F$8:F$10,0)</f>
        <v>2</v>
      </c>
      <c r="H8" s="65">
        <f>VLOOKUP($A8,'Return Data'!$B$7:$R$2700,10,0)</f>
        <v>10.2462</v>
      </c>
      <c r="I8" s="66">
        <f t="shared" ref="I8" si="1">RANK(H8,H$8:H$10,0)</f>
        <v>3</v>
      </c>
      <c r="J8" s="65">
        <f>VLOOKUP($A8,'Return Data'!$B$7:$R$2700,11,0)</f>
        <v>28.5185</v>
      </c>
      <c r="K8" s="66">
        <f t="shared" ref="K8" si="2">RANK(J8,J$8:J$10,0)</f>
        <v>3</v>
      </c>
      <c r="L8" s="65">
        <f>VLOOKUP($A8,'Return Data'!$B$7:$R$2700,12,0)</f>
        <v>39.778399999999998</v>
      </c>
      <c r="M8" s="66">
        <f t="shared" ref="M8" si="3">RANK(L8,L$8:L$10,0)</f>
        <v>3</v>
      </c>
      <c r="N8" s="65">
        <f>VLOOKUP($A8,'Return Data'!$B$7:$R$2700,13,0)</f>
        <v>37.425699999999999</v>
      </c>
      <c r="O8" s="66">
        <f t="shared" ref="O8" si="4">RANK(N8,N$8:N$10,0)</f>
        <v>2</v>
      </c>
      <c r="P8" s="65">
        <f>VLOOKUP($A8,'Return Data'!$B$7:$R$2700,16,0)</f>
        <v>36.237000000000002</v>
      </c>
      <c r="Q8" s="67">
        <f>RANK(P8,P$8:P$10,0)</f>
        <v>1</v>
      </c>
    </row>
    <row r="9" spans="1:17" x14ac:dyDescent="0.3">
      <c r="A9" s="63" t="s">
        <v>51</v>
      </c>
      <c r="B9" s="64">
        <f>VLOOKUP($A9,'Return Data'!$B$7:$R$2700,3,0)</f>
        <v>44260</v>
      </c>
      <c r="C9" s="65">
        <f>VLOOKUP($A9,'Return Data'!$B$7:$R$2700,4,0)</f>
        <v>14.53</v>
      </c>
      <c r="D9" s="65">
        <f>VLOOKUP($A9,'Return Data'!$B$7:$R$2700,8,0)</f>
        <v>1.2544</v>
      </c>
      <c r="E9" s="66">
        <f t="shared" ref="E9:E10" si="5">RANK(D9,D$8:D$10,0)</f>
        <v>1</v>
      </c>
      <c r="F9" s="65">
        <f>VLOOKUP($A9,'Return Data'!$B$7:$R$2700,9,0)</f>
        <v>2.7581000000000002</v>
      </c>
      <c r="G9" s="66">
        <f t="shared" si="0"/>
        <v>1</v>
      </c>
      <c r="H9" s="65">
        <f>VLOOKUP($A9,'Return Data'!$B$7:$R$2700,10,0)</f>
        <v>13.871499999999999</v>
      </c>
      <c r="I9" s="66">
        <f t="shared" ref="I9:O10" si="6">RANK(H9,H$8:H$10,0)</f>
        <v>1</v>
      </c>
      <c r="J9" s="65">
        <f>VLOOKUP($A9,'Return Data'!$B$7:$R$2700,11,0)</f>
        <v>35.037199999999999</v>
      </c>
      <c r="K9" s="66">
        <f t="shared" si="6"/>
        <v>1</v>
      </c>
      <c r="L9" s="65">
        <f>VLOOKUP($A9,'Return Data'!$B$7:$R$2700,12,0)</f>
        <v>53.431899999999999</v>
      </c>
      <c r="M9" s="66">
        <f t="shared" si="6"/>
        <v>1</v>
      </c>
      <c r="N9" s="65">
        <f>VLOOKUP($A9,'Return Data'!$B$7:$R$2700,13,0)</f>
        <v>43.435299999999998</v>
      </c>
      <c r="O9" s="66">
        <f t="shared" ref="O9" si="7">RANK(N9,N$8:N$10,0)</f>
        <v>1</v>
      </c>
      <c r="P9" s="65">
        <f>VLOOKUP($A9,'Return Data'!$B$7:$R$2700,16,0)</f>
        <v>25.424900000000001</v>
      </c>
      <c r="Q9" s="67">
        <f t="shared" ref="Q9:Q10" si="8">RANK(P9,P$8:P$10,0)</f>
        <v>2</v>
      </c>
    </row>
    <row r="10" spans="1:17" x14ac:dyDescent="0.3">
      <c r="A10" s="63" t="s">
        <v>52</v>
      </c>
      <c r="B10" s="64">
        <f>VLOOKUP($A10,'Return Data'!$B$7:$R$2700,3,0)</f>
        <v>44260</v>
      </c>
      <c r="C10" s="65">
        <f>VLOOKUP($A10,'Return Data'!$B$7:$R$2700,4,0)</f>
        <v>609.06704866262203</v>
      </c>
      <c r="D10" s="65">
        <f>VLOOKUP($A10,'Return Data'!$B$7:$R$2700,8,0)</f>
        <v>-6.7599999999999993E-2</v>
      </c>
      <c r="E10" s="66">
        <f t="shared" si="5"/>
        <v>2</v>
      </c>
      <c r="F10" s="65">
        <f>VLOOKUP($A10,'Return Data'!$B$7:$R$2700,9,0)</f>
        <v>-0.80889999999999995</v>
      </c>
      <c r="G10" s="66">
        <f t="shared" si="0"/>
        <v>3</v>
      </c>
      <c r="H10" s="65">
        <f>VLOOKUP($A10,'Return Data'!$B$7:$R$2700,10,0)</f>
        <v>12.779</v>
      </c>
      <c r="I10" s="66">
        <f t="shared" si="6"/>
        <v>2</v>
      </c>
      <c r="J10" s="65">
        <f>VLOOKUP($A10,'Return Data'!$B$7:$R$2700,11,0)</f>
        <v>30.770099999999999</v>
      </c>
      <c r="K10" s="66">
        <f t="shared" si="6"/>
        <v>2</v>
      </c>
      <c r="L10" s="65">
        <f>VLOOKUP($A10,'Return Data'!$B$7:$R$2700,12,0)</f>
        <v>45.798099999999998</v>
      </c>
      <c r="M10" s="66">
        <f t="shared" si="6"/>
        <v>2</v>
      </c>
      <c r="N10" s="65">
        <f>VLOOKUP($A10,'Return Data'!$B$7:$R$2700,13,0)</f>
        <v>28.585899999999999</v>
      </c>
      <c r="O10" s="66">
        <f t="shared" si="6"/>
        <v>3</v>
      </c>
      <c r="P10" s="65">
        <f>VLOOKUP($A10,'Return Data'!$B$7:$R$2700,16,0)</f>
        <v>14.5791</v>
      </c>
      <c r="Q10" s="67">
        <f t="shared" si="8"/>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0.13349999999999998</v>
      </c>
      <c r="E12" s="74"/>
      <c r="F12" s="75">
        <f>AVERAGE(F8:F10)</f>
        <v>0.67376666666666674</v>
      </c>
      <c r="G12" s="74"/>
      <c r="H12" s="75">
        <f>AVERAGE(H8:H10)</f>
        <v>12.298899999999998</v>
      </c>
      <c r="I12" s="74"/>
      <c r="J12" s="75">
        <f>AVERAGE(J8:J10)</f>
        <v>31.441933333333335</v>
      </c>
      <c r="K12" s="74"/>
      <c r="L12" s="75">
        <f>AVERAGE(L8:L10)</f>
        <v>46.336133333333329</v>
      </c>
      <c r="M12" s="74"/>
      <c r="N12" s="75">
        <f>AVERAGE(N8:N10)</f>
        <v>36.482299999999995</v>
      </c>
      <c r="O12" s="74"/>
      <c r="P12" s="75">
        <f>AVERAGE(P8:P10)</f>
        <v>25.413666666666668</v>
      </c>
      <c r="Q12" s="76"/>
    </row>
    <row r="13" spans="1:17" x14ac:dyDescent="0.3">
      <c r="A13" s="73" t="s">
        <v>28</v>
      </c>
      <c r="B13" s="74"/>
      <c r="C13" s="74"/>
      <c r="D13" s="75">
        <f>MIN(D8:D10)</f>
        <v>-0.7863</v>
      </c>
      <c r="E13" s="74"/>
      <c r="F13" s="75">
        <f>MIN(F8:F10)</f>
        <v>-0.80889999999999995</v>
      </c>
      <c r="G13" s="74"/>
      <c r="H13" s="75">
        <f>MIN(H8:H10)</f>
        <v>10.2462</v>
      </c>
      <c r="I13" s="74"/>
      <c r="J13" s="75">
        <f>MIN(J8:J10)</f>
        <v>28.5185</v>
      </c>
      <c r="K13" s="74"/>
      <c r="L13" s="75">
        <f>MIN(L8:L10)</f>
        <v>39.778399999999998</v>
      </c>
      <c r="M13" s="74"/>
      <c r="N13" s="75">
        <f>MIN(N8:N10)</f>
        <v>28.585899999999999</v>
      </c>
      <c r="O13" s="74"/>
      <c r="P13" s="75">
        <f>MIN(P8:P10)</f>
        <v>14.5791</v>
      </c>
      <c r="Q13" s="76"/>
    </row>
    <row r="14" spans="1:17" ht="15" thickBot="1" x14ac:dyDescent="0.35">
      <c r="A14" s="77" t="s">
        <v>29</v>
      </c>
      <c r="B14" s="78"/>
      <c r="C14" s="78"/>
      <c r="D14" s="79">
        <f>MAX(D8:D10)</f>
        <v>1.2544</v>
      </c>
      <c r="E14" s="78"/>
      <c r="F14" s="79">
        <f>MAX(F8:F10)</f>
        <v>2.7581000000000002</v>
      </c>
      <c r="G14" s="78"/>
      <c r="H14" s="79">
        <f>MAX(H8:H10)</f>
        <v>13.871499999999999</v>
      </c>
      <c r="I14" s="78"/>
      <c r="J14" s="79">
        <f>MAX(J8:J10)</f>
        <v>35.037199999999999</v>
      </c>
      <c r="K14" s="78"/>
      <c r="L14" s="79">
        <f>MAX(L8:L10)</f>
        <v>53.431899999999999</v>
      </c>
      <c r="M14" s="78"/>
      <c r="N14" s="79">
        <f>MAX(N8:N10)</f>
        <v>43.435299999999998</v>
      </c>
      <c r="O14" s="78"/>
      <c r="P14" s="79">
        <f>MAX(P8:P10)</f>
        <v>36.237000000000002</v>
      </c>
      <c r="Q14" s="80"/>
    </row>
    <row r="15" spans="1:17" x14ac:dyDescent="0.3">
      <c r="A15" s="112" t="s">
        <v>432</v>
      </c>
    </row>
    <row r="16" spans="1:17" x14ac:dyDescent="0.3">
      <c r="A16" s="14" t="s">
        <v>340</v>
      </c>
    </row>
  </sheetData>
  <sheetProtection algorithmName="SHA-512" hashValue="uJQL+qWrDwh6QNvLit1upYrKtb3UBpv8yFGXnV6xnXFD1AvFBx2x50yRZtj+B5qSLgr5SUU+5i5uCppzd8SS3w==" saltValue="C+H2VurMmt/rE34DTtRik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1623</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44260</v>
      </c>
      <c r="C8" s="65">
        <f>VLOOKUP($A8,'Return Data'!$B$7:$R$2700,4,0)</f>
        <v>38.199199999999998</v>
      </c>
      <c r="D8" s="65">
        <f>VLOOKUP($A8,'Return Data'!$B$7:$R$2700,9,0)</f>
        <v>2.3692000000000002</v>
      </c>
      <c r="E8" s="66">
        <f t="shared" ref="E8:E33" si="0">RANK(D8,D$8:D$33,0)</f>
        <v>12</v>
      </c>
      <c r="F8" s="65">
        <f>VLOOKUP($A8,'Return Data'!$B$7:$R$2700,10,0)</f>
        <v>0.62680000000000002</v>
      </c>
      <c r="G8" s="66">
        <f t="shared" ref="G8:G33" si="1">RANK(F8,F$8:F$33,0)</f>
        <v>8</v>
      </c>
      <c r="H8" s="65">
        <f>VLOOKUP($A8,'Return Data'!$B$7:$R$2700,11,0)</f>
        <v>5.8807</v>
      </c>
      <c r="I8" s="66">
        <f t="shared" ref="I8:I33" si="2">RANK(H8,H$8:H$33,0)</f>
        <v>2</v>
      </c>
      <c r="J8" s="65">
        <f>VLOOKUP($A8,'Return Data'!$B$7:$R$2700,12,0)</f>
        <v>10.3215</v>
      </c>
      <c r="K8" s="66">
        <f t="shared" ref="K8:K33" si="3">RANK(J8,J$8:J$33,0)</f>
        <v>3</v>
      </c>
      <c r="L8" s="65">
        <f>VLOOKUP($A8,'Return Data'!$B$7:$R$2700,13,0)</f>
        <v>10.022</v>
      </c>
      <c r="M8" s="66">
        <f t="shared" ref="M8:M33" si="4">RANK(L8,L$8:L$33,0)</f>
        <v>1</v>
      </c>
      <c r="N8" s="65">
        <f>VLOOKUP($A8,'Return Data'!$B$7:$R$2700,17,0)</f>
        <v>9.7950999999999997</v>
      </c>
      <c r="O8" s="66">
        <f t="shared" ref="O8:O24" si="5">RANK(N8,N$8:N$33,0)</f>
        <v>3</v>
      </c>
      <c r="P8" s="65">
        <f>VLOOKUP($A8,'Return Data'!$B$7:$R$2700,14,0)</f>
        <v>9.1438000000000006</v>
      </c>
      <c r="Q8" s="66">
        <f t="shared" ref="Q8:Q24" si="6">RANK(P8,P$8:P$33,0)</f>
        <v>3</v>
      </c>
      <c r="R8" s="65">
        <f>VLOOKUP($A8,'Return Data'!$B$7:$R$2700,16,0)</f>
        <v>9.4863</v>
      </c>
      <c r="S8" s="67">
        <f t="shared" ref="S8:S33" si="7">RANK(R8,R$8:R$33,0)</f>
        <v>1</v>
      </c>
    </row>
    <row r="9" spans="1:19" x14ac:dyDescent="0.3">
      <c r="A9" s="82" t="s">
        <v>1419</v>
      </c>
      <c r="B9" s="64">
        <f>VLOOKUP($A9,'Return Data'!$B$7:$R$2700,3,0)</f>
        <v>44260</v>
      </c>
      <c r="C9" s="65">
        <f>VLOOKUP($A9,'Return Data'!$B$7:$R$2700,4,0)</f>
        <v>25.287099999999999</v>
      </c>
      <c r="D9" s="65">
        <f>VLOOKUP($A9,'Return Data'!$B$7:$R$2700,9,0)</f>
        <v>2.4946999999999999</v>
      </c>
      <c r="E9" s="66">
        <f t="shared" si="0"/>
        <v>9</v>
      </c>
      <c r="F9" s="65">
        <f>VLOOKUP($A9,'Return Data'!$B$7:$R$2700,10,0)</f>
        <v>1.0734999999999999</v>
      </c>
      <c r="G9" s="66">
        <f t="shared" si="1"/>
        <v>7</v>
      </c>
      <c r="H9" s="65">
        <f>VLOOKUP($A9,'Return Data'!$B$7:$R$2700,11,0)</f>
        <v>4.7485999999999997</v>
      </c>
      <c r="I9" s="66">
        <f t="shared" si="2"/>
        <v>5</v>
      </c>
      <c r="J9" s="65">
        <f>VLOOKUP($A9,'Return Data'!$B$7:$R$2700,12,0)</f>
        <v>7.5498000000000003</v>
      </c>
      <c r="K9" s="66">
        <f t="shared" si="3"/>
        <v>8</v>
      </c>
      <c r="L9" s="65">
        <f>VLOOKUP($A9,'Return Data'!$B$7:$R$2700,13,0)</f>
        <v>8.4190000000000005</v>
      </c>
      <c r="M9" s="66">
        <f t="shared" si="4"/>
        <v>3</v>
      </c>
      <c r="N9" s="65">
        <f>VLOOKUP($A9,'Return Data'!$B$7:$R$2700,17,0)</f>
        <v>9.8249999999999993</v>
      </c>
      <c r="O9" s="66">
        <f t="shared" si="5"/>
        <v>2</v>
      </c>
      <c r="P9" s="65">
        <f>VLOOKUP($A9,'Return Data'!$B$7:$R$2700,14,0)</f>
        <v>9.1682000000000006</v>
      </c>
      <c r="Q9" s="66">
        <f t="shared" si="6"/>
        <v>2</v>
      </c>
      <c r="R9" s="65">
        <f>VLOOKUP($A9,'Return Data'!$B$7:$R$2700,16,0)</f>
        <v>8.9720999999999993</v>
      </c>
      <c r="S9" s="67">
        <f t="shared" si="7"/>
        <v>3</v>
      </c>
    </row>
    <row r="10" spans="1:19" x14ac:dyDescent="0.3">
      <c r="A10" s="82" t="s">
        <v>1422</v>
      </c>
      <c r="B10" s="64">
        <f>VLOOKUP($A10,'Return Data'!$B$7:$R$2700,3,0)</f>
        <v>44260</v>
      </c>
      <c r="C10" s="65">
        <f>VLOOKUP($A10,'Return Data'!$B$7:$R$2700,4,0)</f>
        <v>23.918199999999999</v>
      </c>
      <c r="D10" s="65">
        <f>VLOOKUP($A10,'Return Data'!$B$7:$R$2700,9,0)</f>
        <v>2.4900000000000002</v>
      </c>
      <c r="E10" s="66">
        <f t="shared" si="0"/>
        <v>10</v>
      </c>
      <c r="F10" s="65">
        <f>VLOOKUP($A10,'Return Data'!$B$7:$R$2700,10,0)</f>
        <v>1.1874</v>
      </c>
      <c r="G10" s="66">
        <f t="shared" si="1"/>
        <v>6</v>
      </c>
      <c r="H10" s="65">
        <f>VLOOKUP($A10,'Return Data'!$B$7:$R$2700,11,0)</f>
        <v>3.9963000000000002</v>
      </c>
      <c r="I10" s="66">
        <f t="shared" si="2"/>
        <v>11</v>
      </c>
      <c r="J10" s="65">
        <f>VLOOKUP($A10,'Return Data'!$B$7:$R$2700,12,0)</f>
        <v>7.1185999999999998</v>
      </c>
      <c r="K10" s="66">
        <f t="shared" si="3"/>
        <v>11</v>
      </c>
      <c r="L10" s="65">
        <f>VLOOKUP($A10,'Return Data'!$B$7:$R$2700,13,0)</f>
        <v>5.9420000000000002</v>
      </c>
      <c r="M10" s="66">
        <f t="shared" si="4"/>
        <v>22</v>
      </c>
      <c r="N10" s="65">
        <f>VLOOKUP($A10,'Return Data'!$B$7:$R$2700,17,0)</f>
        <v>8.2233999999999998</v>
      </c>
      <c r="O10" s="66">
        <f t="shared" si="5"/>
        <v>16</v>
      </c>
      <c r="P10" s="65">
        <f>VLOOKUP($A10,'Return Data'!$B$7:$R$2700,14,0)</f>
        <v>8.2401</v>
      </c>
      <c r="Q10" s="66">
        <f t="shared" si="6"/>
        <v>13</v>
      </c>
      <c r="R10" s="65">
        <f>VLOOKUP($A10,'Return Data'!$B$7:$R$2700,16,0)</f>
        <v>8.8129000000000008</v>
      </c>
      <c r="S10" s="67">
        <f t="shared" si="7"/>
        <v>5</v>
      </c>
    </row>
    <row r="11" spans="1:19" x14ac:dyDescent="0.3">
      <c r="A11" s="82" t="s">
        <v>1424</v>
      </c>
      <c r="B11" s="64">
        <f>VLOOKUP($A11,'Return Data'!$B$7:$R$2700,3,0)</f>
        <v>44260</v>
      </c>
      <c r="C11" s="65">
        <f>VLOOKUP($A11,'Return Data'!$B$7:$R$2700,4,0)</f>
        <v>25.600999999999999</v>
      </c>
      <c r="D11" s="65">
        <f>VLOOKUP($A11,'Return Data'!$B$7:$R$2700,9,0)</f>
        <v>2.4588999999999999</v>
      </c>
      <c r="E11" s="66">
        <f t="shared" si="0"/>
        <v>11</v>
      </c>
      <c r="F11" s="65">
        <f>VLOOKUP($A11,'Return Data'!$B$7:$R$2700,10,0)</f>
        <v>-0.76149999999999995</v>
      </c>
      <c r="G11" s="66">
        <f t="shared" si="1"/>
        <v>19</v>
      </c>
      <c r="H11" s="65">
        <f>VLOOKUP($A11,'Return Data'!$B$7:$R$2700,11,0)</f>
        <v>4.4226999999999999</v>
      </c>
      <c r="I11" s="66">
        <f t="shared" si="2"/>
        <v>8</v>
      </c>
      <c r="J11" s="65">
        <f>VLOOKUP($A11,'Return Data'!$B$7:$R$2700,12,0)</f>
        <v>7.2899000000000003</v>
      </c>
      <c r="K11" s="66">
        <f t="shared" si="3"/>
        <v>9</v>
      </c>
      <c r="L11" s="65">
        <f>VLOOKUP($A11,'Return Data'!$B$7:$R$2700,13,0)</f>
        <v>7.6581000000000001</v>
      </c>
      <c r="M11" s="66">
        <f t="shared" si="4"/>
        <v>10</v>
      </c>
      <c r="N11" s="65">
        <f>VLOOKUP($A11,'Return Data'!$B$7:$R$2700,17,0)</f>
        <v>8.4359000000000002</v>
      </c>
      <c r="O11" s="66">
        <f t="shared" si="5"/>
        <v>15</v>
      </c>
      <c r="P11" s="65">
        <f>VLOOKUP($A11,'Return Data'!$B$7:$R$2700,14,0)</f>
        <v>8.2721999999999998</v>
      </c>
      <c r="Q11" s="66">
        <f t="shared" si="6"/>
        <v>12</v>
      </c>
      <c r="R11" s="65">
        <f>VLOOKUP($A11,'Return Data'!$B$7:$R$2700,16,0)</f>
        <v>8.4894999999999996</v>
      </c>
      <c r="S11" s="67">
        <f t="shared" si="7"/>
        <v>13</v>
      </c>
    </row>
    <row r="12" spans="1:19" x14ac:dyDescent="0.3">
      <c r="A12" s="82" t="s">
        <v>1425</v>
      </c>
      <c r="B12" s="64">
        <f>VLOOKUP($A12,'Return Data'!$B$7:$R$2700,3,0)</f>
        <v>44260</v>
      </c>
      <c r="C12" s="65">
        <f>VLOOKUP($A12,'Return Data'!$B$7:$R$2700,4,0)</f>
        <v>18.116499999999998</v>
      </c>
      <c r="D12" s="65">
        <f>VLOOKUP($A12,'Return Data'!$B$7:$R$2700,9,0)</f>
        <v>1.8302</v>
      </c>
      <c r="E12" s="66">
        <f t="shared" si="0"/>
        <v>18</v>
      </c>
      <c r="F12" s="65">
        <f>VLOOKUP($A12,'Return Data'!$B$7:$R$2700,10,0)</f>
        <v>1.6228</v>
      </c>
      <c r="G12" s="66">
        <f t="shared" si="1"/>
        <v>2</v>
      </c>
      <c r="H12" s="65">
        <f>VLOOKUP($A12,'Return Data'!$B$7:$R$2700,11,0)</f>
        <v>3.7806000000000002</v>
      </c>
      <c r="I12" s="66">
        <f t="shared" si="2"/>
        <v>15</v>
      </c>
      <c r="J12" s="65">
        <f>VLOOKUP($A12,'Return Data'!$B$7:$R$2700,12,0)</f>
        <v>5.2866</v>
      </c>
      <c r="K12" s="66">
        <f t="shared" si="3"/>
        <v>26</v>
      </c>
      <c r="L12" s="65">
        <f>VLOOKUP($A12,'Return Data'!$B$7:$R$2700,13,0)</f>
        <v>-4.3403999999999998</v>
      </c>
      <c r="M12" s="66">
        <f t="shared" si="4"/>
        <v>26</v>
      </c>
      <c r="N12" s="65">
        <f>VLOOKUP($A12,'Return Data'!$B$7:$R$2700,17,0)</f>
        <v>-7.2622</v>
      </c>
      <c r="O12" s="66">
        <f t="shared" si="5"/>
        <v>25</v>
      </c>
      <c r="P12" s="65">
        <f>VLOOKUP($A12,'Return Data'!$B$7:$R$2700,14,0)</f>
        <v>-2.8052999999999999</v>
      </c>
      <c r="Q12" s="66">
        <f t="shared" si="6"/>
        <v>24</v>
      </c>
      <c r="R12" s="65">
        <f>VLOOKUP($A12,'Return Data'!$B$7:$R$2700,16,0)</f>
        <v>4.6021999999999998</v>
      </c>
      <c r="S12" s="67">
        <f t="shared" si="7"/>
        <v>26</v>
      </c>
    </row>
    <row r="13" spans="1:19" x14ac:dyDescent="0.3">
      <c r="A13" s="82" t="s">
        <v>1427</v>
      </c>
      <c r="B13" s="64">
        <f>VLOOKUP($A13,'Return Data'!$B$7:$R$2700,3,0)</f>
        <v>44260</v>
      </c>
      <c r="C13" s="65">
        <f>VLOOKUP($A13,'Return Data'!$B$7:$R$2700,4,0)</f>
        <v>21.4496</v>
      </c>
      <c r="D13" s="65">
        <f>VLOOKUP($A13,'Return Data'!$B$7:$R$2700,9,0)</f>
        <v>3.6688999999999998</v>
      </c>
      <c r="E13" s="66">
        <f t="shared" si="0"/>
        <v>4</v>
      </c>
      <c r="F13" s="65">
        <f>VLOOKUP($A13,'Return Data'!$B$7:$R$2700,10,0)</f>
        <v>0.48120000000000002</v>
      </c>
      <c r="G13" s="66">
        <f t="shared" si="1"/>
        <v>9</v>
      </c>
      <c r="H13" s="65">
        <f>VLOOKUP($A13,'Return Data'!$B$7:$R$2700,11,0)</f>
        <v>3.8536999999999999</v>
      </c>
      <c r="I13" s="66">
        <f t="shared" si="2"/>
        <v>13</v>
      </c>
      <c r="J13" s="65">
        <f>VLOOKUP($A13,'Return Data'!$B$7:$R$2700,12,0)</f>
        <v>6.4976000000000003</v>
      </c>
      <c r="K13" s="66">
        <f t="shared" si="3"/>
        <v>16</v>
      </c>
      <c r="L13" s="65">
        <f>VLOOKUP($A13,'Return Data'!$B$7:$R$2700,13,0)</f>
        <v>7.4806999999999997</v>
      </c>
      <c r="M13" s="66">
        <f t="shared" si="4"/>
        <v>11</v>
      </c>
      <c r="N13" s="65">
        <f>VLOOKUP($A13,'Return Data'!$B$7:$R$2700,17,0)</f>
        <v>8.5824999999999996</v>
      </c>
      <c r="O13" s="66">
        <f t="shared" si="5"/>
        <v>14</v>
      </c>
      <c r="P13" s="65">
        <f>VLOOKUP($A13,'Return Data'!$B$7:$R$2700,14,0)</f>
        <v>8.1615000000000002</v>
      </c>
      <c r="Q13" s="66">
        <f t="shared" si="6"/>
        <v>14</v>
      </c>
      <c r="R13" s="65">
        <f>VLOOKUP($A13,'Return Data'!$B$7:$R$2700,16,0)</f>
        <v>7.9295999999999998</v>
      </c>
      <c r="S13" s="67">
        <f t="shared" si="7"/>
        <v>18</v>
      </c>
    </row>
    <row r="14" spans="1:19" x14ac:dyDescent="0.3">
      <c r="A14" s="82" t="s">
        <v>1429</v>
      </c>
      <c r="B14" s="64">
        <f>VLOOKUP($A14,'Return Data'!$B$7:$R$2700,3,0)</f>
        <v>44260</v>
      </c>
      <c r="C14" s="65">
        <f>VLOOKUP($A14,'Return Data'!$B$7:$R$2700,4,0)</f>
        <v>38.636299999999999</v>
      </c>
      <c r="D14" s="65">
        <f>VLOOKUP($A14,'Return Data'!$B$7:$R$2700,9,0)</f>
        <v>4.3738000000000001</v>
      </c>
      <c r="E14" s="66">
        <f t="shared" si="0"/>
        <v>3</v>
      </c>
      <c r="F14" s="65">
        <f>VLOOKUP($A14,'Return Data'!$B$7:$R$2700,10,0)</f>
        <v>-0.57950000000000002</v>
      </c>
      <c r="G14" s="66">
        <f t="shared" si="1"/>
        <v>16</v>
      </c>
      <c r="H14" s="65">
        <f>VLOOKUP($A14,'Return Data'!$B$7:$R$2700,11,0)</f>
        <v>4.0316999999999998</v>
      </c>
      <c r="I14" s="66">
        <f t="shared" si="2"/>
        <v>10</v>
      </c>
      <c r="J14" s="65">
        <f>VLOOKUP($A14,'Return Data'!$B$7:$R$2700,12,0)</f>
        <v>6.1214000000000004</v>
      </c>
      <c r="K14" s="66">
        <f t="shared" si="3"/>
        <v>19</v>
      </c>
      <c r="L14" s="65">
        <f>VLOOKUP($A14,'Return Data'!$B$7:$R$2700,13,0)</f>
        <v>7.2483000000000004</v>
      </c>
      <c r="M14" s="66">
        <f t="shared" si="4"/>
        <v>15</v>
      </c>
      <c r="N14" s="65">
        <f>VLOOKUP($A14,'Return Data'!$B$7:$R$2700,17,0)</f>
        <v>9.0464000000000002</v>
      </c>
      <c r="O14" s="66">
        <f t="shared" si="5"/>
        <v>11</v>
      </c>
      <c r="P14" s="65">
        <f>VLOOKUP($A14,'Return Data'!$B$7:$R$2700,14,0)</f>
        <v>8.4846000000000004</v>
      </c>
      <c r="Q14" s="66">
        <f t="shared" si="6"/>
        <v>11</v>
      </c>
      <c r="R14" s="65">
        <f>VLOOKUP($A14,'Return Data'!$B$7:$R$2700,16,0)</f>
        <v>8.6771999999999991</v>
      </c>
      <c r="S14" s="67">
        <f t="shared" si="7"/>
        <v>9</v>
      </c>
    </row>
    <row r="15" spans="1:19" x14ac:dyDescent="0.3">
      <c r="A15" s="82" t="s">
        <v>1439</v>
      </c>
      <c r="B15" s="64">
        <f>VLOOKUP($A15,'Return Data'!$B$7:$R$2700,3,0)</f>
        <v>44260</v>
      </c>
      <c r="C15" s="65">
        <f>VLOOKUP($A15,'Return Data'!$B$7:$R$2700,4,0)</f>
        <v>4193.3272999999999</v>
      </c>
      <c r="D15" s="65">
        <f>VLOOKUP($A15,'Return Data'!$B$7:$R$2700,9,0)</f>
        <v>16.578199999999999</v>
      </c>
      <c r="E15" s="66">
        <f t="shared" si="0"/>
        <v>1</v>
      </c>
      <c r="F15" s="65">
        <f>VLOOKUP($A15,'Return Data'!$B$7:$R$2700,10,0)</f>
        <v>17.728100000000001</v>
      </c>
      <c r="G15" s="66">
        <f t="shared" si="1"/>
        <v>1</v>
      </c>
      <c r="H15" s="65">
        <f>VLOOKUP($A15,'Return Data'!$B$7:$R$2700,11,0)</f>
        <v>20.772300000000001</v>
      </c>
      <c r="I15" s="66">
        <f t="shared" si="2"/>
        <v>1</v>
      </c>
      <c r="J15" s="65">
        <f>VLOOKUP($A15,'Return Data'!$B$7:$R$2700,12,0)</f>
        <v>7.7123999999999997</v>
      </c>
      <c r="K15" s="66">
        <f t="shared" si="3"/>
        <v>7</v>
      </c>
      <c r="L15" s="65">
        <f>VLOOKUP($A15,'Return Data'!$B$7:$R$2700,13,0)</f>
        <v>0.81630000000000003</v>
      </c>
      <c r="M15" s="66">
        <f t="shared" si="4"/>
        <v>25</v>
      </c>
      <c r="N15" s="65">
        <f>VLOOKUP($A15,'Return Data'!$B$7:$R$2700,17,0)</f>
        <v>0.53920000000000001</v>
      </c>
      <c r="O15" s="66">
        <f t="shared" si="5"/>
        <v>24</v>
      </c>
      <c r="P15" s="65">
        <f>VLOOKUP($A15,'Return Data'!$B$7:$R$2700,14,0)</f>
        <v>3.5497999999999998</v>
      </c>
      <c r="Q15" s="66">
        <f t="shared" si="6"/>
        <v>23</v>
      </c>
      <c r="R15" s="65">
        <f>VLOOKUP($A15,'Return Data'!$B$7:$R$2700,16,0)</f>
        <v>7.5998000000000001</v>
      </c>
      <c r="S15" s="67">
        <f t="shared" si="7"/>
        <v>20</v>
      </c>
    </row>
    <row r="16" spans="1:19" x14ac:dyDescent="0.3">
      <c r="A16" s="82" t="s">
        <v>1441</v>
      </c>
      <c r="B16" s="64">
        <f>VLOOKUP($A16,'Return Data'!$B$7:$R$2700,3,0)</f>
        <v>44260</v>
      </c>
      <c r="C16" s="65">
        <f>VLOOKUP($A16,'Return Data'!$B$7:$R$2700,4,0)</f>
        <v>24.791</v>
      </c>
      <c r="D16" s="65">
        <f>VLOOKUP($A16,'Return Data'!$B$7:$R$2700,9,0)</f>
        <v>1.7692000000000001</v>
      </c>
      <c r="E16" s="66">
        <f t="shared" si="0"/>
        <v>19</v>
      </c>
      <c r="F16" s="65">
        <f>VLOOKUP($A16,'Return Data'!$B$7:$R$2700,10,0)</f>
        <v>8.09E-2</v>
      </c>
      <c r="G16" s="66">
        <f t="shared" si="1"/>
        <v>12</v>
      </c>
      <c r="H16" s="65">
        <f>VLOOKUP($A16,'Return Data'!$B$7:$R$2700,11,0)</f>
        <v>4.6094999999999997</v>
      </c>
      <c r="I16" s="66">
        <f t="shared" si="2"/>
        <v>6</v>
      </c>
      <c r="J16" s="65">
        <f>VLOOKUP($A16,'Return Data'!$B$7:$R$2700,12,0)</f>
        <v>8.0507000000000009</v>
      </c>
      <c r="K16" s="66">
        <f t="shared" si="3"/>
        <v>5</v>
      </c>
      <c r="L16" s="65">
        <f>VLOOKUP($A16,'Return Data'!$B$7:$R$2700,13,0)</f>
        <v>8.3996999999999993</v>
      </c>
      <c r="M16" s="66">
        <f t="shared" si="4"/>
        <v>4</v>
      </c>
      <c r="N16" s="65">
        <f>VLOOKUP($A16,'Return Data'!$B$7:$R$2700,17,0)</f>
        <v>9.6481999999999992</v>
      </c>
      <c r="O16" s="66">
        <f t="shared" si="5"/>
        <v>4</v>
      </c>
      <c r="P16" s="65">
        <f>VLOOKUP($A16,'Return Data'!$B$7:$R$2700,14,0)</f>
        <v>8.9870999999999999</v>
      </c>
      <c r="Q16" s="66">
        <f t="shared" si="6"/>
        <v>5</v>
      </c>
      <c r="R16" s="65">
        <f>VLOOKUP($A16,'Return Data'!$B$7:$R$2700,16,0)</f>
        <v>8.7893000000000008</v>
      </c>
      <c r="S16" s="67">
        <f t="shared" si="7"/>
        <v>7</v>
      </c>
    </row>
    <row r="17" spans="1:19" x14ac:dyDescent="0.3">
      <c r="A17" s="82" t="s">
        <v>1443</v>
      </c>
      <c r="B17" s="64">
        <f>VLOOKUP($A17,'Return Data'!$B$7:$R$2700,3,0)</f>
        <v>44260</v>
      </c>
      <c r="C17" s="65">
        <f>VLOOKUP($A17,'Return Data'!$B$7:$R$2700,4,0)</f>
        <v>33.275100000000002</v>
      </c>
      <c r="D17" s="65">
        <f>VLOOKUP($A17,'Return Data'!$B$7:$R$2700,9,0)</f>
        <v>3.0943999999999998</v>
      </c>
      <c r="E17" s="66">
        <f t="shared" si="0"/>
        <v>5</v>
      </c>
      <c r="F17" s="65">
        <f>VLOOKUP($A17,'Return Data'!$B$7:$R$2700,10,0)</f>
        <v>-8.3199999999999996E-2</v>
      </c>
      <c r="G17" s="66">
        <f t="shared" si="1"/>
        <v>14</v>
      </c>
      <c r="H17" s="65">
        <f>VLOOKUP($A17,'Return Data'!$B$7:$R$2700,11,0)</f>
        <v>3.6800999999999999</v>
      </c>
      <c r="I17" s="66">
        <f t="shared" si="2"/>
        <v>16</v>
      </c>
      <c r="J17" s="65">
        <f>VLOOKUP($A17,'Return Data'!$B$7:$R$2700,12,0)</f>
        <v>17.1755</v>
      </c>
      <c r="K17" s="66">
        <f t="shared" si="3"/>
        <v>1</v>
      </c>
      <c r="L17" s="65">
        <f>VLOOKUP($A17,'Return Data'!$B$7:$R$2700,13,0)</f>
        <v>4.4272</v>
      </c>
      <c r="M17" s="66">
        <f t="shared" si="4"/>
        <v>24</v>
      </c>
      <c r="N17" s="65">
        <f>VLOOKUP($A17,'Return Data'!$B$7:$R$2700,17,0)</f>
        <v>2.5323000000000002</v>
      </c>
      <c r="O17" s="66">
        <f t="shared" si="5"/>
        <v>22</v>
      </c>
      <c r="P17" s="65">
        <f>VLOOKUP($A17,'Return Data'!$B$7:$R$2700,14,0)</f>
        <v>4.1836000000000002</v>
      </c>
      <c r="Q17" s="66">
        <f t="shared" si="6"/>
        <v>20</v>
      </c>
      <c r="R17" s="65">
        <f>VLOOKUP($A17,'Return Data'!$B$7:$R$2700,16,0)</f>
        <v>6.9215999999999998</v>
      </c>
      <c r="S17" s="67">
        <f t="shared" si="7"/>
        <v>25</v>
      </c>
    </row>
    <row r="18" spans="1:19" x14ac:dyDescent="0.3">
      <c r="A18" s="82" t="s">
        <v>1445</v>
      </c>
      <c r="B18" s="64">
        <f>VLOOKUP($A18,'Return Data'!$B$7:$R$2700,3,0)</f>
        <v>44260</v>
      </c>
      <c r="C18" s="65">
        <f>VLOOKUP($A18,'Return Data'!$B$7:$R$2700,4,0)</f>
        <v>48.343000000000004</v>
      </c>
      <c r="D18" s="65">
        <f>VLOOKUP($A18,'Return Data'!$B$7:$R$2700,9,0)</f>
        <v>2.0200999999999998</v>
      </c>
      <c r="E18" s="66">
        <f t="shared" si="0"/>
        <v>17</v>
      </c>
      <c r="F18" s="65">
        <f>VLOOKUP($A18,'Return Data'!$B$7:$R$2700,10,0)</f>
        <v>1.4272</v>
      </c>
      <c r="G18" s="66">
        <f t="shared" si="1"/>
        <v>3</v>
      </c>
      <c r="H18" s="65">
        <f>VLOOKUP($A18,'Return Data'!$B$7:$R$2700,11,0)</f>
        <v>5.3731</v>
      </c>
      <c r="I18" s="66">
        <f t="shared" si="2"/>
        <v>4</v>
      </c>
      <c r="J18" s="65">
        <f>VLOOKUP($A18,'Return Data'!$B$7:$R$2700,12,0)</f>
        <v>8.4509000000000007</v>
      </c>
      <c r="K18" s="66">
        <f t="shared" si="3"/>
        <v>4</v>
      </c>
      <c r="L18" s="65">
        <f>VLOOKUP($A18,'Return Data'!$B$7:$R$2700,13,0)</f>
        <v>8.8918999999999997</v>
      </c>
      <c r="M18" s="66">
        <f t="shared" si="4"/>
        <v>2</v>
      </c>
      <c r="N18" s="65">
        <f>VLOOKUP($A18,'Return Data'!$B$7:$R$2700,17,0)</f>
        <v>10.166700000000001</v>
      </c>
      <c r="O18" s="66">
        <f t="shared" si="5"/>
        <v>1</v>
      </c>
      <c r="P18" s="65">
        <f>VLOOKUP($A18,'Return Data'!$B$7:$R$2700,14,0)</f>
        <v>9.2775999999999996</v>
      </c>
      <c r="Q18" s="66">
        <f t="shared" si="6"/>
        <v>1</v>
      </c>
      <c r="R18" s="65">
        <f>VLOOKUP($A18,'Return Data'!$B$7:$R$2700,16,0)</f>
        <v>9.2561999999999998</v>
      </c>
      <c r="S18" s="67">
        <f t="shared" si="7"/>
        <v>2</v>
      </c>
    </row>
    <row r="19" spans="1:19" x14ac:dyDescent="0.3">
      <c r="A19" s="82" t="s">
        <v>1447</v>
      </c>
      <c r="B19" s="64">
        <f>VLOOKUP($A19,'Return Data'!$B$7:$R$2700,3,0)</f>
        <v>44260</v>
      </c>
      <c r="C19" s="65">
        <f>VLOOKUP($A19,'Return Data'!$B$7:$R$2700,4,0)</f>
        <v>21.1478</v>
      </c>
      <c r="D19" s="65">
        <f>VLOOKUP($A19,'Return Data'!$B$7:$R$2700,9,0)</f>
        <v>-1.9757</v>
      </c>
      <c r="E19" s="66">
        <f t="shared" si="0"/>
        <v>25</v>
      </c>
      <c r="F19" s="65">
        <f>VLOOKUP($A19,'Return Data'!$B$7:$R$2700,10,0)</f>
        <v>-1.6433</v>
      </c>
      <c r="G19" s="66">
        <f t="shared" si="1"/>
        <v>25</v>
      </c>
      <c r="H19" s="65">
        <f>VLOOKUP($A19,'Return Data'!$B$7:$R$2700,11,0)</f>
        <v>2.9893999999999998</v>
      </c>
      <c r="I19" s="66">
        <f t="shared" si="2"/>
        <v>25</v>
      </c>
      <c r="J19" s="65">
        <f>VLOOKUP($A19,'Return Data'!$B$7:$R$2700,12,0)</f>
        <v>7.1722000000000001</v>
      </c>
      <c r="K19" s="66">
        <f t="shared" si="3"/>
        <v>10</v>
      </c>
      <c r="L19" s="65">
        <f>VLOOKUP($A19,'Return Data'!$B$7:$R$2700,13,0)</f>
        <v>6.4008000000000003</v>
      </c>
      <c r="M19" s="66">
        <f t="shared" si="4"/>
        <v>21</v>
      </c>
      <c r="N19" s="65">
        <f>VLOOKUP($A19,'Return Data'!$B$7:$R$2700,17,0)</f>
        <v>4.5008999999999997</v>
      </c>
      <c r="O19" s="66">
        <f t="shared" si="5"/>
        <v>18</v>
      </c>
      <c r="P19" s="65">
        <f>VLOOKUP($A19,'Return Data'!$B$7:$R$2700,14,0)</f>
        <v>5.6071999999999997</v>
      </c>
      <c r="Q19" s="66">
        <f t="shared" si="6"/>
        <v>17</v>
      </c>
      <c r="R19" s="65">
        <f>VLOOKUP($A19,'Return Data'!$B$7:$R$2700,16,0)</f>
        <v>7.4527000000000001</v>
      </c>
      <c r="S19" s="67">
        <f t="shared" si="7"/>
        <v>21</v>
      </c>
    </row>
    <row r="20" spans="1:19" x14ac:dyDescent="0.3">
      <c r="A20" s="82" t="s">
        <v>1448</v>
      </c>
      <c r="B20" s="64">
        <f>VLOOKUP($A20,'Return Data'!$B$7:$R$2700,3,0)</f>
        <v>44260</v>
      </c>
      <c r="C20" s="65">
        <f>VLOOKUP($A20,'Return Data'!$B$7:$R$2700,4,0)</f>
        <v>46.523699999999998</v>
      </c>
      <c r="D20" s="65">
        <f>VLOOKUP($A20,'Return Data'!$B$7:$R$2700,9,0)</f>
        <v>2.1808000000000001</v>
      </c>
      <c r="E20" s="66">
        <f t="shared" si="0"/>
        <v>15</v>
      </c>
      <c r="F20" s="65">
        <f>VLOOKUP($A20,'Return Data'!$B$7:$R$2700,10,0)</f>
        <v>-0.67820000000000003</v>
      </c>
      <c r="G20" s="66">
        <f t="shared" si="1"/>
        <v>17</v>
      </c>
      <c r="H20" s="65">
        <f>VLOOKUP($A20,'Return Data'!$B$7:$R$2700,11,0)</f>
        <v>3.3340999999999998</v>
      </c>
      <c r="I20" s="66">
        <f t="shared" si="2"/>
        <v>22</v>
      </c>
      <c r="J20" s="65">
        <f>VLOOKUP($A20,'Return Data'!$B$7:$R$2700,12,0)</f>
        <v>6.2912999999999997</v>
      </c>
      <c r="K20" s="66">
        <f t="shared" si="3"/>
        <v>17</v>
      </c>
      <c r="L20" s="65">
        <f>VLOOKUP($A20,'Return Data'!$B$7:$R$2700,13,0)</f>
        <v>7.6585999999999999</v>
      </c>
      <c r="M20" s="66">
        <f t="shared" si="4"/>
        <v>9</v>
      </c>
      <c r="N20" s="65">
        <f>VLOOKUP($A20,'Return Data'!$B$7:$R$2700,17,0)</f>
        <v>9.1336999999999993</v>
      </c>
      <c r="O20" s="66">
        <f t="shared" si="5"/>
        <v>9</v>
      </c>
      <c r="P20" s="65">
        <f>VLOOKUP($A20,'Return Data'!$B$7:$R$2700,14,0)</f>
        <v>8.782</v>
      </c>
      <c r="Q20" s="66">
        <f t="shared" si="6"/>
        <v>6</v>
      </c>
      <c r="R20" s="65">
        <f>VLOOKUP($A20,'Return Data'!$B$7:$R$2700,16,0)</f>
        <v>8.6694999999999993</v>
      </c>
      <c r="S20" s="67">
        <f t="shared" si="7"/>
        <v>10</v>
      </c>
    </row>
    <row r="21" spans="1:19" x14ac:dyDescent="0.3">
      <c r="A21" s="82" t="s">
        <v>1451</v>
      </c>
      <c r="B21" s="64">
        <f>VLOOKUP($A21,'Return Data'!$B$7:$R$2700,3,0)</f>
        <v>44260</v>
      </c>
      <c r="C21" s="65">
        <f>VLOOKUP($A21,'Return Data'!$B$7:$R$2700,4,0)</f>
        <v>1840.8955000000001</v>
      </c>
      <c r="D21" s="65">
        <f>VLOOKUP($A21,'Return Data'!$B$7:$R$2700,9,0)</f>
        <v>1.2253000000000001</v>
      </c>
      <c r="E21" s="66">
        <f t="shared" si="0"/>
        <v>21</v>
      </c>
      <c r="F21" s="65">
        <f>VLOOKUP($A21,'Return Data'!$B$7:$R$2700,10,0)</f>
        <v>0.16869999999999999</v>
      </c>
      <c r="G21" s="66">
        <f t="shared" si="1"/>
        <v>11</v>
      </c>
      <c r="H21" s="65">
        <f>VLOOKUP($A21,'Return Data'!$B$7:$R$2700,11,0)</f>
        <v>4.4374000000000002</v>
      </c>
      <c r="I21" s="66">
        <f t="shared" si="2"/>
        <v>7</v>
      </c>
      <c r="J21" s="65">
        <f>VLOOKUP($A21,'Return Data'!$B$7:$R$2700,12,0)</f>
        <v>5.4246999999999996</v>
      </c>
      <c r="K21" s="66">
        <f t="shared" si="3"/>
        <v>24</v>
      </c>
      <c r="L21" s="65">
        <f>VLOOKUP($A21,'Return Data'!$B$7:$R$2700,13,0)</f>
        <v>5.8670999999999998</v>
      </c>
      <c r="M21" s="66">
        <f t="shared" si="4"/>
        <v>23</v>
      </c>
      <c r="N21" s="65">
        <f>VLOOKUP($A21,'Return Data'!$B$7:$R$2700,17,0)</f>
        <v>6.0944000000000003</v>
      </c>
      <c r="O21" s="66">
        <f t="shared" si="5"/>
        <v>17</v>
      </c>
      <c r="P21" s="65">
        <f>VLOOKUP($A21,'Return Data'!$B$7:$R$2700,14,0)</f>
        <v>7.0582000000000003</v>
      </c>
      <c r="Q21" s="66">
        <f t="shared" si="6"/>
        <v>15</v>
      </c>
      <c r="R21" s="65">
        <f>VLOOKUP($A21,'Return Data'!$B$7:$R$2700,16,0)</f>
        <v>8.4747000000000003</v>
      </c>
      <c r="S21" s="67">
        <f t="shared" si="7"/>
        <v>14</v>
      </c>
    </row>
    <row r="22" spans="1:19" x14ac:dyDescent="0.3">
      <c r="A22" s="82" t="s">
        <v>1453</v>
      </c>
      <c r="B22" s="64">
        <f>VLOOKUP($A22,'Return Data'!$B$7:$R$2700,3,0)</f>
        <v>44260</v>
      </c>
      <c r="C22" s="65">
        <f>VLOOKUP($A22,'Return Data'!$B$7:$R$2700,4,0)</f>
        <v>3010.6010999999999</v>
      </c>
      <c r="D22" s="65">
        <f>VLOOKUP($A22,'Return Data'!$B$7:$R$2700,9,0)</f>
        <v>2.2279</v>
      </c>
      <c r="E22" s="66">
        <f t="shared" si="0"/>
        <v>14</v>
      </c>
      <c r="F22" s="65">
        <f>VLOOKUP($A22,'Return Data'!$B$7:$R$2700,10,0)</f>
        <v>-1.1802999999999999</v>
      </c>
      <c r="G22" s="66">
        <f t="shared" si="1"/>
        <v>22</v>
      </c>
      <c r="H22" s="65">
        <f>VLOOKUP($A22,'Return Data'!$B$7:$R$2700,11,0)</f>
        <v>3.2682000000000002</v>
      </c>
      <c r="I22" s="66">
        <f t="shared" si="2"/>
        <v>23</v>
      </c>
      <c r="J22" s="65">
        <f>VLOOKUP($A22,'Return Data'!$B$7:$R$2700,12,0)</f>
        <v>6.1721000000000004</v>
      </c>
      <c r="K22" s="66">
        <f t="shared" si="3"/>
        <v>18</v>
      </c>
      <c r="L22" s="65">
        <f>VLOOKUP($A22,'Return Data'!$B$7:$R$2700,13,0)</f>
        <v>7.23</v>
      </c>
      <c r="M22" s="66">
        <f t="shared" si="4"/>
        <v>16</v>
      </c>
      <c r="N22" s="65">
        <f>VLOOKUP($A22,'Return Data'!$B$7:$R$2700,17,0)</f>
        <v>9.1509999999999998</v>
      </c>
      <c r="O22" s="66">
        <f t="shared" si="5"/>
        <v>8</v>
      </c>
      <c r="P22" s="65">
        <f>VLOOKUP($A22,'Return Data'!$B$7:$R$2700,14,0)</f>
        <v>8.5739000000000001</v>
      </c>
      <c r="Q22" s="66">
        <f t="shared" si="6"/>
        <v>8</v>
      </c>
      <c r="R22" s="65">
        <f>VLOOKUP($A22,'Return Data'!$B$7:$R$2700,16,0)</f>
        <v>8.3522999999999996</v>
      </c>
      <c r="S22" s="67">
        <f t="shared" si="7"/>
        <v>15</v>
      </c>
    </row>
    <row r="23" spans="1:19" x14ac:dyDescent="0.3">
      <c r="A23" s="82" t="s">
        <v>1457</v>
      </c>
      <c r="B23" s="64">
        <f>VLOOKUP($A23,'Return Data'!$B$7:$R$2700,3,0)</f>
        <v>44260</v>
      </c>
      <c r="C23" s="65">
        <f>VLOOKUP($A23,'Return Data'!$B$7:$R$2700,4,0)</f>
        <v>43.195300000000003</v>
      </c>
      <c r="D23" s="65">
        <f>VLOOKUP($A23,'Return Data'!$B$7:$R$2700,9,0)</f>
        <v>-0.43440000000000001</v>
      </c>
      <c r="E23" s="66">
        <f t="shared" si="0"/>
        <v>23</v>
      </c>
      <c r="F23" s="65">
        <f>VLOOKUP($A23,'Return Data'!$B$7:$R$2700,10,0)</f>
        <v>-1.1296999999999999</v>
      </c>
      <c r="G23" s="66">
        <f t="shared" si="1"/>
        <v>21</v>
      </c>
      <c r="H23" s="65">
        <f>VLOOKUP($A23,'Return Data'!$B$7:$R$2700,11,0)</f>
        <v>3.9304999999999999</v>
      </c>
      <c r="I23" s="66">
        <f t="shared" si="2"/>
        <v>12</v>
      </c>
      <c r="J23" s="65">
        <f>VLOOKUP($A23,'Return Data'!$B$7:$R$2700,12,0)</f>
        <v>6.8823999999999996</v>
      </c>
      <c r="K23" s="66">
        <f t="shared" si="3"/>
        <v>13</v>
      </c>
      <c r="L23" s="65">
        <f>VLOOKUP($A23,'Return Data'!$B$7:$R$2700,13,0)</f>
        <v>7.7480000000000002</v>
      </c>
      <c r="M23" s="66">
        <f t="shared" si="4"/>
        <v>8</v>
      </c>
      <c r="N23" s="65">
        <f>VLOOKUP($A23,'Return Data'!$B$7:$R$2700,17,0)</f>
        <v>9.4911999999999992</v>
      </c>
      <c r="O23" s="66">
        <f t="shared" si="5"/>
        <v>6</v>
      </c>
      <c r="P23" s="65">
        <f>VLOOKUP($A23,'Return Data'!$B$7:$R$2700,14,0)</f>
        <v>9.0097000000000005</v>
      </c>
      <c r="Q23" s="66">
        <f t="shared" si="6"/>
        <v>4</v>
      </c>
      <c r="R23" s="65">
        <f>VLOOKUP($A23,'Return Data'!$B$7:$R$2700,16,0)</f>
        <v>8.8155999999999999</v>
      </c>
      <c r="S23" s="67">
        <f t="shared" si="7"/>
        <v>4</v>
      </c>
    </row>
    <row r="24" spans="1:19" x14ac:dyDescent="0.3">
      <c r="A24" s="82" t="s">
        <v>1458</v>
      </c>
      <c r="B24" s="64">
        <f>VLOOKUP($A24,'Return Data'!$B$7:$R$2700,3,0)</f>
        <v>44260</v>
      </c>
      <c r="C24" s="65">
        <f>VLOOKUP($A24,'Return Data'!$B$7:$R$2700,4,0)</f>
        <v>21.5151</v>
      </c>
      <c r="D24" s="65">
        <f>VLOOKUP($A24,'Return Data'!$B$7:$R$2700,9,0)</f>
        <v>0.4667</v>
      </c>
      <c r="E24" s="66">
        <f t="shared" si="0"/>
        <v>22</v>
      </c>
      <c r="F24" s="65">
        <f>VLOOKUP($A24,'Return Data'!$B$7:$R$2700,10,0)</f>
        <v>-1.3841000000000001</v>
      </c>
      <c r="G24" s="66">
        <f t="shared" si="1"/>
        <v>24</v>
      </c>
      <c r="H24" s="65">
        <f>VLOOKUP($A24,'Return Data'!$B$7:$R$2700,11,0)</f>
        <v>3.3607</v>
      </c>
      <c r="I24" s="66">
        <f t="shared" si="2"/>
        <v>21</v>
      </c>
      <c r="J24" s="65">
        <f>VLOOKUP($A24,'Return Data'!$B$7:$R$2700,12,0)</f>
        <v>5.3009000000000004</v>
      </c>
      <c r="K24" s="66">
        <f t="shared" si="3"/>
        <v>25</v>
      </c>
      <c r="L24" s="65">
        <f>VLOOKUP($A24,'Return Data'!$B$7:$R$2700,13,0)</f>
        <v>7.3655999999999997</v>
      </c>
      <c r="M24" s="66">
        <f t="shared" si="4"/>
        <v>13</v>
      </c>
      <c r="N24" s="65">
        <f>VLOOKUP($A24,'Return Data'!$B$7:$R$2700,17,0)</f>
        <v>8.8887999999999998</v>
      </c>
      <c r="O24" s="66">
        <f t="shared" si="5"/>
        <v>12</v>
      </c>
      <c r="P24" s="65">
        <f>VLOOKUP($A24,'Return Data'!$B$7:$R$2700,14,0)</f>
        <v>8.5180000000000007</v>
      </c>
      <c r="Q24" s="66">
        <f t="shared" si="6"/>
        <v>9</v>
      </c>
      <c r="R24" s="65">
        <f>VLOOKUP($A24,'Return Data'!$B$7:$R$2700,16,0)</f>
        <v>8.5371000000000006</v>
      </c>
      <c r="S24" s="67">
        <f t="shared" si="7"/>
        <v>12</v>
      </c>
    </row>
    <row r="25" spans="1:19" x14ac:dyDescent="0.3">
      <c r="A25" s="82" t="s">
        <v>1460</v>
      </c>
      <c r="B25" s="64">
        <f>VLOOKUP($A25,'Return Data'!$B$7:$R$2700,3,0)</f>
        <v>44260</v>
      </c>
      <c r="C25" s="65">
        <f>VLOOKUP($A25,'Return Data'!$B$7:$R$2700,4,0)</f>
        <v>11.9171</v>
      </c>
      <c r="D25" s="65">
        <f>VLOOKUP($A25,'Return Data'!$B$7:$R$2700,9,0)</f>
        <v>2.5316999999999998</v>
      </c>
      <c r="E25" s="66">
        <f t="shared" si="0"/>
        <v>7</v>
      </c>
      <c r="F25" s="65">
        <f>VLOOKUP($A25,'Return Data'!$B$7:$R$2700,10,0)</f>
        <v>-1.0038</v>
      </c>
      <c r="G25" s="66">
        <f t="shared" si="1"/>
        <v>20</v>
      </c>
      <c r="H25" s="65">
        <f>VLOOKUP($A25,'Return Data'!$B$7:$R$2700,11,0)</f>
        <v>3.2665999999999999</v>
      </c>
      <c r="I25" s="66">
        <f t="shared" si="2"/>
        <v>24</v>
      </c>
      <c r="J25" s="65">
        <f>VLOOKUP($A25,'Return Data'!$B$7:$R$2700,12,0)</f>
        <v>5.4652000000000003</v>
      </c>
      <c r="K25" s="66">
        <f t="shared" si="3"/>
        <v>23</v>
      </c>
      <c r="L25" s="65">
        <f>VLOOKUP($A25,'Return Data'!$B$7:$R$2700,13,0)</f>
        <v>6.7659000000000002</v>
      </c>
      <c r="M25" s="66">
        <f t="shared" si="4"/>
        <v>19</v>
      </c>
      <c r="N25" s="65"/>
      <c r="O25" s="66"/>
      <c r="P25" s="65"/>
      <c r="Q25" s="66"/>
      <c r="R25" s="65">
        <f>VLOOKUP($A25,'Return Data'!$B$7:$R$2700,16,0)</f>
        <v>8.7522000000000002</v>
      </c>
      <c r="S25" s="67">
        <f t="shared" si="7"/>
        <v>8</v>
      </c>
    </row>
    <row r="26" spans="1:19" x14ac:dyDescent="0.3">
      <c r="A26" s="82" t="s">
        <v>1463</v>
      </c>
      <c r="B26" s="64">
        <f>VLOOKUP($A26,'Return Data'!$B$7:$R$2700,3,0)</f>
        <v>44260</v>
      </c>
      <c r="C26" s="65">
        <f>VLOOKUP($A26,'Return Data'!$B$7:$R$2700,4,0)</f>
        <v>12.610799999999999</v>
      </c>
      <c r="D26" s="65">
        <f>VLOOKUP($A26,'Return Data'!$B$7:$R$2700,9,0)</f>
        <v>2.5375000000000001</v>
      </c>
      <c r="E26" s="66">
        <f t="shared" si="0"/>
        <v>6</v>
      </c>
      <c r="F26" s="65">
        <f>VLOOKUP($A26,'Return Data'!$B$7:$R$2700,10,0)</f>
        <v>-0.47020000000000001</v>
      </c>
      <c r="G26" s="66">
        <f t="shared" si="1"/>
        <v>15</v>
      </c>
      <c r="H26" s="65">
        <f>VLOOKUP($A26,'Return Data'!$B$7:$R$2700,11,0)</f>
        <v>3.4258000000000002</v>
      </c>
      <c r="I26" s="66">
        <f t="shared" si="2"/>
        <v>20</v>
      </c>
      <c r="J26" s="65">
        <f>VLOOKUP($A26,'Return Data'!$B$7:$R$2700,12,0)</f>
        <v>5.5555000000000003</v>
      </c>
      <c r="K26" s="66">
        <f t="shared" si="3"/>
        <v>22</v>
      </c>
      <c r="L26" s="65">
        <f>VLOOKUP($A26,'Return Data'!$B$7:$R$2700,13,0)</f>
        <v>6.8223000000000003</v>
      </c>
      <c r="M26" s="66">
        <f t="shared" si="4"/>
        <v>18</v>
      </c>
      <c r="N26" s="65">
        <f>VLOOKUP($A26,'Return Data'!$B$7:$R$2700,17,0)</f>
        <v>8.7507999999999999</v>
      </c>
      <c r="O26" s="66">
        <f t="shared" ref="O26:O33" si="8">RANK(N26,N$8:N$33,0)</f>
        <v>13</v>
      </c>
      <c r="P26" s="65"/>
      <c r="Q26" s="66"/>
      <c r="R26" s="65">
        <f>VLOOKUP($A26,'Return Data'!$B$7:$R$2700,16,0)</f>
        <v>8.1160999999999994</v>
      </c>
      <c r="S26" s="67">
        <f t="shared" si="7"/>
        <v>17</v>
      </c>
    </row>
    <row r="27" spans="1:19" x14ac:dyDescent="0.3">
      <c r="A27" s="82" t="s">
        <v>1465</v>
      </c>
      <c r="B27" s="64">
        <f>VLOOKUP($A27,'Return Data'!$B$7:$R$2700,3,0)</f>
        <v>44260</v>
      </c>
      <c r="C27" s="65">
        <f>VLOOKUP($A27,'Return Data'!$B$7:$R$2700,4,0)</f>
        <v>42.716200000000001</v>
      </c>
      <c r="D27" s="65">
        <f>VLOOKUP($A27,'Return Data'!$B$7:$R$2700,9,0)</f>
        <v>5.5871000000000004</v>
      </c>
      <c r="E27" s="66">
        <f t="shared" si="0"/>
        <v>2</v>
      </c>
      <c r="F27" s="65">
        <f>VLOOKUP($A27,'Return Data'!$B$7:$R$2700,10,0)</f>
        <v>1.3085</v>
      </c>
      <c r="G27" s="66">
        <f t="shared" si="1"/>
        <v>4</v>
      </c>
      <c r="H27" s="65">
        <f>VLOOKUP($A27,'Return Data'!$B$7:$R$2700,11,0)</f>
        <v>5.3974000000000002</v>
      </c>
      <c r="I27" s="66">
        <f t="shared" si="2"/>
        <v>3</v>
      </c>
      <c r="J27" s="65">
        <f>VLOOKUP($A27,'Return Data'!$B$7:$R$2700,12,0)</f>
        <v>7.8548</v>
      </c>
      <c r="K27" s="66">
        <f t="shared" si="3"/>
        <v>6</v>
      </c>
      <c r="L27" s="65">
        <f>VLOOKUP($A27,'Return Data'!$B$7:$R$2700,13,0)</f>
        <v>7.9794</v>
      </c>
      <c r="M27" s="66">
        <f t="shared" si="4"/>
        <v>6</v>
      </c>
      <c r="N27" s="65">
        <f>VLOOKUP($A27,'Return Data'!$B$7:$R$2700,17,0)</f>
        <v>9.4930000000000003</v>
      </c>
      <c r="O27" s="66">
        <f t="shared" si="8"/>
        <v>5</v>
      </c>
      <c r="P27" s="65">
        <f>VLOOKUP($A27,'Return Data'!$B$7:$R$2700,14,0)</f>
        <v>8.6875</v>
      </c>
      <c r="Q27" s="66">
        <f t="shared" ref="Q27:Q33" si="9">RANK(P27,P$8:P$33,0)</f>
        <v>7</v>
      </c>
      <c r="R27" s="65">
        <f>VLOOKUP($A27,'Return Data'!$B$7:$R$2700,16,0)</f>
        <v>8.8089999999999993</v>
      </c>
      <c r="S27" s="67">
        <f t="shared" si="7"/>
        <v>6</v>
      </c>
    </row>
    <row r="28" spans="1:19" x14ac:dyDescent="0.3">
      <c r="A28" s="82" t="s">
        <v>1467</v>
      </c>
      <c r="B28" s="64">
        <f>VLOOKUP($A28,'Return Data'!$B$7:$R$2700,3,0)</f>
        <v>44260</v>
      </c>
      <c r="C28" s="65">
        <f>VLOOKUP($A28,'Return Data'!$B$7:$R$2700,4,0)</f>
        <v>37.730899999999998</v>
      </c>
      <c r="D28" s="65">
        <f>VLOOKUP($A28,'Return Data'!$B$7:$R$2700,9,0)</f>
        <v>2.1109</v>
      </c>
      <c r="E28" s="66">
        <f t="shared" si="0"/>
        <v>16</v>
      </c>
      <c r="F28" s="65">
        <f>VLOOKUP($A28,'Return Data'!$B$7:$R$2700,10,0)</f>
        <v>-4.5699999999999998E-2</v>
      </c>
      <c r="G28" s="66">
        <f t="shared" si="1"/>
        <v>13</v>
      </c>
      <c r="H28" s="65">
        <f>VLOOKUP($A28,'Return Data'!$B$7:$R$2700,11,0)</f>
        <v>3.4693000000000001</v>
      </c>
      <c r="I28" s="66">
        <f t="shared" si="2"/>
        <v>18</v>
      </c>
      <c r="J28" s="65">
        <f>VLOOKUP($A28,'Return Data'!$B$7:$R$2700,12,0)</f>
        <v>5.8882000000000003</v>
      </c>
      <c r="K28" s="66">
        <f t="shared" si="3"/>
        <v>21</v>
      </c>
      <c r="L28" s="65">
        <f>VLOOKUP($A28,'Return Data'!$B$7:$R$2700,13,0)</f>
        <v>6.7186000000000003</v>
      </c>
      <c r="M28" s="66">
        <f t="shared" si="4"/>
        <v>20</v>
      </c>
      <c r="N28" s="65">
        <f>VLOOKUP($A28,'Return Data'!$B$7:$R$2700,17,0)</f>
        <v>3.5339</v>
      </c>
      <c r="O28" s="66">
        <f t="shared" si="8"/>
        <v>19</v>
      </c>
      <c r="P28" s="65">
        <f>VLOOKUP($A28,'Return Data'!$B$7:$R$2700,14,0)</f>
        <v>4.7138</v>
      </c>
      <c r="Q28" s="66">
        <f t="shared" si="9"/>
        <v>19</v>
      </c>
      <c r="R28" s="65">
        <f>VLOOKUP($A28,'Return Data'!$B$7:$R$2700,16,0)</f>
        <v>7.7019000000000002</v>
      </c>
      <c r="S28" s="67">
        <f t="shared" si="7"/>
        <v>19</v>
      </c>
    </row>
    <row r="29" spans="1:19" x14ac:dyDescent="0.3">
      <c r="A29" s="82" t="s">
        <v>1469</v>
      </c>
      <c r="B29" s="64">
        <f>VLOOKUP($A29,'Return Data'!$B$7:$R$2700,3,0)</f>
        <v>44260</v>
      </c>
      <c r="C29" s="65">
        <f>VLOOKUP($A29,'Return Data'!$B$7:$R$2700,4,0)</f>
        <v>36.019300000000001</v>
      </c>
      <c r="D29" s="65">
        <f>VLOOKUP($A29,'Return Data'!$B$7:$R$2700,9,0)</f>
        <v>-2.2147000000000001</v>
      </c>
      <c r="E29" s="66">
        <f t="shared" si="0"/>
        <v>26</v>
      </c>
      <c r="F29" s="65">
        <f>VLOOKUP($A29,'Return Data'!$B$7:$R$2700,10,0)</f>
        <v>-3.1915</v>
      </c>
      <c r="G29" s="66">
        <f t="shared" si="1"/>
        <v>26</v>
      </c>
      <c r="H29" s="65">
        <f>VLOOKUP($A29,'Return Data'!$B$7:$R$2700,11,0)</f>
        <v>2.2869000000000002</v>
      </c>
      <c r="I29" s="66">
        <f t="shared" si="2"/>
        <v>26</v>
      </c>
      <c r="J29" s="65">
        <f>VLOOKUP($A29,'Return Data'!$B$7:$R$2700,12,0)</f>
        <v>14.297499999999999</v>
      </c>
      <c r="K29" s="66">
        <f t="shared" si="3"/>
        <v>2</v>
      </c>
      <c r="L29" s="65">
        <f>VLOOKUP($A29,'Return Data'!$B$7:$R$2700,13,0)</f>
        <v>7.0537000000000001</v>
      </c>
      <c r="M29" s="66">
        <f t="shared" si="4"/>
        <v>17</v>
      </c>
      <c r="N29" s="65">
        <f>VLOOKUP($A29,'Return Data'!$B$7:$R$2700,17,0)</f>
        <v>3.3302999999999998</v>
      </c>
      <c r="O29" s="66">
        <f t="shared" si="8"/>
        <v>20</v>
      </c>
      <c r="P29" s="65">
        <f>VLOOKUP($A29,'Return Data'!$B$7:$R$2700,14,0)</f>
        <v>4.7336999999999998</v>
      </c>
      <c r="Q29" s="66">
        <f t="shared" si="9"/>
        <v>18</v>
      </c>
      <c r="R29" s="65">
        <f>VLOOKUP($A29,'Return Data'!$B$7:$R$2700,16,0)</f>
        <v>7.3193000000000001</v>
      </c>
      <c r="S29" s="67">
        <f t="shared" si="7"/>
        <v>22</v>
      </c>
    </row>
    <row r="30" spans="1:19" x14ac:dyDescent="0.3">
      <c r="A30" s="82" t="s">
        <v>1470</v>
      </c>
      <c r="B30" s="64">
        <f>VLOOKUP($A30,'Return Data'!$B$7:$R$2700,3,0)</f>
        <v>44260</v>
      </c>
      <c r="C30" s="65">
        <f>VLOOKUP($A30,'Return Data'!$B$7:$R$2700,4,0)</f>
        <v>25.913900000000002</v>
      </c>
      <c r="D30" s="65">
        <f>VLOOKUP($A30,'Return Data'!$B$7:$R$2700,9,0)</f>
        <v>-0.4375</v>
      </c>
      <c r="E30" s="66">
        <f t="shared" si="0"/>
        <v>24</v>
      </c>
      <c r="F30" s="65">
        <f>VLOOKUP($A30,'Return Data'!$B$7:$R$2700,10,0)</f>
        <v>-1.3251999999999999</v>
      </c>
      <c r="G30" s="66">
        <f t="shared" si="1"/>
        <v>23</v>
      </c>
      <c r="H30" s="65">
        <f>VLOOKUP($A30,'Return Data'!$B$7:$R$2700,11,0)</f>
        <v>3.8283</v>
      </c>
      <c r="I30" s="66">
        <f t="shared" si="2"/>
        <v>14</v>
      </c>
      <c r="J30" s="65">
        <f>VLOOKUP($A30,'Return Data'!$B$7:$R$2700,12,0)</f>
        <v>5.9370000000000003</v>
      </c>
      <c r="K30" s="66">
        <f t="shared" si="3"/>
        <v>20</v>
      </c>
      <c r="L30" s="65">
        <f>VLOOKUP($A30,'Return Data'!$B$7:$R$2700,13,0)</f>
        <v>7.2812999999999999</v>
      </c>
      <c r="M30" s="66">
        <f t="shared" si="4"/>
        <v>14</v>
      </c>
      <c r="N30" s="65">
        <f>VLOOKUP($A30,'Return Data'!$B$7:$R$2700,17,0)</f>
        <v>9.0650999999999993</v>
      </c>
      <c r="O30" s="66">
        <f t="shared" si="8"/>
        <v>10</v>
      </c>
      <c r="P30" s="65">
        <f>VLOOKUP($A30,'Return Data'!$B$7:$R$2700,14,0)</f>
        <v>8.5142000000000007</v>
      </c>
      <c r="Q30" s="66">
        <f t="shared" si="9"/>
        <v>10</v>
      </c>
      <c r="R30" s="65">
        <f>VLOOKUP($A30,'Return Data'!$B$7:$R$2700,16,0)</f>
        <v>8.5859000000000005</v>
      </c>
      <c r="S30" s="67">
        <f t="shared" si="7"/>
        <v>11</v>
      </c>
    </row>
    <row r="31" spans="1:19" x14ac:dyDescent="0.3">
      <c r="A31" s="82" t="s">
        <v>1473</v>
      </c>
      <c r="B31" s="64">
        <f>VLOOKUP($A31,'Return Data'!$B$7:$R$2700,3,0)</f>
        <v>44260</v>
      </c>
      <c r="C31" s="65">
        <f>VLOOKUP($A31,'Return Data'!$B$7:$R$2700,4,0)</f>
        <v>34.433</v>
      </c>
      <c r="D31" s="65">
        <f>VLOOKUP($A31,'Return Data'!$B$7:$R$2700,9,0)</f>
        <v>2.5034000000000001</v>
      </c>
      <c r="E31" s="66">
        <f t="shared" si="0"/>
        <v>8</v>
      </c>
      <c r="F31" s="65">
        <f>VLOOKUP($A31,'Return Data'!$B$7:$R$2700,10,0)</f>
        <v>1.2408999999999999</v>
      </c>
      <c r="G31" s="66">
        <f t="shared" si="1"/>
        <v>5</v>
      </c>
      <c r="H31" s="65">
        <f>VLOOKUP($A31,'Return Data'!$B$7:$R$2700,11,0)</f>
        <v>3.4830000000000001</v>
      </c>
      <c r="I31" s="66">
        <f t="shared" si="2"/>
        <v>17</v>
      </c>
      <c r="J31" s="65">
        <f>VLOOKUP($A31,'Return Data'!$B$7:$R$2700,12,0)</f>
        <v>6.6817000000000002</v>
      </c>
      <c r="K31" s="66">
        <f t="shared" si="3"/>
        <v>15</v>
      </c>
      <c r="L31" s="65">
        <f>VLOOKUP($A31,'Return Data'!$B$7:$R$2700,13,0)</f>
        <v>7.4673999999999996</v>
      </c>
      <c r="M31" s="66">
        <f t="shared" si="4"/>
        <v>12</v>
      </c>
      <c r="N31" s="65">
        <f>VLOOKUP($A31,'Return Data'!$B$7:$R$2700,17,0)</f>
        <v>1.8543000000000001</v>
      </c>
      <c r="O31" s="66">
        <f t="shared" si="8"/>
        <v>23</v>
      </c>
      <c r="P31" s="65">
        <f>VLOOKUP($A31,'Return Data'!$B$7:$R$2700,14,0)</f>
        <v>3.7218</v>
      </c>
      <c r="Q31" s="66">
        <f t="shared" si="9"/>
        <v>22</v>
      </c>
      <c r="R31" s="65">
        <f>VLOOKUP($A31,'Return Data'!$B$7:$R$2700,16,0)</f>
        <v>7.1294000000000004</v>
      </c>
      <c r="S31" s="67">
        <f t="shared" si="7"/>
        <v>24</v>
      </c>
    </row>
    <row r="32" spans="1:19" x14ac:dyDescent="0.3">
      <c r="A32" s="82" t="s">
        <v>1475</v>
      </c>
      <c r="B32" s="64">
        <f>VLOOKUP($A32,'Return Data'!$B$7:$R$2700,3,0)</f>
        <v>44260</v>
      </c>
      <c r="C32" s="65">
        <f>VLOOKUP($A32,'Return Data'!$B$7:$R$2700,4,0)</f>
        <v>40.2376</v>
      </c>
      <c r="D32" s="65">
        <f>VLOOKUP($A32,'Return Data'!$B$7:$R$2700,9,0)</f>
        <v>1.5212000000000001</v>
      </c>
      <c r="E32" s="66">
        <f t="shared" si="0"/>
        <v>20</v>
      </c>
      <c r="F32" s="65">
        <f>VLOOKUP($A32,'Return Data'!$B$7:$R$2700,10,0)</f>
        <v>-0.74719999999999998</v>
      </c>
      <c r="G32" s="66">
        <f t="shared" si="1"/>
        <v>18</v>
      </c>
      <c r="H32" s="65">
        <f>VLOOKUP($A32,'Return Data'!$B$7:$R$2700,11,0)</f>
        <v>3.4422999999999999</v>
      </c>
      <c r="I32" s="66">
        <f t="shared" si="2"/>
        <v>19</v>
      </c>
      <c r="J32" s="65">
        <f>VLOOKUP($A32,'Return Data'!$B$7:$R$2700,12,0)</f>
        <v>6.8501000000000003</v>
      </c>
      <c r="K32" s="66">
        <f t="shared" si="3"/>
        <v>14</v>
      </c>
      <c r="L32" s="65">
        <f>VLOOKUP($A32,'Return Data'!$B$7:$R$2700,13,0)</f>
        <v>7.8132000000000001</v>
      </c>
      <c r="M32" s="66">
        <f t="shared" si="4"/>
        <v>7</v>
      </c>
      <c r="N32" s="65">
        <f>VLOOKUP($A32,'Return Data'!$B$7:$R$2700,17,0)</f>
        <v>9.3955000000000002</v>
      </c>
      <c r="O32" s="66">
        <f t="shared" si="8"/>
        <v>7</v>
      </c>
      <c r="P32" s="65">
        <f>VLOOKUP($A32,'Return Data'!$B$7:$R$2700,14,0)</f>
        <v>6.6353</v>
      </c>
      <c r="Q32" s="66">
        <f t="shared" si="9"/>
        <v>16</v>
      </c>
      <c r="R32" s="65">
        <f>VLOOKUP($A32,'Return Data'!$B$7:$R$2700,16,0)</f>
        <v>8.1765000000000008</v>
      </c>
      <c r="S32" s="67">
        <f t="shared" si="7"/>
        <v>16</v>
      </c>
    </row>
    <row r="33" spans="1:19" x14ac:dyDescent="0.3">
      <c r="A33" s="82" t="s">
        <v>1476</v>
      </c>
      <c r="B33" s="64">
        <f>VLOOKUP($A33,'Return Data'!$B$7:$R$2700,3,0)</f>
        <v>44260</v>
      </c>
      <c r="C33" s="65">
        <f>VLOOKUP($A33,'Return Data'!$B$7:$R$2700,4,0)</f>
        <v>24.230399999999999</v>
      </c>
      <c r="D33" s="65">
        <f>VLOOKUP($A33,'Return Data'!$B$7:$R$2700,9,0)</f>
        <v>2.3067000000000002</v>
      </c>
      <c r="E33" s="66">
        <f t="shared" si="0"/>
        <v>13</v>
      </c>
      <c r="F33" s="65">
        <f>VLOOKUP($A33,'Return Data'!$B$7:$R$2700,10,0)</f>
        <v>0.42420000000000002</v>
      </c>
      <c r="G33" s="66">
        <f t="shared" si="1"/>
        <v>10</v>
      </c>
      <c r="H33" s="65">
        <f>VLOOKUP($A33,'Return Data'!$B$7:$R$2700,11,0)</f>
        <v>4.1497000000000002</v>
      </c>
      <c r="I33" s="66">
        <f t="shared" si="2"/>
        <v>9</v>
      </c>
      <c r="J33" s="65">
        <f>VLOOKUP($A33,'Return Data'!$B$7:$R$2700,12,0)</f>
        <v>6.9547999999999996</v>
      </c>
      <c r="K33" s="66">
        <f t="shared" si="3"/>
        <v>12</v>
      </c>
      <c r="L33" s="65">
        <f>VLOOKUP($A33,'Return Data'!$B$7:$R$2700,13,0)</f>
        <v>8.1956000000000007</v>
      </c>
      <c r="M33" s="66">
        <f t="shared" si="4"/>
        <v>5</v>
      </c>
      <c r="N33" s="65">
        <f>VLOOKUP($A33,'Return Data'!$B$7:$R$2700,17,0)</f>
        <v>2.8464</v>
      </c>
      <c r="O33" s="66">
        <f t="shared" si="8"/>
        <v>21</v>
      </c>
      <c r="P33" s="65">
        <f>VLOOKUP($A33,'Return Data'!$B$7:$R$2700,14,0)</f>
        <v>4.1715</v>
      </c>
      <c r="Q33" s="66">
        <f t="shared" si="9"/>
        <v>21</v>
      </c>
      <c r="R33" s="65">
        <f>VLOOKUP($A33,'Return Data'!$B$7:$R$2700,16,0)</f>
        <v>7.2808999999999999</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2.4340192307692301</v>
      </c>
      <c r="E35" s="88"/>
      <c r="F35" s="89">
        <f>AVERAGE(F8:F33)</f>
        <v>0.50564615384615386</v>
      </c>
      <c r="G35" s="88"/>
      <c r="H35" s="89">
        <f>AVERAGE(H8:H33)</f>
        <v>4.5853423076923079</v>
      </c>
      <c r="I35" s="88"/>
      <c r="J35" s="89">
        <f>AVERAGE(J8:J33)</f>
        <v>7.4732038461538499</v>
      </c>
      <c r="K35" s="88"/>
      <c r="L35" s="89">
        <f>AVERAGE(L8:L33)</f>
        <v>6.6666269230769233</v>
      </c>
      <c r="M35" s="88"/>
      <c r="N35" s="89">
        <f>AVERAGE(N8:N33)</f>
        <v>6.6024719999999988</v>
      </c>
      <c r="O35" s="88"/>
      <c r="P35" s="89">
        <f>AVERAGE(P8:P33)</f>
        <v>6.8079166666666664</v>
      </c>
      <c r="Q35" s="88"/>
      <c r="R35" s="89">
        <f>AVERAGE(R8:R33)</f>
        <v>8.1426846153846135</v>
      </c>
      <c r="S35" s="90"/>
    </row>
    <row r="36" spans="1:19" x14ac:dyDescent="0.3">
      <c r="A36" s="87" t="s">
        <v>28</v>
      </c>
      <c r="B36" s="88"/>
      <c r="C36" s="88"/>
      <c r="D36" s="89">
        <f>MIN(D8:D33)</f>
        <v>-2.2147000000000001</v>
      </c>
      <c r="E36" s="88"/>
      <c r="F36" s="89">
        <f>MIN(F8:F33)</f>
        <v>-3.1915</v>
      </c>
      <c r="G36" s="88"/>
      <c r="H36" s="89">
        <f>MIN(H8:H33)</f>
        <v>2.2869000000000002</v>
      </c>
      <c r="I36" s="88"/>
      <c r="J36" s="89">
        <f>MIN(J8:J33)</f>
        <v>5.2866</v>
      </c>
      <c r="K36" s="88"/>
      <c r="L36" s="89">
        <f>MIN(L8:L33)</f>
        <v>-4.3403999999999998</v>
      </c>
      <c r="M36" s="88"/>
      <c r="N36" s="89">
        <f>MIN(N8:N33)</f>
        <v>-7.2622</v>
      </c>
      <c r="O36" s="88"/>
      <c r="P36" s="89">
        <f>MIN(P8:P33)</f>
        <v>-2.8052999999999999</v>
      </c>
      <c r="Q36" s="88"/>
      <c r="R36" s="89">
        <f>MIN(R8:R33)</f>
        <v>4.6021999999999998</v>
      </c>
      <c r="S36" s="90"/>
    </row>
    <row r="37" spans="1:19" ht="15" thickBot="1" x14ac:dyDescent="0.35">
      <c r="A37" s="91" t="s">
        <v>29</v>
      </c>
      <c r="B37" s="92"/>
      <c r="C37" s="92"/>
      <c r="D37" s="93">
        <f>MAX(D8:D33)</f>
        <v>16.578199999999999</v>
      </c>
      <c r="E37" s="92"/>
      <c r="F37" s="93">
        <f>MAX(F8:F33)</f>
        <v>17.728100000000001</v>
      </c>
      <c r="G37" s="92"/>
      <c r="H37" s="93">
        <f>MAX(H8:H33)</f>
        <v>20.772300000000001</v>
      </c>
      <c r="I37" s="92"/>
      <c r="J37" s="93">
        <f>MAX(J8:J33)</f>
        <v>17.1755</v>
      </c>
      <c r="K37" s="92"/>
      <c r="L37" s="93">
        <f>MAX(L8:L33)</f>
        <v>10.022</v>
      </c>
      <c r="M37" s="92"/>
      <c r="N37" s="93">
        <f>MAX(N8:N33)</f>
        <v>10.166700000000001</v>
      </c>
      <c r="O37" s="92"/>
      <c r="P37" s="93">
        <f>MAX(P8:P33)</f>
        <v>9.2775999999999996</v>
      </c>
      <c r="Q37" s="92"/>
      <c r="R37" s="93">
        <f>MAX(R8:R33)</f>
        <v>9.4863</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1624</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44260</v>
      </c>
      <c r="C8" s="65">
        <f>VLOOKUP($A8,'Return Data'!$B$7:$R$2700,4,0)</f>
        <v>36.3354</v>
      </c>
      <c r="D8" s="65">
        <f>VLOOKUP($A8,'Return Data'!$B$7:$R$2700,9,0)</f>
        <v>1.6379999999999999</v>
      </c>
      <c r="E8" s="66">
        <f t="shared" ref="E8:E33" si="0">RANK(D8,D$8:D$33,0)</f>
        <v>13</v>
      </c>
      <c r="F8" s="65">
        <f>VLOOKUP($A8,'Return Data'!$B$7:$R$2700,10,0)</f>
        <v>-0.1104</v>
      </c>
      <c r="G8" s="66">
        <f t="shared" ref="G8:G33" si="1">RANK(F8,F$8:F$33,0)</f>
        <v>8</v>
      </c>
      <c r="H8" s="65">
        <f>VLOOKUP($A8,'Return Data'!$B$7:$R$2700,11,0)</f>
        <v>5.1353999999999997</v>
      </c>
      <c r="I8" s="66">
        <f t="shared" ref="I8:I33" si="2">RANK(H8,H$8:H$33,0)</f>
        <v>2</v>
      </c>
      <c r="J8" s="65">
        <f>VLOOKUP($A8,'Return Data'!$B$7:$R$2700,12,0)</f>
        <v>9.5505999999999993</v>
      </c>
      <c r="K8" s="66">
        <f t="shared" ref="K8:K33" si="3">RANK(J8,J$8:J$33,0)</f>
        <v>3</v>
      </c>
      <c r="L8" s="65">
        <f>VLOOKUP($A8,'Return Data'!$B$7:$R$2700,13,0)</f>
        <v>9.2459000000000007</v>
      </c>
      <c r="M8" s="66">
        <f t="shared" ref="M8:M33" si="4">RANK(L8,L$8:L$33,0)</f>
        <v>1</v>
      </c>
      <c r="N8" s="65">
        <f>VLOOKUP($A8,'Return Data'!$B$7:$R$2700,17,0)</f>
        <v>9.0357000000000003</v>
      </c>
      <c r="O8" s="66">
        <f t="shared" ref="O8:O24" si="5">RANK(N8,N$8:N$33,0)</f>
        <v>4</v>
      </c>
      <c r="P8" s="65">
        <f>VLOOKUP($A8,'Return Data'!$B$7:$R$2700,14,0)</f>
        <v>8.3871000000000002</v>
      </c>
      <c r="Q8" s="66">
        <f t="shared" ref="Q8:Q24" si="6">RANK(P8,P$8:P$33,0)</f>
        <v>4</v>
      </c>
      <c r="R8" s="65">
        <f>VLOOKUP($A8,'Return Data'!$B$7:$R$2700,16,0)</f>
        <v>7.5019999999999998</v>
      </c>
      <c r="S8" s="67">
        <f t="shared" ref="S8:S33" si="7">RANK(R8,R$8:R$33,0)</f>
        <v>11</v>
      </c>
    </row>
    <row r="9" spans="1:19" x14ac:dyDescent="0.3">
      <c r="A9" s="82" t="s">
        <v>1420</v>
      </c>
      <c r="B9" s="64">
        <f>VLOOKUP($A9,'Return Data'!$B$7:$R$2700,3,0)</f>
        <v>44260</v>
      </c>
      <c r="C9" s="65">
        <f>VLOOKUP($A9,'Return Data'!$B$7:$R$2700,4,0)</f>
        <v>23.7958</v>
      </c>
      <c r="D9" s="65">
        <f>VLOOKUP($A9,'Return Data'!$B$7:$R$2700,9,0)</f>
        <v>1.8048</v>
      </c>
      <c r="E9" s="66">
        <f t="shared" si="0"/>
        <v>6</v>
      </c>
      <c r="F9" s="65">
        <f>VLOOKUP($A9,'Return Data'!$B$7:$R$2700,10,0)</f>
        <v>0.37119999999999997</v>
      </c>
      <c r="G9" s="66">
        <f t="shared" si="1"/>
        <v>7</v>
      </c>
      <c r="H9" s="65">
        <f>VLOOKUP($A9,'Return Data'!$B$7:$R$2700,11,0)</f>
        <v>4.0286999999999997</v>
      </c>
      <c r="I9" s="66">
        <f t="shared" si="2"/>
        <v>6</v>
      </c>
      <c r="J9" s="65">
        <f>VLOOKUP($A9,'Return Data'!$B$7:$R$2700,12,0)</f>
        <v>6.8106</v>
      </c>
      <c r="K9" s="66">
        <f t="shared" si="3"/>
        <v>8</v>
      </c>
      <c r="L9" s="65">
        <f>VLOOKUP($A9,'Return Data'!$B$7:$R$2700,13,0)</f>
        <v>7.6703999999999999</v>
      </c>
      <c r="M9" s="66">
        <f t="shared" si="4"/>
        <v>5</v>
      </c>
      <c r="N9" s="65">
        <f>VLOOKUP($A9,'Return Data'!$B$7:$R$2700,17,0)</f>
        <v>9.1005000000000003</v>
      </c>
      <c r="O9" s="66">
        <f t="shared" si="5"/>
        <v>3</v>
      </c>
      <c r="P9" s="65">
        <f>VLOOKUP($A9,'Return Data'!$B$7:$R$2700,14,0)</f>
        <v>8.4444999999999997</v>
      </c>
      <c r="Q9" s="66">
        <f t="shared" si="6"/>
        <v>2</v>
      </c>
      <c r="R9" s="65">
        <f>VLOOKUP($A9,'Return Data'!$B$7:$R$2700,16,0)</f>
        <v>8.1054999999999993</v>
      </c>
      <c r="S9" s="67">
        <f t="shared" si="7"/>
        <v>4</v>
      </c>
    </row>
    <row r="10" spans="1:19" x14ac:dyDescent="0.3">
      <c r="A10" s="82" t="s">
        <v>1421</v>
      </c>
      <c r="B10" s="64">
        <f>VLOOKUP($A10,'Return Data'!$B$7:$R$2700,3,0)</f>
        <v>44260</v>
      </c>
      <c r="C10" s="65">
        <f>VLOOKUP($A10,'Return Data'!$B$7:$R$2700,4,0)</f>
        <v>22.698899999999998</v>
      </c>
      <c r="D10" s="65">
        <f>VLOOKUP($A10,'Return Data'!$B$7:$R$2700,9,0)</f>
        <v>1.7136</v>
      </c>
      <c r="E10" s="66">
        <f t="shared" si="0"/>
        <v>9</v>
      </c>
      <c r="F10" s="65">
        <f>VLOOKUP($A10,'Return Data'!$B$7:$R$2700,10,0)</f>
        <v>0.42630000000000001</v>
      </c>
      <c r="G10" s="66">
        <f t="shared" si="1"/>
        <v>6</v>
      </c>
      <c r="H10" s="65">
        <f>VLOOKUP($A10,'Return Data'!$B$7:$R$2700,11,0)</f>
        <v>3.2265000000000001</v>
      </c>
      <c r="I10" s="66">
        <f t="shared" si="2"/>
        <v>11</v>
      </c>
      <c r="J10" s="65">
        <f>VLOOKUP($A10,'Return Data'!$B$7:$R$2700,12,0)</f>
        <v>6.3331999999999997</v>
      </c>
      <c r="K10" s="66">
        <f t="shared" si="3"/>
        <v>12</v>
      </c>
      <c r="L10" s="65">
        <f>VLOOKUP($A10,'Return Data'!$B$7:$R$2700,13,0)</f>
        <v>5.1654</v>
      </c>
      <c r="M10" s="66">
        <f t="shared" si="4"/>
        <v>22</v>
      </c>
      <c r="N10" s="65">
        <f>VLOOKUP($A10,'Return Data'!$B$7:$R$2700,17,0)</f>
        <v>7.4686000000000003</v>
      </c>
      <c r="O10" s="66">
        <f t="shared" si="5"/>
        <v>16</v>
      </c>
      <c r="P10" s="65">
        <f>VLOOKUP($A10,'Return Data'!$B$7:$R$2700,14,0)</f>
        <v>7.4882</v>
      </c>
      <c r="Q10" s="66">
        <f t="shared" si="6"/>
        <v>12</v>
      </c>
      <c r="R10" s="65">
        <f>VLOOKUP($A10,'Return Data'!$B$7:$R$2700,16,0)</f>
        <v>7.9717000000000002</v>
      </c>
      <c r="S10" s="67">
        <f t="shared" si="7"/>
        <v>6</v>
      </c>
    </row>
    <row r="11" spans="1:19" x14ac:dyDescent="0.3">
      <c r="A11" s="82" t="s">
        <v>1423</v>
      </c>
      <c r="B11" s="64">
        <f>VLOOKUP($A11,'Return Data'!$B$7:$R$2700,3,0)</f>
        <v>44260</v>
      </c>
      <c r="C11" s="65">
        <f>VLOOKUP($A11,'Return Data'!$B$7:$R$2700,4,0)</f>
        <v>24.351900000000001</v>
      </c>
      <c r="D11" s="65">
        <f>VLOOKUP($A11,'Return Data'!$B$7:$R$2700,9,0)</f>
        <v>1.7582</v>
      </c>
      <c r="E11" s="66">
        <f t="shared" si="0"/>
        <v>8</v>
      </c>
      <c r="F11" s="65">
        <f>VLOOKUP($A11,'Return Data'!$B$7:$R$2700,10,0)</f>
        <v>-1.4605999999999999</v>
      </c>
      <c r="G11" s="66">
        <f t="shared" si="1"/>
        <v>18</v>
      </c>
      <c r="H11" s="65">
        <f>VLOOKUP($A11,'Return Data'!$B$7:$R$2700,11,0)</f>
        <v>3.7073999999999998</v>
      </c>
      <c r="I11" s="66">
        <f t="shared" si="2"/>
        <v>7</v>
      </c>
      <c r="J11" s="65">
        <f>VLOOKUP($A11,'Return Data'!$B$7:$R$2700,12,0)</f>
        <v>6.5820999999999996</v>
      </c>
      <c r="K11" s="66">
        <f t="shared" si="3"/>
        <v>10</v>
      </c>
      <c r="L11" s="65">
        <f>VLOOKUP($A11,'Return Data'!$B$7:$R$2700,13,0)</f>
        <v>6.9177</v>
      </c>
      <c r="M11" s="66">
        <f t="shared" si="4"/>
        <v>8</v>
      </c>
      <c r="N11" s="65">
        <f>VLOOKUP($A11,'Return Data'!$B$7:$R$2700,17,0)</f>
        <v>7.6102999999999996</v>
      </c>
      <c r="O11" s="66">
        <f t="shared" si="5"/>
        <v>15</v>
      </c>
      <c r="P11" s="65">
        <f>VLOOKUP($A11,'Return Data'!$B$7:$R$2700,14,0)</f>
        <v>7.4208999999999996</v>
      </c>
      <c r="Q11" s="66">
        <f t="shared" si="6"/>
        <v>13</v>
      </c>
      <c r="R11" s="65">
        <f>VLOOKUP($A11,'Return Data'!$B$7:$R$2700,16,0)</f>
        <v>5.5473999999999997</v>
      </c>
      <c r="S11" s="67">
        <f t="shared" si="7"/>
        <v>25</v>
      </c>
    </row>
    <row r="12" spans="1:19" x14ac:dyDescent="0.3">
      <c r="A12" s="82" t="s">
        <v>1426</v>
      </c>
      <c r="B12" s="64">
        <f>VLOOKUP($A12,'Return Data'!$B$7:$R$2700,3,0)</f>
        <v>44260</v>
      </c>
      <c r="C12" s="65">
        <f>VLOOKUP($A12,'Return Data'!$B$7:$R$2700,4,0)</f>
        <v>16.987300000000001</v>
      </c>
      <c r="D12" s="65">
        <f>VLOOKUP($A12,'Return Data'!$B$7:$R$2700,9,0)</f>
        <v>1.252</v>
      </c>
      <c r="E12" s="66">
        <f t="shared" si="0"/>
        <v>19</v>
      </c>
      <c r="F12" s="65">
        <f>VLOOKUP($A12,'Return Data'!$B$7:$R$2700,10,0)</f>
        <v>1.0487</v>
      </c>
      <c r="G12" s="66">
        <f t="shared" si="1"/>
        <v>2</v>
      </c>
      <c r="H12" s="65">
        <f>VLOOKUP($A12,'Return Data'!$B$7:$R$2700,11,0)</f>
        <v>3.2073999999999998</v>
      </c>
      <c r="I12" s="66">
        <f t="shared" si="2"/>
        <v>13</v>
      </c>
      <c r="J12" s="65">
        <f>VLOOKUP($A12,'Return Data'!$B$7:$R$2700,12,0)</f>
        <v>4.7077</v>
      </c>
      <c r="K12" s="66">
        <f t="shared" si="3"/>
        <v>23</v>
      </c>
      <c r="L12" s="65">
        <f>VLOOKUP($A12,'Return Data'!$B$7:$R$2700,13,0)</f>
        <v>-4.8708999999999998</v>
      </c>
      <c r="M12" s="66">
        <f t="shared" si="4"/>
        <v>26</v>
      </c>
      <c r="N12" s="65">
        <f>VLOOKUP($A12,'Return Data'!$B$7:$R$2700,17,0)</f>
        <v>-7.7740999999999998</v>
      </c>
      <c r="O12" s="66">
        <f t="shared" si="5"/>
        <v>25</v>
      </c>
      <c r="P12" s="65">
        <f>VLOOKUP($A12,'Return Data'!$B$7:$R$2700,14,0)</f>
        <v>-3.3458999999999999</v>
      </c>
      <c r="Q12" s="66">
        <f t="shared" si="6"/>
        <v>24</v>
      </c>
      <c r="R12" s="65">
        <f>VLOOKUP($A12,'Return Data'!$B$7:$R$2700,16,0)</f>
        <v>4.4318999999999997</v>
      </c>
      <c r="S12" s="67">
        <f t="shared" si="7"/>
        <v>26</v>
      </c>
    </row>
    <row r="13" spans="1:19" x14ac:dyDescent="0.3">
      <c r="A13" s="82" t="s">
        <v>1428</v>
      </c>
      <c r="B13" s="64">
        <f>VLOOKUP($A13,'Return Data'!$B$7:$R$2700,3,0)</f>
        <v>44260</v>
      </c>
      <c r="C13" s="65">
        <f>VLOOKUP($A13,'Return Data'!$B$7:$R$2700,4,0)</f>
        <v>20.184000000000001</v>
      </c>
      <c r="D13" s="65">
        <f>VLOOKUP($A13,'Return Data'!$B$7:$R$2700,9,0)</f>
        <v>3.0101</v>
      </c>
      <c r="E13" s="66">
        <f t="shared" si="0"/>
        <v>4</v>
      </c>
      <c r="F13" s="65">
        <f>VLOOKUP($A13,'Return Data'!$B$7:$R$2700,10,0)</f>
        <v>-0.14899999999999999</v>
      </c>
      <c r="G13" s="66">
        <f t="shared" si="1"/>
        <v>10</v>
      </c>
      <c r="H13" s="65">
        <f>VLOOKUP($A13,'Return Data'!$B$7:$R$2700,11,0)</f>
        <v>3.2164000000000001</v>
      </c>
      <c r="I13" s="66">
        <f t="shared" si="2"/>
        <v>12</v>
      </c>
      <c r="J13" s="65">
        <f>VLOOKUP($A13,'Return Data'!$B$7:$R$2700,12,0)</f>
        <v>5.8390000000000004</v>
      </c>
      <c r="K13" s="66">
        <f t="shared" si="3"/>
        <v>16</v>
      </c>
      <c r="L13" s="65">
        <f>VLOOKUP($A13,'Return Data'!$B$7:$R$2700,13,0)</f>
        <v>6.8106</v>
      </c>
      <c r="M13" s="66">
        <f t="shared" si="4"/>
        <v>11</v>
      </c>
      <c r="N13" s="65">
        <f>VLOOKUP($A13,'Return Data'!$B$7:$R$2700,17,0)</f>
        <v>7.8615000000000004</v>
      </c>
      <c r="O13" s="66">
        <f t="shared" si="5"/>
        <v>14</v>
      </c>
      <c r="P13" s="65">
        <f>VLOOKUP($A13,'Return Data'!$B$7:$R$2700,14,0)</f>
        <v>7.4175000000000004</v>
      </c>
      <c r="Q13" s="66">
        <f t="shared" si="6"/>
        <v>14</v>
      </c>
      <c r="R13" s="65">
        <f>VLOOKUP($A13,'Return Data'!$B$7:$R$2700,16,0)</f>
        <v>7.3760000000000003</v>
      </c>
      <c r="S13" s="67">
        <f t="shared" si="7"/>
        <v>14</v>
      </c>
    </row>
    <row r="14" spans="1:19" x14ac:dyDescent="0.3">
      <c r="A14" s="82" t="s">
        <v>1430</v>
      </c>
      <c r="B14" s="64">
        <f>VLOOKUP($A14,'Return Data'!$B$7:$R$2700,3,0)</f>
        <v>44260</v>
      </c>
      <c r="C14" s="65">
        <f>VLOOKUP($A14,'Return Data'!$B$7:$R$2700,4,0)</f>
        <v>36.520200000000003</v>
      </c>
      <c r="D14" s="65">
        <f>VLOOKUP($A14,'Return Data'!$B$7:$R$2700,9,0)</f>
        <v>3.6905000000000001</v>
      </c>
      <c r="E14" s="66">
        <f t="shared" si="0"/>
        <v>3</v>
      </c>
      <c r="F14" s="65">
        <f>VLOOKUP($A14,'Return Data'!$B$7:$R$2700,10,0)</f>
        <v>-1.2568999999999999</v>
      </c>
      <c r="G14" s="66">
        <f t="shared" si="1"/>
        <v>16</v>
      </c>
      <c r="H14" s="65">
        <f>VLOOKUP($A14,'Return Data'!$B$7:$R$2700,11,0)</f>
        <v>3.3721000000000001</v>
      </c>
      <c r="I14" s="66">
        <f t="shared" si="2"/>
        <v>9</v>
      </c>
      <c r="J14" s="65">
        <f>VLOOKUP($A14,'Return Data'!$B$7:$R$2700,12,0)</f>
        <v>5.4553000000000003</v>
      </c>
      <c r="K14" s="66">
        <f t="shared" si="3"/>
        <v>18</v>
      </c>
      <c r="L14" s="65">
        <f>VLOOKUP($A14,'Return Data'!$B$7:$R$2700,13,0)</f>
        <v>6.5869</v>
      </c>
      <c r="M14" s="66">
        <f t="shared" si="4"/>
        <v>16</v>
      </c>
      <c r="N14" s="65">
        <f>VLOOKUP($A14,'Return Data'!$B$7:$R$2700,17,0)</f>
        <v>8.3091000000000008</v>
      </c>
      <c r="O14" s="66">
        <f t="shared" si="5"/>
        <v>11</v>
      </c>
      <c r="P14" s="65">
        <f>VLOOKUP($A14,'Return Data'!$B$7:$R$2700,14,0)</f>
        <v>7.7217000000000002</v>
      </c>
      <c r="Q14" s="66">
        <f t="shared" si="6"/>
        <v>10</v>
      </c>
      <c r="R14" s="65">
        <f>VLOOKUP($A14,'Return Data'!$B$7:$R$2700,16,0)</f>
        <v>7.2530000000000001</v>
      </c>
      <c r="S14" s="67">
        <f t="shared" si="7"/>
        <v>16</v>
      </c>
    </row>
    <row r="15" spans="1:19" x14ac:dyDescent="0.3">
      <c r="A15" s="82" t="s">
        <v>1438</v>
      </c>
      <c r="B15" s="64">
        <f>VLOOKUP($A15,'Return Data'!$B$7:$R$2700,3,0)</f>
        <v>44260</v>
      </c>
      <c r="C15" s="65">
        <f>VLOOKUP($A15,'Return Data'!$B$7:$R$2700,4,0)</f>
        <v>3953.3087349397601</v>
      </c>
      <c r="D15" s="65">
        <f>VLOOKUP($A15,'Return Data'!$B$7:$R$2700,9,0)</f>
        <v>15.818899999999999</v>
      </c>
      <c r="E15" s="66">
        <f t="shared" si="0"/>
        <v>1</v>
      </c>
      <c r="F15" s="65">
        <f>VLOOKUP($A15,'Return Data'!$B$7:$R$2700,10,0)</f>
        <v>16.945699999999999</v>
      </c>
      <c r="G15" s="66">
        <f t="shared" si="1"/>
        <v>1</v>
      </c>
      <c r="H15" s="65">
        <f>VLOOKUP($A15,'Return Data'!$B$7:$R$2700,11,0)</f>
        <v>19.946200000000001</v>
      </c>
      <c r="I15" s="66">
        <f t="shared" si="2"/>
        <v>1</v>
      </c>
      <c r="J15" s="65">
        <f>VLOOKUP($A15,'Return Data'!$B$7:$R$2700,12,0)</f>
        <v>6.9214000000000002</v>
      </c>
      <c r="K15" s="66">
        <f t="shared" si="3"/>
        <v>7</v>
      </c>
      <c r="L15" s="65">
        <f>VLOOKUP($A15,'Return Data'!$B$7:$R$2700,13,0)</f>
        <v>7.0199999999999999E-2</v>
      </c>
      <c r="M15" s="66">
        <f t="shared" si="4"/>
        <v>25</v>
      </c>
      <c r="N15" s="65">
        <f>VLOOKUP($A15,'Return Data'!$B$7:$R$2700,17,0)</f>
        <v>-0.21190000000000001</v>
      </c>
      <c r="O15" s="66">
        <f t="shared" si="5"/>
        <v>24</v>
      </c>
      <c r="P15" s="65">
        <f>VLOOKUP($A15,'Return Data'!$B$7:$R$2700,14,0)</f>
        <v>2.7744</v>
      </c>
      <c r="Q15" s="66">
        <f t="shared" si="6"/>
        <v>23</v>
      </c>
      <c r="R15" s="65">
        <f>VLOOKUP($A15,'Return Data'!$B$7:$R$2700,16,0)</f>
        <v>7.4602000000000004</v>
      </c>
      <c r="S15" s="67">
        <f t="shared" si="7"/>
        <v>12</v>
      </c>
    </row>
    <row r="16" spans="1:19" x14ac:dyDescent="0.3">
      <c r="A16" s="82" t="s">
        <v>1440</v>
      </c>
      <c r="B16" s="64">
        <f>VLOOKUP($A16,'Return Data'!$B$7:$R$2700,3,0)</f>
        <v>44260</v>
      </c>
      <c r="C16" s="65">
        <f>VLOOKUP($A16,'Return Data'!$B$7:$R$2700,4,0)</f>
        <v>24.422499999999999</v>
      </c>
      <c r="D16" s="65">
        <f>VLOOKUP($A16,'Return Data'!$B$7:$R$2700,9,0)</f>
        <v>1.2768999999999999</v>
      </c>
      <c r="E16" s="66">
        <f t="shared" si="0"/>
        <v>17</v>
      </c>
      <c r="F16" s="65">
        <f>VLOOKUP($A16,'Return Data'!$B$7:$R$2700,10,0)</f>
        <v>-0.43309999999999998</v>
      </c>
      <c r="G16" s="66">
        <f t="shared" si="1"/>
        <v>11</v>
      </c>
      <c r="H16" s="65">
        <f>VLOOKUP($A16,'Return Data'!$B$7:$R$2700,11,0)</f>
        <v>4.0838999999999999</v>
      </c>
      <c r="I16" s="66">
        <f t="shared" si="2"/>
        <v>5</v>
      </c>
      <c r="J16" s="65">
        <f>VLOOKUP($A16,'Return Data'!$B$7:$R$2700,12,0)</f>
        <v>7.5242000000000004</v>
      </c>
      <c r="K16" s="66">
        <f t="shared" si="3"/>
        <v>5</v>
      </c>
      <c r="L16" s="65">
        <f>VLOOKUP($A16,'Return Data'!$B$7:$R$2700,13,0)</f>
        <v>7.9457000000000004</v>
      </c>
      <c r="M16" s="66">
        <f t="shared" si="4"/>
        <v>3</v>
      </c>
      <c r="N16" s="65">
        <f>VLOOKUP($A16,'Return Data'!$B$7:$R$2700,17,0)</f>
        <v>9.3287999999999993</v>
      </c>
      <c r="O16" s="66">
        <f t="shared" si="5"/>
        <v>2</v>
      </c>
      <c r="P16" s="65">
        <f>VLOOKUP($A16,'Return Data'!$B$7:$R$2700,14,0)</f>
        <v>8.7209000000000003</v>
      </c>
      <c r="Q16" s="66">
        <f t="shared" si="6"/>
        <v>1</v>
      </c>
      <c r="R16" s="65">
        <f>VLOOKUP($A16,'Return Data'!$B$7:$R$2700,16,0)</f>
        <v>8.702</v>
      </c>
      <c r="S16" s="67">
        <f t="shared" si="7"/>
        <v>1</v>
      </c>
    </row>
    <row r="17" spans="1:19" x14ac:dyDescent="0.3">
      <c r="A17" s="82" t="s">
        <v>1442</v>
      </c>
      <c r="B17" s="64">
        <f>VLOOKUP($A17,'Return Data'!$B$7:$R$2700,3,0)</f>
        <v>44260</v>
      </c>
      <c r="C17" s="65">
        <f>VLOOKUP($A17,'Return Data'!$B$7:$R$2700,4,0)</f>
        <v>30.877700000000001</v>
      </c>
      <c r="D17" s="65">
        <f>VLOOKUP($A17,'Return Data'!$B$7:$R$2700,9,0)</f>
        <v>1.9999</v>
      </c>
      <c r="E17" s="66">
        <f t="shared" si="0"/>
        <v>5</v>
      </c>
      <c r="F17" s="65">
        <f>VLOOKUP($A17,'Return Data'!$B$7:$R$2700,10,0)</f>
        <v>-1.1282000000000001</v>
      </c>
      <c r="G17" s="66">
        <f t="shared" si="1"/>
        <v>13</v>
      </c>
      <c r="H17" s="65">
        <f>VLOOKUP($A17,'Return Data'!$B$7:$R$2700,11,0)</f>
        <v>2.6406999999999998</v>
      </c>
      <c r="I17" s="66">
        <f t="shared" si="2"/>
        <v>20</v>
      </c>
      <c r="J17" s="65">
        <f>VLOOKUP($A17,'Return Data'!$B$7:$R$2700,12,0)</f>
        <v>16.023199999999999</v>
      </c>
      <c r="K17" s="66">
        <f t="shared" si="3"/>
        <v>1</v>
      </c>
      <c r="L17" s="65">
        <f>VLOOKUP($A17,'Return Data'!$B$7:$R$2700,13,0)</f>
        <v>3.3771</v>
      </c>
      <c r="M17" s="66">
        <f t="shared" si="4"/>
        <v>24</v>
      </c>
      <c r="N17" s="65">
        <f>VLOOKUP($A17,'Return Data'!$B$7:$R$2700,17,0)</f>
        <v>1.5330999999999999</v>
      </c>
      <c r="O17" s="66">
        <f t="shared" si="5"/>
        <v>22</v>
      </c>
      <c r="P17" s="65">
        <f>VLOOKUP($A17,'Return Data'!$B$7:$R$2700,14,0)</f>
        <v>3.1783999999999999</v>
      </c>
      <c r="Q17" s="66">
        <f t="shared" si="6"/>
        <v>21</v>
      </c>
      <c r="R17" s="65">
        <f>VLOOKUP($A17,'Return Data'!$B$7:$R$2700,16,0)</f>
        <v>6.3738999999999999</v>
      </c>
      <c r="S17" s="67">
        <f t="shared" si="7"/>
        <v>24</v>
      </c>
    </row>
    <row r="18" spans="1:19" x14ac:dyDescent="0.3">
      <c r="A18" s="82" t="s">
        <v>1444</v>
      </c>
      <c r="B18" s="64">
        <f>VLOOKUP($A18,'Return Data'!$B$7:$R$2700,3,0)</f>
        <v>44260</v>
      </c>
      <c r="C18" s="65">
        <f>VLOOKUP($A18,'Return Data'!$B$7:$R$2700,4,0)</f>
        <v>45.627499999999998</v>
      </c>
      <c r="D18" s="65">
        <f>VLOOKUP($A18,'Return Data'!$B$7:$R$2700,9,0)</f>
        <v>1.2583</v>
      </c>
      <c r="E18" s="66">
        <f t="shared" si="0"/>
        <v>18</v>
      </c>
      <c r="F18" s="65">
        <f>VLOOKUP($A18,'Return Data'!$B$7:$R$2700,10,0)</f>
        <v>0.66479999999999995</v>
      </c>
      <c r="G18" s="66">
        <f t="shared" si="1"/>
        <v>3</v>
      </c>
      <c r="H18" s="65">
        <f>VLOOKUP($A18,'Return Data'!$B$7:$R$2700,11,0)</f>
        <v>4.5945</v>
      </c>
      <c r="I18" s="66">
        <f t="shared" si="2"/>
        <v>3</v>
      </c>
      <c r="J18" s="65">
        <f>VLOOKUP($A18,'Return Data'!$B$7:$R$2700,12,0)</f>
        <v>7.6467000000000001</v>
      </c>
      <c r="K18" s="66">
        <f t="shared" si="3"/>
        <v>4</v>
      </c>
      <c r="L18" s="65">
        <f>VLOOKUP($A18,'Return Data'!$B$7:$R$2700,13,0)</f>
        <v>8.0716000000000001</v>
      </c>
      <c r="M18" s="66">
        <f t="shared" si="4"/>
        <v>2</v>
      </c>
      <c r="N18" s="65">
        <f>VLOOKUP($A18,'Return Data'!$B$7:$R$2700,17,0)</f>
        <v>9.3468999999999998</v>
      </c>
      <c r="O18" s="66">
        <f t="shared" si="5"/>
        <v>1</v>
      </c>
      <c r="P18" s="65">
        <f>VLOOKUP($A18,'Return Data'!$B$7:$R$2700,14,0)</f>
        <v>8.4281000000000006</v>
      </c>
      <c r="Q18" s="66">
        <f t="shared" si="6"/>
        <v>3</v>
      </c>
      <c r="R18" s="65">
        <f>VLOOKUP($A18,'Return Data'!$B$7:$R$2700,16,0)</f>
        <v>8.1506000000000007</v>
      </c>
      <c r="S18" s="67">
        <f t="shared" si="7"/>
        <v>3</v>
      </c>
    </row>
    <row r="19" spans="1:19" x14ac:dyDescent="0.3">
      <c r="A19" s="82" t="s">
        <v>1446</v>
      </c>
      <c r="B19" s="64">
        <f>VLOOKUP($A19,'Return Data'!$B$7:$R$2700,3,0)</f>
        <v>44260</v>
      </c>
      <c r="C19" s="65">
        <f>VLOOKUP($A19,'Return Data'!$B$7:$R$2700,4,0)</f>
        <v>19.762899999999998</v>
      </c>
      <c r="D19" s="65">
        <f>VLOOKUP($A19,'Return Data'!$B$7:$R$2700,9,0)</f>
        <v>-2.3702999999999999</v>
      </c>
      <c r="E19" s="66">
        <f t="shared" si="0"/>
        <v>25</v>
      </c>
      <c r="F19" s="65">
        <f>VLOOKUP($A19,'Return Data'!$B$7:$R$2700,10,0)</f>
        <v>-2.0213000000000001</v>
      </c>
      <c r="G19" s="66">
        <f t="shared" si="1"/>
        <v>23</v>
      </c>
      <c r="H19" s="65">
        <f>VLOOKUP($A19,'Return Data'!$B$7:$R$2700,11,0)</f>
        <v>2.5924</v>
      </c>
      <c r="I19" s="66">
        <f t="shared" si="2"/>
        <v>21</v>
      </c>
      <c r="J19" s="65">
        <f>VLOOKUP($A19,'Return Data'!$B$7:$R$2700,12,0)</f>
        <v>6.7103999999999999</v>
      </c>
      <c r="K19" s="66">
        <f t="shared" si="3"/>
        <v>9</v>
      </c>
      <c r="L19" s="65">
        <f>VLOOKUP($A19,'Return Data'!$B$7:$R$2700,13,0)</f>
        <v>5.8436000000000003</v>
      </c>
      <c r="M19" s="66">
        <f t="shared" si="4"/>
        <v>20</v>
      </c>
      <c r="N19" s="65">
        <f>VLOOKUP($A19,'Return Data'!$B$7:$R$2700,17,0)</f>
        <v>3.8892000000000002</v>
      </c>
      <c r="O19" s="66">
        <f t="shared" si="5"/>
        <v>18</v>
      </c>
      <c r="P19" s="65">
        <f>VLOOKUP($A19,'Return Data'!$B$7:$R$2700,14,0)</f>
        <v>4.7788000000000004</v>
      </c>
      <c r="Q19" s="66">
        <f t="shared" si="6"/>
        <v>17</v>
      </c>
      <c r="R19" s="65">
        <f>VLOOKUP($A19,'Return Data'!$B$7:$R$2700,16,0)</f>
        <v>7.0796999999999999</v>
      </c>
      <c r="S19" s="67">
        <f t="shared" si="7"/>
        <v>20</v>
      </c>
    </row>
    <row r="20" spans="1:19" x14ac:dyDescent="0.3">
      <c r="A20" s="82" t="s">
        <v>1449</v>
      </c>
      <c r="B20" s="64">
        <f>VLOOKUP($A20,'Return Data'!$B$7:$R$2700,3,0)</f>
        <v>44260</v>
      </c>
      <c r="C20" s="65">
        <f>VLOOKUP($A20,'Return Data'!$B$7:$R$2700,4,0)</f>
        <v>44.3583</v>
      </c>
      <c r="D20" s="65">
        <f>VLOOKUP($A20,'Return Data'!$B$7:$R$2700,9,0)</f>
        <v>1.6860999999999999</v>
      </c>
      <c r="E20" s="66">
        <f t="shared" si="0"/>
        <v>12</v>
      </c>
      <c r="F20" s="65">
        <f>VLOOKUP($A20,'Return Data'!$B$7:$R$2700,10,0)</f>
        <v>-1.1828000000000001</v>
      </c>
      <c r="G20" s="66">
        <f t="shared" si="1"/>
        <v>14</v>
      </c>
      <c r="H20" s="65">
        <f>VLOOKUP($A20,'Return Data'!$B$7:$R$2700,11,0)</f>
        <v>2.8130999999999999</v>
      </c>
      <c r="I20" s="66">
        <f t="shared" si="2"/>
        <v>17</v>
      </c>
      <c r="J20" s="65">
        <f>VLOOKUP($A20,'Return Data'!$B$7:$R$2700,12,0)</f>
        <v>5.7530999999999999</v>
      </c>
      <c r="K20" s="66">
        <f t="shared" si="3"/>
        <v>17</v>
      </c>
      <c r="L20" s="65">
        <f>VLOOKUP($A20,'Return Data'!$B$7:$R$2700,13,0)</f>
        <v>7.1052999999999997</v>
      </c>
      <c r="M20" s="66">
        <f t="shared" si="4"/>
        <v>6</v>
      </c>
      <c r="N20" s="65">
        <f>VLOOKUP($A20,'Return Data'!$B$7:$R$2700,17,0)</f>
        <v>8.5795999999999992</v>
      </c>
      <c r="O20" s="66">
        <f t="shared" si="5"/>
        <v>7</v>
      </c>
      <c r="P20" s="65">
        <f>VLOOKUP($A20,'Return Data'!$B$7:$R$2700,14,0)</f>
        <v>8.2371999999999996</v>
      </c>
      <c r="Q20" s="66">
        <f t="shared" si="6"/>
        <v>5</v>
      </c>
      <c r="R20" s="65">
        <f>VLOOKUP($A20,'Return Data'!$B$7:$R$2700,16,0)</f>
        <v>7.6395999999999997</v>
      </c>
      <c r="S20" s="67">
        <f t="shared" si="7"/>
        <v>9</v>
      </c>
    </row>
    <row r="21" spans="1:19" x14ac:dyDescent="0.3">
      <c r="A21" s="82" t="s">
        <v>1450</v>
      </c>
      <c r="B21" s="64">
        <f>VLOOKUP($A21,'Return Data'!$B$7:$R$2700,3,0)</f>
        <v>44260</v>
      </c>
      <c r="C21" s="65">
        <f>VLOOKUP($A21,'Return Data'!$B$7:$R$2700,4,0)</f>
        <v>1685.9792</v>
      </c>
      <c r="D21" s="65">
        <f>VLOOKUP($A21,'Return Data'!$B$7:$R$2700,9,0)</f>
        <v>-7.4200000000000002E-2</v>
      </c>
      <c r="E21" s="66">
        <f t="shared" si="0"/>
        <v>22</v>
      </c>
      <c r="F21" s="65">
        <f>VLOOKUP($A21,'Return Data'!$B$7:$R$2700,10,0)</f>
        <v>-1.2386999999999999</v>
      </c>
      <c r="G21" s="66">
        <f t="shared" si="1"/>
        <v>15</v>
      </c>
      <c r="H21" s="65">
        <f>VLOOKUP($A21,'Return Data'!$B$7:$R$2700,11,0)</f>
        <v>3.0577999999999999</v>
      </c>
      <c r="I21" s="66">
        <f t="shared" si="2"/>
        <v>15</v>
      </c>
      <c r="J21" s="65">
        <f>VLOOKUP($A21,'Return Data'!$B$7:$R$2700,12,0)</f>
        <v>4.0406000000000004</v>
      </c>
      <c r="K21" s="66">
        <f t="shared" si="3"/>
        <v>26</v>
      </c>
      <c r="L21" s="65">
        <f>VLOOKUP($A21,'Return Data'!$B$7:$R$2700,13,0)</f>
        <v>4.4720000000000004</v>
      </c>
      <c r="M21" s="66">
        <f t="shared" si="4"/>
        <v>23</v>
      </c>
      <c r="N21" s="65">
        <f>VLOOKUP($A21,'Return Data'!$B$7:$R$2700,17,0)</f>
        <v>4.8436000000000003</v>
      </c>
      <c r="O21" s="66">
        <f t="shared" si="5"/>
        <v>17</v>
      </c>
      <c r="P21" s="65">
        <f>VLOOKUP($A21,'Return Data'!$B$7:$R$2700,14,0)</f>
        <v>5.8224</v>
      </c>
      <c r="Q21" s="66">
        <f t="shared" si="6"/>
        <v>15</v>
      </c>
      <c r="R21" s="65">
        <f>VLOOKUP($A21,'Return Data'!$B$7:$R$2700,16,0)</f>
        <v>7.2333999999999996</v>
      </c>
      <c r="S21" s="67">
        <f t="shared" si="7"/>
        <v>17</v>
      </c>
    </row>
    <row r="22" spans="1:19" x14ac:dyDescent="0.3">
      <c r="A22" s="82" t="s">
        <v>1452</v>
      </c>
      <c r="B22" s="64">
        <f>VLOOKUP($A22,'Return Data'!$B$7:$R$2700,3,0)</f>
        <v>44260</v>
      </c>
      <c r="C22" s="65">
        <f>VLOOKUP($A22,'Return Data'!$B$7:$R$2700,4,0)</f>
        <v>2809.4281000000001</v>
      </c>
      <c r="D22" s="65">
        <f>VLOOKUP($A22,'Return Data'!$B$7:$R$2700,9,0)</f>
        <v>1.3767</v>
      </c>
      <c r="E22" s="66">
        <f t="shared" si="0"/>
        <v>16</v>
      </c>
      <c r="F22" s="65">
        <f>VLOOKUP($A22,'Return Data'!$B$7:$R$2700,10,0)</f>
        <v>-2.0268999999999999</v>
      </c>
      <c r="G22" s="66">
        <f t="shared" si="1"/>
        <v>24</v>
      </c>
      <c r="H22" s="65">
        <f>VLOOKUP($A22,'Return Data'!$B$7:$R$2700,11,0)</f>
        <v>2.4064000000000001</v>
      </c>
      <c r="I22" s="66">
        <f t="shared" si="2"/>
        <v>24</v>
      </c>
      <c r="J22" s="65">
        <f>VLOOKUP($A22,'Return Data'!$B$7:$R$2700,12,0)</f>
        <v>5.2862999999999998</v>
      </c>
      <c r="K22" s="66">
        <f t="shared" si="3"/>
        <v>20</v>
      </c>
      <c r="L22" s="65">
        <f>VLOOKUP($A22,'Return Data'!$B$7:$R$2700,13,0)</f>
        <v>6.3231999999999999</v>
      </c>
      <c r="M22" s="66">
        <f t="shared" si="4"/>
        <v>17</v>
      </c>
      <c r="N22" s="65">
        <f>VLOOKUP($A22,'Return Data'!$B$7:$R$2700,17,0)</f>
        <v>8.2293000000000003</v>
      </c>
      <c r="O22" s="66">
        <f t="shared" si="5"/>
        <v>12</v>
      </c>
      <c r="P22" s="65">
        <f>VLOOKUP($A22,'Return Data'!$B$7:$R$2700,14,0)</f>
        <v>7.6562000000000001</v>
      </c>
      <c r="Q22" s="66">
        <f t="shared" si="6"/>
        <v>11</v>
      </c>
      <c r="R22" s="65">
        <f>VLOOKUP($A22,'Return Data'!$B$7:$R$2700,16,0)</f>
        <v>7.6809000000000003</v>
      </c>
      <c r="S22" s="67">
        <f t="shared" si="7"/>
        <v>8</v>
      </c>
    </row>
    <row r="23" spans="1:19" x14ac:dyDescent="0.3">
      <c r="A23" s="82" t="s">
        <v>1456</v>
      </c>
      <c r="B23" s="64">
        <f>VLOOKUP($A23,'Return Data'!$B$7:$R$2700,3,0)</f>
        <v>44260</v>
      </c>
      <c r="C23" s="65">
        <f>VLOOKUP($A23,'Return Data'!$B$7:$R$2700,4,0)</f>
        <v>40.612900000000003</v>
      </c>
      <c r="D23" s="65">
        <f>VLOOKUP($A23,'Return Data'!$B$7:$R$2700,9,0)</f>
        <v>-1.2569999999999999</v>
      </c>
      <c r="E23" s="66">
        <f t="shared" si="0"/>
        <v>24</v>
      </c>
      <c r="F23" s="65">
        <f>VLOOKUP($A23,'Return Data'!$B$7:$R$2700,10,0)</f>
        <v>-1.9381999999999999</v>
      </c>
      <c r="G23" s="66">
        <f t="shared" si="1"/>
        <v>22</v>
      </c>
      <c r="H23" s="65">
        <f>VLOOKUP($A23,'Return Data'!$B$7:$R$2700,11,0)</f>
        <v>3.1105999999999998</v>
      </c>
      <c r="I23" s="66">
        <f t="shared" si="2"/>
        <v>14</v>
      </c>
      <c r="J23" s="65">
        <f>VLOOKUP($A23,'Return Data'!$B$7:$R$2700,12,0)</f>
        <v>6.0355999999999996</v>
      </c>
      <c r="K23" s="66">
        <f t="shared" si="3"/>
        <v>13</v>
      </c>
      <c r="L23" s="65">
        <f>VLOOKUP($A23,'Return Data'!$B$7:$R$2700,13,0)</f>
        <v>6.8780000000000001</v>
      </c>
      <c r="M23" s="66">
        <f t="shared" si="4"/>
        <v>9</v>
      </c>
      <c r="N23" s="65">
        <f>VLOOKUP($A23,'Return Data'!$B$7:$R$2700,17,0)</f>
        <v>8.6030999999999995</v>
      </c>
      <c r="O23" s="66">
        <f t="shared" si="5"/>
        <v>6</v>
      </c>
      <c r="P23" s="65">
        <f>VLOOKUP($A23,'Return Data'!$B$7:$R$2700,14,0)</f>
        <v>8.1164000000000005</v>
      </c>
      <c r="Q23" s="66">
        <f t="shared" si="6"/>
        <v>6</v>
      </c>
      <c r="R23" s="65">
        <f>VLOOKUP($A23,'Return Data'!$B$7:$R$2700,16,0)</f>
        <v>7.7164000000000001</v>
      </c>
      <c r="S23" s="67">
        <f t="shared" si="7"/>
        <v>7</v>
      </c>
    </row>
    <row r="24" spans="1:19" x14ac:dyDescent="0.3">
      <c r="A24" s="82" t="s">
        <v>1459</v>
      </c>
      <c r="B24" s="64">
        <f>VLOOKUP($A24,'Return Data'!$B$7:$R$2700,3,0)</f>
        <v>44260</v>
      </c>
      <c r="C24" s="65">
        <f>VLOOKUP($A24,'Return Data'!$B$7:$R$2700,4,0)</f>
        <v>20.717300000000002</v>
      </c>
      <c r="D24" s="65">
        <f>VLOOKUP($A24,'Return Data'!$B$7:$R$2700,9,0)</f>
        <v>-3.78E-2</v>
      </c>
      <c r="E24" s="66">
        <f t="shared" si="0"/>
        <v>21</v>
      </c>
      <c r="F24" s="65">
        <f>VLOOKUP($A24,'Return Data'!$B$7:$R$2700,10,0)</f>
        <v>-1.8731</v>
      </c>
      <c r="G24" s="66">
        <f t="shared" si="1"/>
        <v>21</v>
      </c>
      <c r="H24" s="65">
        <f>VLOOKUP($A24,'Return Data'!$B$7:$R$2700,11,0)</f>
        <v>2.8571</v>
      </c>
      <c r="I24" s="66">
        <f t="shared" si="2"/>
        <v>16</v>
      </c>
      <c r="J24" s="65">
        <f>VLOOKUP($A24,'Return Data'!$B$7:$R$2700,12,0)</f>
        <v>4.7847999999999997</v>
      </c>
      <c r="K24" s="66">
        <f t="shared" si="3"/>
        <v>22</v>
      </c>
      <c r="L24" s="65">
        <f>VLOOKUP($A24,'Return Data'!$B$7:$R$2700,13,0)</f>
        <v>6.8358999999999996</v>
      </c>
      <c r="M24" s="66">
        <f t="shared" si="4"/>
        <v>10</v>
      </c>
      <c r="N24" s="65">
        <f>VLOOKUP($A24,'Return Data'!$B$7:$R$2700,17,0)</f>
        <v>8.3539999999999992</v>
      </c>
      <c r="O24" s="66">
        <f t="shared" si="5"/>
        <v>10</v>
      </c>
      <c r="P24" s="65">
        <f>VLOOKUP($A24,'Return Data'!$B$7:$R$2700,14,0)</f>
        <v>7.9786000000000001</v>
      </c>
      <c r="Q24" s="66">
        <f t="shared" si="6"/>
        <v>7</v>
      </c>
      <c r="R24" s="65">
        <f>VLOOKUP($A24,'Return Data'!$B$7:$R$2700,16,0)</f>
        <v>8.2441999999999993</v>
      </c>
      <c r="S24" s="67">
        <f t="shared" si="7"/>
        <v>2</v>
      </c>
    </row>
    <row r="25" spans="1:19" x14ac:dyDescent="0.3">
      <c r="A25" s="82" t="s">
        <v>1461</v>
      </c>
      <c r="B25" s="64">
        <f>VLOOKUP($A25,'Return Data'!$B$7:$R$2700,3,0)</f>
        <v>44260</v>
      </c>
      <c r="C25" s="65">
        <f>VLOOKUP($A25,'Return Data'!$B$7:$R$2700,4,0)</f>
        <v>11.6576</v>
      </c>
      <c r="D25" s="65">
        <f>VLOOKUP($A25,'Return Data'!$B$7:$R$2700,9,0)</f>
        <v>1.4777</v>
      </c>
      <c r="E25" s="66">
        <f t="shared" si="0"/>
        <v>14</v>
      </c>
      <c r="F25" s="65">
        <f>VLOOKUP($A25,'Return Data'!$B$7:$R$2700,10,0)</f>
        <v>-2.0503999999999998</v>
      </c>
      <c r="G25" s="66">
        <f t="shared" si="1"/>
        <v>25</v>
      </c>
      <c r="H25" s="65">
        <f>VLOOKUP($A25,'Return Data'!$B$7:$R$2700,11,0)</f>
        <v>2.2000999999999999</v>
      </c>
      <c r="I25" s="66">
        <f t="shared" si="2"/>
        <v>25</v>
      </c>
      <c r="J25" s="65">
        <f>VLOOKUP($A25,'Return Data'!$B$7:$R$2700,12,0)</f>
        <v>4.3739999999999997</v>
      </c>
      <c r="K25" s="66">
        <f t="shared" si="3"/>
        <v>25</v>
      </c>
      <c r="L25" s="65">
        <f>VLOOKUP($A25,'Return Data'!$B$7:$R$2700,13,0)</f>
        <v>5.6448999999999998</v>
      </c>
      <c r="M25" s="66">
        <f t="shared" si="4"/>
        <v>21</v>
      </c>
      <c r="N25" s="65"/>
      <c r="O25" s="66"/>
      <c r="P25" s="65"/>
      <c r="Q25" s="66"/>
      <c r="R25" s="65">
        <f>VLOOKUP($A25,'Return Data'!$B$7:$R$2700,16,0)</f>
        <v>7.6128999999999998</v>
      </c>
      <c r="S25" s="67">
        <f t="shared" si="7"/>
        <v>10</v>
      </c>
    </row>
    <row r="26" spans="1:19" x14ac:dyDescent="0.3">
      <c r="A26" s="82" t="s">
        <v>1462</v>
      </c>
      <c r="B26" s="64">
        <f>VLOOKUP($A26,'Return Data'!$B$7:$R$2700,3,0)</f>
        <v>44260</v>
      </c>
      <c r="C26" s="65">
        <f>VLOOKUP($A26,'Return Data'!$B$7:$R$2700,4,0)</f>
        <v>12.3232</v>
      </c>
      <c r="D26" s="65">
        <f>VLOOKUP($A26,'Return Data'!$B$7:$R$2700,9,0)</f>
        <v>1.6947000000000001</v>
      </c>
      <c r="E26" s="66">
        <f t="shared" si="0"/>
        <v>10</v>
      </c>
      <c r="F26" s="65">
        <f>VLOOKUP($A26,'Return Data'!$B$7:$R$2700,10,0)</f>
        <v>-1.3170999999999999</v>
      </c>
      <c r="G26" s="66">
        <f t="shared" si="1"/>
        <v>17</v>
      </c>
      <c r="H26" s="65">
        <f>VLOOKUP($A26,'Return Data'!$B$7:$R$2700,11,0)</f>
        <v>2.573</v>
      </c>
      <c r="I26" s="66">
        <f t="shared" si="2"/>
        <v>22</v>
      </c>
      <c r="J26" s="65">
        <f>VLOOKUP($A26,'Return Data'!$B$7:$R$2700,12,0)</f>
        <v>4.6989000000000001</v>
      </c>
      <c r="K26" s="66">
        <f t="shared" si="3"/>
        <v>24</v>
      </c>
      <c r="L26" s="65">
        <f>VLOOKUP($A26,'Return Data'!$B$7:$R$2700,13,0)</f>
        <v>5.9122000000000003</v>
      </c>
      <c r="M26" s="66">
        <f t="shared" si="4"/>
        <v>18</v>
      </c>
      <c r="N26" s="65">
        <f>VLOOKUP($A26,'Return Data'!$B$7:$R$2700,17,0)</f>
        <v>7.9006999999999996</v>
      </c>
      <c r="O26" s="66">
        <f t="shared" ref="O26:O33" si="8">RANK(N26,N$8:N$33,0)</f>
        <v>13</v>
      </c>
      <c r="P26" s="65"/>
      <c r="Q26" s="66"/>
      <c r="R26" s="65">
        <f>VLOOKUP($A26,'Return Data'!$B$7:$R$2700,16,0)</f>
        <v>7.2803000000000004</v>
      </c>
      <c r="S26" s="67">
        <f t="shared" si="7"/>
        <v>15</v>
      </c>
    </row>
    <row r="27" spans="1:19" x14ac:dyDescent="0.3">
      <c r="A27" s="82" t="s">
        <v>1464</v>
      </c>
      <c r="B27" s="64">
        <f>VLOOKUP($A27,'Return Data'!$B$7:$R$2700,3,0)</f>
        <v>44260</v>
      </c>
      <c r="C27" s="65">
        <f>VLOOKUP($A27,'Return Data'!$B$7:$R$2700,4,0)</f>
        <v>40.498800000000003</v>
      </c>
      <c r="D27" s="65">
        <f>VLOOKUP($A27,'Return Data'!$B$7:$R$2700,9,0)</f>
        <v>4.7716000000000003</v>
      </c>
      <c r="E27" s="66">
        <f t="shared" si="0"/>
        <v>2</v>
      </c>
      <c r="F27" s="65">
        <f>VLOOKUP($A27,'Return Data'!$B$7:$R$2700,10,0)</f>
        <v>0.46700000000000003</v>
      </c>
      <c r="G27" s="66">
        <f t="shared" si="1"/>
        <v>5</v>
      </c>
      <c r="H27" s="65">
        <f>VLOOKUP($A27,'Return Data'!$B$7:$R$2700,11,0)</f>
        <v>4.5419999999999998</v>
      </c>
      <c r="I27" s="66">
        <f t="shared" si="2"/>
        <v>4</v>
      </c>
      <c r="J27" s="65">
        <f>VLOOKUP($A27,'Return Data'!$B$7:$R$2700,12,0)</f>
        <v>6.9752000000000001</v>
      </c>
      <c r="K27" s="66">
        <f t="shared" si="3"/>
        <v>6</v>
      </c>
      <c r="L27" s="65">
        <f>VLOOKUP($A27,'Return Data'!$B$7:$R$2700,13,0)</f>
        <v>7.0926999999999998</v>
      </c>
      <c r="M27" s="66">
        <f t="shared" si="4"/>
        <v>7</v>
      </c>
      <c r="N27" s="65">
        <f>VLOOKUP($A27,'Return Data'!$B$7:$R$2700,17,0)</f>
        <v>8.6259999999999994</v>
      </c>
      <c r="O27" s="66">
        <f t="shared" si="8"/>
        <v>5</v>
      </c>
      <c r="P27" s="65">
        <f>VLOOKUP($A27,'Return Data'!$B$7:$R$2700,14,0)</f>
        <v>7.8722000000000003</v>
      </c>
      <c r="Q27" s="66">
        <f t="shared" ref="Q27:Q33" si="9">RANK(P27,P$8:P$33,0)</f>
        <v>9</v>
      </c>
      <c r="R27" s="65">
        <f>VLOOKUP($A27,'Return Data'!$B$7:$R$2700,16,0)</f>
        <v>7.9768999999999997</v>
      </c>
      <c r="S27" s="67">
        <f t="shared" si="7"/>
        <v>5</v>
      </c>
    </row>
    <row r="28" spans="1:19" x14ac:dyDescent="0.3">
      <c r="A28" s="82" t="s">
        <v>1466</v>
      </c>
      <c r="B28" s="64">
        <f>VLOOKUP($A28,'Return Data'!$B$7:$R$2700,3,0)</f>
        <v>44260</v>
      </c>
      <c r="C28" s="65">
        <f>VLOOKUP($A28,'Return Data'!$B$7:$R$2700,4,0)</f>
        <v>35.2393</v>
      </c>
      <c r="D28" s="65">
        <f>VLOOKUP($A28,'Return Data'!$B$7:$R$2700,9,0)</f>
        <v>1.3997999999999999</v>
      </c>
      <c r="E28" s="66">
        <f t="shared" si="0"/>
        <v>15</v>
      </c>
      <c r="F28" s="65">
        <f>VLOOKUP($A28,'Return Data'!$B$7:$R$2700,10,0)</f>
        <v>-0.73850000000000005</v>
      </c>
      <c r="G28" s="66">
        <f t="shared" si="1"/>
        <v>12</v>
      </c>
      <c r="H28" s="65">
        <f>VLOOKUP($A28,'Return Data'!$B$7:$R$2700,11,0)</f>
        <v>2.7601</v>
      </c>
      <c r="I28" s="66">
        <f t="shared" si="2"/>
        <v>18</v>
      </c>
      <c r="J28" s="65">
        <f>VLOOKUP($A28,'Return Data'!$B$7:$R$2700,12,0)</f>
        <v>5.0659999999999998</v>
      </c>
      <c r="K28" s="66">
        <f t="shared" si="3"/>
        <v>21</v>
      </c>
      <c r="L28" s="65">
        <f>VLOOKUP($A28,'Return Data'!$B$7:$R$2700,13,0)</f>
        <v>5.8898999999999999</v>
      </c>
      <c r="M28" s="66">
        <f t="shared" si="4"/>
        <v>19</v>
      </c>
      <c r="N28" s="65">
        <f>VLOOKUP($A28,'Return Data'!$B$7:$R$2700,17,0)</f>
        <v>2.7544</v>
      </c>
      <c r="O28" s="66">
        <f t="shared" si="8"/>
        <v>20</v>
      </c>
      <c r="P28" s="65">
        <f>VLOOKUP($A28,'Return Data'!$B$7:$R$2700,14,0)</f>
        <v>3.8473999999999999</v>
      </c>
      <c r="Q28" s="66">
        <f t="shared" si="9"/>
        <v>19</v>
      </c>
      <c r="R28" s="65">
        <f>VLOOKUP($A28,'Return Data'!$B$7:$R$2700,16,0)</f>
        <v>7.2005999999999997</v>
      </c>
      <c r="S28" s="67">
        <f t="shared" si="7"/>
        <v>18</v>
      </c>
    </row>
    <row r="29" spans="1:19" x14ac:dyDescent="0.3">
      <c r="A29" s="82" t="s">
        <v>1468</v>
      </c>
      <c r="B29" s="64">
        <f>VLOOKUP($A29,'Return Data'!$B$7:$R$2700,3,0)</f>
        <v>44260</v>
      </c>
      <c r="C29" s="65">
        <f>VLOOKUP($A29,'Return Data'!$B$7:$R$2700,4,0)</f>
        <v>34.075899999999997</v>
      </c>
      <c r="D29" s="65">
        <f>VLOOKUP($A29,'Return Data'!$B$7:$R$2700,9,0)</f>
        <v>-2.6152000000000002</v>
      </c>
      <c r="E29" s="66">
        <f t="shared" si="0"/>
        <v>26</v>
      </c>
      <c r="F29" s="65">
        <f>VLOOKUP($A29,'Return Data'!$B$7:$R$2700,10,0)</f>
        <v>-3.5871</v>
      </c>
      <c r="G29" s="66">
        <f t="shared" si="1"/>
        <v>26</v>
      </c>
      <c r="H29" s="65">
        <f>VLOOKUP($A29,'Return Data'!$B$7:$R$2700,11,0)</f>
        <v>1.8652</v>
      </c>
      <c r="I29" s="66">
        <f t="shared" si="2"/>
        <v>26</v>
      </c>
      <c r="J29" s="65">
        <f>VLOOKUP($A29,'Return Data'!$B$7:$R$2700,12,0)</f>
        <v>13.839499999999999</v>
      </c>
      <c r="K29" s="66">
        <f t="shared" si="3"/>
        <v>2</v>
      </c>
      <c r="L29" s="65">
        <f>VLOOKUP($A29,'Return Data'!$B$7:$R$2700,13,0)</f>
        <v>6.5911</v>
      </c>
      <c r="M29" s="66">
        <f t="shared" si="4"/>
        <v>15</v>
      </c>
      <c r="N29" s="65">
        <f>VLOOKUP($A29,'Return Data'!$B$7:$R$2700,17,0)</f>
        <v>2.8704000000000001</v>
      </c>
      <c r="O29" s="66">
        <f t="shared" si="8"/>
        <v>19</v>
      </c>
      <c r="P29" s="65">
        <f>VLOOKUP($A29,'Return Data'!$B$7:$R$2700,14,0)</f>
        <v>4.1460999999999997</v>
      </c>
      <c r="Q29" s="66">
        <f t="shared" si="9"/>
        <v>18</v>
      </c>
      <c r="R29" s="65">
        <f>VLOOKUP($A29,'Return Data'!$B$7:$R$2700,16,0)</f>
        <v>7.1111000000000004</v>
      </c>
      <c r="S29" s="67">
        <f t="shared" si="7"/>
        <v>19</v>
      </c>
    </row>
    <row r="30" spans="1:19" x14ac:dyDescent="0.3">
      <c r="A30" s="82" t="s">
        <v>1471</v>
      </c>
      <c r="B30" s="64">
        <f>VLOOKUP($A30,'Return Data'!$B$7:$R$2700,3,0)</f>
        <v>44260</v>
      </c>
      <c r="C30" s="65">
        <f>VLOOKUP($A30,'Return Data'!$B$7:$R$2700,4,0)</f>
        <v>24.9207</v>
      </c>
      <c r="D30" s="65">
        <f>VLOOKUP($A30,'Return Data'!$B$7:$R$2700,9,0)</f>
        <v>-0.93569999999999998</v>
      </c>
      <c r="E30" s="66">
        <f t="shared" si="0"/>
        <v>23</v>
      </c>
      <c r="F30" s="65">
        <f>VLOOKUP($A30,'Return Data'!$B$7:$R$2700,10,0)</f>
        <v>-1.8217000000000001</v>
      </c>
      <c r="G30" s="66">
        <f t="shared" si="1"/>
        <v>20</v>
      </c>
      <c r="H30" s="65">
        <f>VLOOKUP($A30,'Return Data'!$B$7:$R$2700,11,0)</f>
        <v>3.3172000000000001</v>
      </c>
      <c r="I30" s="66">
        <f t="shared" si="2"/>
        <v>10</v>
      </c>
      <c r="J30" s="65">
        <f>VLOOKUP($A30,'Return Data'!$B$7:$R$2700,12,0)</f>
        <v>5.4154</v>
      </c>
      <c r="K30" s="66">
        <f t="shared" si="3"/>
        <v>19</v>
      </c>
      <c r="L30" s="65">
        <f>VLOOKUP($A30,'Return Data'!$B$7:$R$2700,13,0)</f>
        <v>6.7454999999999998</v>
      </c>
      <c r="M30" s="66">
        <f t="shared" si="4"/>
        <v>13</v>
      </c>
      <c r="N30" s="65">
        <f>VLOOKUP($A30,'Return Data'!$B$7:$R$2700,17,0)</f>
        <v>8.5210000000000008</v>
      </c>
      <c r="O30" s="66">
        <f t="shared" si="8"/>
        <v>8</v>
      </c>
      <c r="P30" s="65">
        <f>VLOOKUP($A30,'Return Data'!$B$7:$R$2700,14,0)</f>
        <v>7.9366000000000003</v>
      </c>
      <c r="Q30" s="66">
        <f t="shared" si="9"/>
        <v>8</v>
      </c>
      <c r="R30" s="65">
        <f>VLOOKUP($A30,'Return Data'!$B$7:$R$2700,16,0)</f>
        <v>6.9344999999999999</v>
      </c>
      <c r="S30" s="67">
        <f t="shared" si="7"/>
        <v>21</v>
      </c>
    </row>
    <row r="31" spans="1:19" x14ac:dyDescent="0.3">
      <c r="A31" s="82" t="s">
        <v>1472</v>
      </c>
      <c r="B31" s="64">
        <f>VLOOKUP($A31,'Return Data'!$B$7:$R$2700,3,0)</f>
        <v>44260</v>
      </c>
      <c r="C31" s="65">
        <f>VLOOKUP($A31,'Return Data'!$B$7:$R$2700,4,0)</f>
        <v>32.222499999999997</v>
      </c>
      <c r="D31" s="65">
        <f>VLOOKUP($A31,'Return Data'!$B$7:$R$2700,9,0)</f>
        <v>1.7703</v>
      </c>
      <c r="E31" s="66">
        <f t="shared" si="0"/>
        <v>7</v>
      </c>
      <c r="F31" s="65">
        <f>VLOOKUP($A31,'Return Data'!$B$7:$R$2700,10,0)</f>
        <v>0.50849999999999995</v>
      </c>
      <c r="G31" s="66">
        <f t="shared" si="1"/>
        <v>4</v>
      </c>
      <c r="H31" s="65">
        <f>VLOOKUP($A31,'Return Data'!$B$7:$R$2700,11,0)</f>
        <v>2.7418999999999998</v>
      </c>
      <c r="I31" s="66">
        <f t="shared" si="2"/>
        <v>19</v>
      </c>
      <c r="J31" s="65">
        <f>VLOOKUP($A31,'Return Data'!$B$7:$R$2700,12,0)</f>
        <v>5.9175000000000004</v>
      </c>
      <c r="K31" s="66">
        <f t="shared" si="3"/>
        <v>14</v>
      </c>
      <c r="L31" s="65">
        <f>VLOOKUP($A31,'Return Data'!$B$7:$R$2700,13,0)</f>
        <v>6.7168000000000001</v>
      </c>
      <c r="M31" s="66">
        <f t="shared" si="4"/>
        <v>14</v>
      </c>
      <c r="N31" s="65">
        <f>VLOOKUP($A31,'Return Data'!$B$7:$R$2700,17,0)</f>
        <v>1.1677999999999999</v>
      </c>
      <c r="O31" s="66">
        <f t="shared" si="8"/>
        <v>23</v>
      </c>
      <c r="P31" s="65">
        <f>VLOOKUP($A31,'Return Data'!$B$7:$R$2700,14,0)</f>
        <v>2.9657</v>
      </c>
      <c r="Q31" s="66">
        <f t="shared" si="9"/>
        <v>22</v>
      </c>
      <c r="R31" s="65">
        <f>VLOOKUP($A31,'Return Data'!$B$7:$R$2700,16,0)</f>
        <v>6.5246000000000004</v>
      </c>
      <c r="S31" s="67">
        <f t="shared" si="7"/>
        <v>22</v>
      </c>
    </row>
    <row r="32" spans="1:19" x14ac:dyDescent="0.3">
      <c r="A32" s="82" t="s">
        <v>1474</v>
      </c>
      <c r="B32" s="64">
        <f>VLOOKUP($A32,'Return Data'!$B$7:$R$2700,3,0)</f>
        <v>44260</v>
      </c>
      <c r="C32" s="65">
        <f>VLOOKUP($A32,'Return Data'!$B$7:$R$2700,4,0)</f>
        <v>37.724699999999999</v>
      </c>
      <c r="D32" s="65">
        <f>VLOOKUP($A32,'Return Data'!$B$7:$R$2700,9,0)</f>
        <v>0.59460000000000002</v>
      </c>
      <c r="E32" s="66">
        <f t="shared" si="0"/>
        <v>20</v>
      </c>
      <c r="F32" s="65">
        <f>VLOOKUP($A32,'Return Data'!$B$7:$R$2700,10,0)</f>
        <v>-1.7002999999999999</v>
      </c>
      <c r="G32" s="66">
        <f t="shared" si="1"/>
        <v>19</v>
      </c>
      <c r="H32" s="65">
        <f>VLOOKUP($A32,'Return Data'!$B$7:$R$2700,11,0)</f>
        <v>2.4533</v>
      </c>
      <c r="I32" s="66">
        <f t="shared" si="2"/>
        <v>23</v>
      </c>
      <c r="J32" s="65">
        <f>VLOOKUP($A32,'Return Data'!$B$7:$R$2700,12,0)</f>
        <v>5.8448000000000002</v>
      </c>
      <c r="K32" s="66">
        <f t="shared" si="3"/>
        <v>15</v>
      </c>
      <c r="L32" s="65">
        <f>VLOOKUP($A32,'Return Data'!$B$7:$R$2700,13,0)</f>
        <v>6.7904999999999998</v>
      </c>
      <c r="M32" s="66">
        <f t="shared" si="4"/>
        <v>12</v>
      </c>
      <c r="N32" s="65">
        <f>VLOOKUP($A32,'Return Data'!$B$7:$R$2700,17,0)</f>
        <v>8.3970000000000002</v>
      </c>
      <c r="O32" s="66">
        <f t="shared" si="8"/>
        <v>9</v>
      </c>
      <c r="P32" s="65">
        <f>VLOOKUP($A32,'Return Data'!$B$7:$R$2700,14,0)</f>
        <v>5.6700999999999997</v>
      </c>
      <c r="Q32" s="66">
        <f t="shared" si="9"/>
        <v>16</v>
      </c>
      <c r="R32" s="65">
        <f>VLOOKUP($A32,'Return Data'!$B$7:$R$2700,16,0)</f>
        <v>7.4048999999999996</v>
      </c>
      <c r="S32" s="67">
        <f t="shared" si="7"/>
        <v>13</v>
      </c>
    </row>
    <row r="33" spans="1:19" x14ac:dyDescent="0.3">
      <c r="A33" s="82" t="s">
        <v>1477</v>
      </c>
      <c r="B33" s="64">
        <f>VLOOKUP($A33,'Return Data'!$B$7:$R$2700,3,0)</f>
        <v>44260</v>
      </c>
      <c r="C33" s="65">
        <f>VLOOKUP($A33,'Return Data'!$B$7:$R$2700,4,0)</f>
        <v>23.332899999999999</v>
      </c>
      <c r="D33" s="65">
        <f>VLOOKUP($A33,'Return Data'!$B$7:$R$2700,9,0)</f>
        <v>1.6894</v>
      </c>
      <c r="E33" s="66">
        <f t="shared" si="0"/>
        <v>11</v>
      </c>
      <c r="F33" s="65">
        <f>VLOOKUP($A33,'Return Data'!$B$7:$R$2700,10,0)</f>
        <v>-0.1409</v>
      </c>
      <c r="G33" s="66">
        <f t="shared" si="1"/>
        <v>9</v>
      </c>
      <c r="H33" s="65">
        <f>VLOOKUP($A33,'Return Data'!$B$7:$R$2700,11,0)</f>
        <v>3.5968</v>
      </c>
      <c r="I33" s="66">
        <f t="shared" si="2"/>
        <v>8</v>
      </c>
      <c r="J33" s="65">
        <f>VLOOKUP($A33,'Return Data'!$B$7:$R$2700,12,0)</f>
        <v>6.4108000000000001</v>
      </c>
      <c r="K33" s="66">
        <f t="shared" si="3"/>
        <v>11</v>
      </c>
      <c r="L33" s="65">
        <f>VLOOKUP($A33,'Return Data'!$B$7:$R$2700,13,0)</f>
        <v>7.6757</v>
      </c>
      <c r="M33" s="66">
        <f t="shared" si="4"/>
        <v>4</v>
      </c>
      <c r="N33" s="65">
        <f>VLOOKUP($A33,'Return Data'!$B$7:$R$2700,17,0)</f>
        <v>2.3864999999999998</v>
      </c>
      <c r="O33" s="66">
        <f t="shared" si="8"/>
        <v>21</v>
      </c>
      <c r="P33" s="65">
        <f>VLOOKUP($A33,'Return Data'!$B$7:$R$2700,14,0)</f>
        <v>3.6850000000000001</v>
      </c>
      <c r="Q33" s="66">
        <f t="shared" si="9"/>
        <v>20</v>
      </c>
      <c r="R33" s="65">
        <f>VLOOKUP($A33,'Return Data'!$B$7:$R$2700,16,0)</f>
        <v>6.4915000000000003</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1.7073807692307692</v>
      </c>
      <c r="E35" s="88"/>
      <c r="F35" s="89">
        <f>AVERAGE(F8:F33)</f>
        <v>-0.2208846153846154</v>
      </c>
      <c r="G35" s="88"/>
      <c r="H35" s="89">
        <f>AVERAGE(H8:H33)</f>
        <v>3.8479307692307692</v>
      </c>
      <c r="I35" s="88"/>
      <c r="J35" s="89">
        <f>AVERAGE(J8:J33)</f>
        <v>6.7133423076923062</v>
      </c>
      <c r="K35" s="88"/>
      <c r="L35" s="89">
        <f>AVERAGE(L8:L33)</f>
        <v>5.9041500000000005</v>
      </c>
      <c r="M35" s="88"/>
      <c r="N35" s="89">
        <f>AVERAGE(N8:N33)</f>
        <v>5.869244000000001</v>
      </c>
      <c r="O35" s="88"/>
      <c r="P35" s="89">
        <f>AVERAGE(P8:P33)</f>
        <v>6.0561875000000001</v>
      </c>
      <c r="Q35" s="88"/>
      <c r="R35" s="89">
        <f>AVERAGE(R8:R33)</f>
        <v>7.26945</v>
      </c>
      <c r="S35" s="90"/>
    </row>
    <row r="36" spans="1:19" x14ac:dyDescent="0.3">
      <c r="A36" s="87" t="s">
        <v>28</v>
      </c>
      <c r="B36" s="88"/>
      <c r="C36" s="88"/>
      <c r="D36" s="89">
        <f>MIN(D8:D33)</f>
        <v>-2.6152000000000002</v>
      </c>
      <c r="E36" s="88"/>
      <c r="F36" s="89">
        <f>MIN(F8:F33)</f>
        <v>-3.5871</v>
      </c>
      <c r="G36" s="88"/>
      <c r="H36" s="89">
        <f>MIN(H8:H33)</f>
        <v>1.8652</v>
      </c>
      <c r="I36" s="88"/>
      <c r="J36" s="89">
        <f>MIN(J8:J33)</f>
        <v>4.0406000000000004</v>
      </c>
      <c r="K36" s="88"/>
      <c r="L36" s="89">
        <f>MIN(L8:L33)</f>
        <v>-4.8708999999999998</v>
      </c>
      <c r="M36" s="88"/>
      <c r="N36" s="89">
        <f>MIN(N8:N33)</f>
        <v>-7.7740999999999998</v>
      </c>
      <c r="O36" s="88"/>
      <c r="P36" s="89">
        <f>MIN(P8:P33)</f>
        <v>-3.3458999999999999</v>
      </c>
      <c r="Q36" s="88"/>
      <c r="R36" s="89">
        <f>MIN(R8:R33)</f>
        <v>4.4318999999999997</v>
      </c>
      <c r="S36" s="90"/>
    </row>
    <row r="37" spans="1:19" ht="15" thickBot="1" x14ac:dyDescent="0.35">
      <c r="A37" s="91" t="s">
        <v>29</v>
      </c>
      <c r="B37" s="92"/>
      <c r="C37" s="92"/>
      <c r="D37" s="93">
        <f>MAX(D8:D33)</f>
        <v>15.818899999999999</v>
      </c>
      <c r="E37" s="92"/>
      <c r="F37" s="93">
        <f>MAX(F8:F33)</f>
        <v>16.945699999999999</v>
      </c>
      <c r="G37" s="92"/>
      <c r="H37" s="93">
        <f>MAX(H8:H33)</f>
        <v>19.946200000000001</v>
      </c>
      <c r="I37" s="92"/>
      <c r="J37" s="93">
        <f>MAX(J8:J33)</f>
        <v>16.023199999999999</v>
      </c>
      <c r="K37" s="92"/>
      <c r="L37" s="93">
        <f>MAX(L8:L33)</f>
        <v>9.2459000000000007</v>
      </c>
      <c r="M37" s="92"/>
      <c r="N37" s="93">
        <f>MAX(N8:N33)</f>
        <v>9.3468999999999998</v>
      </c>
      <c r="O37" s="92"/>
      <c r="P37" s="93">
        <f>MAX(P8:P33)</f>
        <v>8.7209000000000003</v>
      </c>
      <c r="Q37" s="92"/>
      <c r="R37" s="93">
        <f>MAX(R8:R33)</f>
        <v>8.702</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1625</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44260</v>
      </c>
      <c r="C8" s="65">
        <f>VLOOKUP($A8,'Return Data'!$B$7:$R$2700,4,0)</f>
        <v>25.348800000000001</v>
      </c>
      <c r="D8" s="65">
        <f>VLOOKUP($A8,'Return Data'!$B$7:$R$2700,9,0)</f>
        <v>25.6417</v>
      </c>
      <c r="E8" s="66">
        <f t="shared" ref="E8:E43" si="0">RANK(D8,D$8:D$43,0)</f>
        <v>1</v>
      </c>
      <c r="F8" s="65">
        <f>VLOOKUP($A8,'Return Data'!$B$7:$R$2700,10,0)</f>
        <v>10.407500000000001</v>
      </c>
      <c r="G8" s="66">
        <f t="shared" ref="G8:G43" si="1">RANK(F8,F$8:F$43,0)</f>
        <v>2</v>
      </c>
      <c r="H8" s="65">
        <f>VLOOKUP($A8,'Return Data'!$B$7:$R$2700,11,0)</f>
        <v>11.6015</v>
      </c>
      <c r="I8" s="66">
        <f t="shared" ref="I8:I20" si="2">RANK(H8,H$8:H$43,0)</f>
        <v>2</v>
      </c>
      <c r="J8" s="65">
        <f>VLOOKUP($A8,'Return Data'!$B$7:$R$2700,12,0)</f>
        <v>19.000800000000002</v>
      </c>
      <c r="K8" s="66">
        <f>RANK(J8,J$8:J$43,0)</f>
        <v>1</v>
      </c>
      <c r="L8" s="65">
        <f>VLOOKUP($A8,'Return Data'!$B$7:$R$2700,13,0)</f>
        <v>9.3247</v>
      </c>
      <c r="M8" s="66">
        <f>RANK(L8,L$8:L$43,0)</f>
        <v>1</v>
      </c>
      <c r="N8" s="65">
        <f>VLOOKUP($A8,'Return Data'!$B$7:$R$2700,17,0)</f>
        <v>3.9678</v>
      </c>
      <c r="O8" s="66">
        <f>RANK(N8,N$8:N$43,0)</f>
        <v>24</v>
      </c>
      <c r="P8" s="65">
        <f>VLOOKUP($A8,'Return Data'!$B$7:$R$2700,14,0)</f>
        <v>4.1809000000000003</v>
      </c>
      <c r="Q8" s="66">
        <f>RANK(P8,P$8:P$43,0)</f>
        <v>23</v>
      </c>
      <c r="R8" s="65">
        <f>VLOOKUP($A8,'Return Data'!$B$7:$R$2700,16,0)</f>
        <v>8.0513999999999992</v>
      </c>
      <c r="S8" s="67">
        <f t="shared" ref="S8:S43" si="3">RANK(R8,R$8:R$43,0)</f>
        <v>19</v>
      </c>
    </row>
    <row r="9" spans="1:19" x14ac:dyDescent="0.3">
      <c r="A9" s="82" t="s">
        <v>1100</v>
      </c>
      <c r="B9" s="64">
        <f>VLOOKUP($A9,'Return Data'!$B$7:$R$2700,3,0)</f>
        <v>44260</v>
      </c>
      <c r="C9" s="65">
        <f>VLOOKUP($A9,'Return Data'!$B$7:$R$2700,4,0)</f>
        <v>1.3931</v>
      </c>
      <c r="D9" s="65"/>
      <c r="E9" s="66"/>
      <c r="F9" s="65"/>
      <c r="G9" s="66"/>
      <c r="H9" s="65"/>
      <c r="I9" s="66"/>
      <c r="J9" s="65"/>
      <c r="K9" s="66"/>
      <c r="L9" s="65"/>
      <c r="M9" s="66"/>
      <c r="N9" s="65"/>
      <c r="O9" s="66"/>
      <c r="P9" s="65"/>
      <c r="Q9" s="66"/>
      <c r="R9" s="65">
        <f>VLOOKUP($A9,'Return Data'!$B$7:$R$2700,16,0)</f>
        <v>-19.2897</v>
      </c>
      <c r="S9" s="67">
        <f t="shared" si="3"/>
        <v>34</v>
      </c>
    </row>
    <row r="10" spans="1:19" x14ac:dyDescent="0.3">
      <c r="A10" s="82" t="s">
        <v>1102</v>
      </c>
      <c r="B10" s="64">
        <f>VLOOKUP($A10,'Return Data'!$B$7:$R$2700,3,0)</f>
        <v>44260</v>
      </c>
      <c r="C10" s="65">
        <f>VLOOKUP($A10,'Return Data'!$B$7:$R$2700,4,0)</f>
        <v>22.394200000000001</v>
      </c>
      <c r="D10" s="65">
        <f>VLOOKUP($A10,'Return Data'!$B$7:$R$2700,9,0)</f>
        <v>3.2328000000000001</v>
      </c>
      <c r="E10" s="66">
        <f t="shared" si="0"/>
        <v>9</v>
      </c>
      <c r="F10" s="65">
        <f>VLOOKUP($A10,'Return Data'!$B$7:$R$2700,10,0)</f>
        <v>2.5268999999999999</v>
      </c>
      <c r="G10" s="66">
        <f t="shared" si="1"/>
        <v>5</v>
      </c>
      <c r="H10" s="65">
        <f>VLOOKUP($A10,'Return Data'!$B$7:$R$2700,11,0)</f>
        <v>6.9397000000000002</v>
      </c>
      <c r="I10" s="66">
        <f t="shared" si="2"/>
        <v>5</v>
      </c>
      <c r="J10" s="65">
        <f>VLOOKUP($A10,'Return Data'!$B$7:$R$2700,12,0)</f>
        <v>9.3005999999999993</v>
      </c>
      <c r="K10" s="66">
        <f t="shared" ref="K10:K20" si="4">RANK(J10,J$8:J$43,0)</f>
        <v>6</v>
      </c>
      <c r="L10" s="65">
        <f>VLOOKUP($A10,'Return Data'!$B$7:$R$2700,13,0)</f>
        <v>8.1364999999999998</v>
      </c>
      <c r="M10" s="66">
        <f t="shared" ref="M10:M20" si="5">RANK(L10,L$8:L$43,0)</f>
        <v>5</v>
      </c>
      <c r="N10" s="65">
        <f>VLOOKUP($A10,'Return Data'!$B$7:$R$2700,17,0)</f>
        <v>8.8653999999999993</v>
      </c>
      <c r="O10" s="66">
        <f t="shared" ref="O10:O20" si="6">RANK(N10,N$8:N$43,0)</f>
        <v>16</v>
      </c>
      <c r="P10" s="65">
        <f>VLOOKUP($A10,'Return Data'!$B$7:$R$2700,14,0)</f>
        <v>8.5472000000000001</v>
      </c>
      <c r="Q10" s="66">
        <f t="shared" ref="Q10:Q20" si="7">RANK(P10,P$8:P$43,0)</f>
        <v>15</v>
      </c>
      <c r="R10" s="65">
        <f>VLOOKUP($A10,'Return Data'!$B$7:$R$2700,16,0)</f>
        <v>9.2731999999999992</v>
      </c>
      <c r="S10" s="67">
        <f t="shared" si="3"/>
        <v>3</v>
      </c>
    </row>
    <row r="11" spans="1:19" x14ac:dyDescent="0.3">
      <c r="A11" s="82" t="s">
        <v>1105</v>
      </c>
      <c r="B11" s="64">
        <f>VLOOKUP($A11,'Return Data'!$B$7:$R$2700,3,0)</f>
        <v>44260</v>
      </c>
      <c r="C11" s="65">
        <f>VLOOKUP($A11,'Return Data'!$B$7:$R$2700,4,0)</f>
        <v>15.525600000000001</v>
      </c>
      <c r="D11" s="65">
        <f>VLOOKUP($A11,'Return Data'!$B$7:$R$2700,9,0)</f>
        <v>-4.4264999999999999</v>
      </c>
      <c r="E11" s="66">
        <f t="shared" si="0"/>
        <v>25</v>
      </c>
      <c r="F11" s="65">
        <f>VLOOKUP($A11,'Return Data'!$B$7:$R$2700,10,0)</f>
        <v>-3.7418</v>
      </c>
      <c r="G11" s="66">
        <f t="shared" si="1"/>
        <v>18</v>
      </c>
      <c r="H11" s="65">
        <f>VLOOKUP($A11,'Return Data'!$B$7:$R$2700,11,0)</f>
        <v>2.3220000000000001</v>
      </c>
      <c r="I11" s="66">
        <f t="shared" si="2"/>
        <v>16</v>
      </c>
      <c r="J11" s="65">
        <f>VLOOKUP($A11,'Return Data'!$B$7:$R$2700,12,0)</f>
        <v>3.6520000000000001</v>
      </c>
      <c r="K11" s="66">
        <f t="shared" si="4"/>
        <v>23</v>
      </c>
      <c r="L11" s="65">
        <f>VLOOKUP($A11,'Return Data'!$B$7:$R$2700,13,0)</f>
        <v>4.2405999999999997</v>
      </c>
      <c r="M11" s="66">
        <f t="shared" si="5"/>
        <v>25</v>
      </c>
      <c r="N11" s="65">
        <f>VLOOKUP($A11,'Return Data'!$B$7:$R$2700,17,0)</f>
        <v>2.0177999999999998</v>
      </c>
      <c r="O11" s="66">
        <f t="shared" si="6"/>
        <v>26</v>
      </c>
      <c r="P11" s="65">
        <f>VLOOKUP($A11,'Return Data'!$B$7:$R$2700,14,0)</f>
        <v>3.1724000000000001</v>
      </c>
      <c r="Q11" s="66">
        <f t="shared" si="7"/>
        <v>26</v>
      </c>
      <c r="R11" s="65">
        <f>VLOOKUP($A11,'Return Data'!$B$7:$R$2700,16,0)</f>
        <v>6.4711999999999996</v>
      </c>
      <c r="S11" s="67">
        <f t="shared" si="3"/>
        <v>28</v>
      </c>
    </row>
    <row r="12" spans="1:19" x14ac:dyDescent="0.3">
      <c r="A12" s="82" t="s">
        <v>1106</v>
      </c>
      <c r="B12" s="64">
        <f>VLOOKUP($A12,'Return Data'!$B$7:$R$2700,3,0)</f>
        <v>44260</v>
      </c>
      <c r="C12" s="65">
        <f>VLOOKUP($A12,'Return Data'!$B$7:$R$2700,4,0)</f>
        <v>65.871899999999997</v>
      </c>
      <c r="D12" s="65">
        <f>VLOOKUP($A12,'Return Data'!$B$7:$R$2700,9,0)</f>
        <v>-0.94920000000000004</v>
      </c>
      <c r="E12" s="66">
        <f t="shared" si="0"/>
        <v>16</v>
      </c>
      <c r="F12" s="65">
        <f>VLOOKUP($A12,'Return Data'!$B$7:$R$2700,10,0)</f>
        <v>-1.2528999999999999</v>
      </c>
      <c r="G12" s="66">
        <f t="shared" si="1"/>
        <v>13</v>
      </c>
      <c r="H12" s="65">
        <f>VLOOKUP($A12,'Return Data'!$B$7:$R$2700,11,0)</f>
        <v>2.8355999999999999</v>
      </c>
      <c r="I12" s="66">
        <f t="shared" si="2"/>
        <v>13</v>
      </c>
      <c r="J12" s="65">
        <f>VLOOKUP($A12,'Return Data'!$B$7:$R$2700,12,0)</f>
        <v>5.1973000000000003</v>
      </c>
      <c r="K12" s="66">
        <f t="shared" si="4"/>
        <v>16</v>
      </c>
      <c r="L12" s="65">
        <f>VLOOKUP($A12,'Return Data'!$B$7:$R$2700,13,0)</f>
        <v>6.3975999999999997</v>
      </c>
      <c r="M12" s="66">
        <f t="shared" si="5"/>
        <v>17</v>
      </c>
      <c r="N12" s="65">
        <f>VLOOKUP($A12,'Return Data'!$B$7:$R$2700,17,0)</f>
        <v>5.8440000000000003</v>
      </c>
      <c r="O12" s="66">
        <f t="shared" si="6"/>
        <v>23</v>
      </c>
      <c r="P12" s="65">
        <f>VLOOKUP($A12,'Return Data'!$B$7:$R$2700,14,0)</f>
        <v>5.4997999999999996</v>
      </c>
      <c r="Q12" s="66">
        <f t="shared" si="7"/>
        <v>22</v>
      </c>
      <c r="R12" s="65">
        <f>VLOOKUP($A12,'Return Data'!$B$7:$R$2700,16,0)</f>
        <v>7.4695999999999998</v>
      </c>
      <c r="S12" s="67">
        <f t="shared" si="3"/>
        <v>25</v>
      </c>
    </row>
    <row r="13" spans="1:19" x14ac:dyDescent="0.3">
      <c r="A13" s="82" t="s">
        <v>1111</v>
      </c>
      <c r="B13" s="64">
        <f>VLOOKUP($A13,'Return Data'!$B$7:$R$2700,3,0)</f>
        <v>44260</v>
      </c>
      <c r="C13" s="65">
        <f>VLOOKUP($A13,'Return Data'!$B$7:$R$2700,4,0)</f>
        <v>23.890499999999999</v>
      </c>
      <c r="D13" s="65">
        <f>VLOOKUP($A13,'Return Data'!$B$7:$R$2700,9,0)</f>
        <v>20.2532</v>
      </c>
      <c r="E13" s="66">
        <f t="shared" si="0"/>
        <v>2</v>
      </c>
      <c r="F13" s="65">
        <f>VLOOKUP($A13,'Return Data'!$B$7:$R$2700,10,0)</f>
        <v>18.437100000000001</v>
      </c>
      <c r="G13" s="66">
        <f t="shared" si="1"/>
        <v>1</v>
      </c>
      <c r="H13" s="65">
        <f>VLOOKUP($A13,'Return Data'!$B$7:$R$2700,11,0)</f>
        <v>24.729199999999999</v>
      </c>
      <c r="I13" s="66">
        <f t="shared" si="2"/>
        <v>1</v>
      </c>
      <c r="J13" s="65">
        <f>VLOOKUP($A13,'Return Data'!$B$7:$R$2700,12,0)</f>
        <v>6.9103000000000003</v>
      </c>
      <c r="K13" s="66">
        <f t="shared" si="4"/>
        <v>10</v>
      </c>
      <c r="L13" s="65">
        <f>VLOOKUP($A13,'Return Data'!$B$7:$R$2700,13,0)</f>
        <v>0.43759999999999999</v>
      </c>
      <c r="M13" s="66">
        <f t="shared" si="5"/>
        <v>30</v>
      </c>
      <c r="N13" s="65">
        <f>VLOOKUP($A13,'Return Data'!$B$7:$R$2700,17,0)</f>
        <v>1.6249</v>
      </c>
      <c r="O13" s="66">
        <f t="shared" si="6"/>
        <v>27</v>
      </c>
      <c r="P13" s="65">
        <f>VLOOKUP($A13,'Return Data'!$B$7:$R$2700,14,0)</f>
        <v>3.9443999999999999</v>
      </c>
      <c r="Q13" s="66">
        <f t="shared" si="7"/>
        <v>25</v>
      </c>
      <c r="R13" s="65">
        <f>VLOOKUP($A13,'Return Data'!$B$7:$R$2700,16,0)</f>
        <v>7.7552000000000003</v>
      </c>
      <c r="S13" s="67">
        <f t="shared" si="3"/>
        <v>22</v>
      </c>
    </row>
    <row r="14" spans="1:19" x14ac:dyDescent="0.3">
      <c r="A14" s="82" t="s">
        <v>1113</v>
      </c>
      <c r="B14" s="64">
        <f>VLOOKUP($A14,'Return Data'!$B$7:$R$2700,3,0)</f>
        <v>44260</v>
      </c>
      <c r="C14" s="65">
        <f>VLOOKUP($A14,'Return Data'!$B$7:$R$2700,4,0)</f>
        <v>45.294800000000002</v>
      </c>
      <c r="D14" s="65">
        <f>VLOOKUP($A14,'Return Data'!$B$7:$R$2700,9,0)</f>
        <v>1.6597999999999999</v>
      </c>
      <c r="E14" s="66">
        <f t="shared" si="0"/>
        <v>12</v>
      </c>
      <c r="F14" s="65">
        <f>VLOOKUP($A14,'Return Data'!$B$7:$R$2700,10,0)</f>
        <v>0.61280000000000001</v>
      </c>
      <c r="G14" s="66">
        <f t="shared" si="1"/>
        <v>8</v>
      </c>
      <c r="H14" s="65">
        <f>VLOOKUP($A14,'Return Data'!$B$7:$R$2700,11,0)</f>
        <v>6.7770999999999999</v>
      </c>
      <c r="I14" s="66">
        <f t="shared" si="2"/>
        <v>6</v>
      </c>
      <c r="J14" s="65">
        <f>VLOOKUP($A14,'Return Data'!$B$7:$R$2700,12,0)</f>
        <v>10.196199999999999</v>
      </c>
      <c r="K14" s="66">
        <f t="shared" si="4"/>
        <v>4</v>
      </c>
      <c r="L14" s="65">
        <f>VLOOKUP($A14,'Return Data'!$B$7:$R$2700,13,0)</f>
        <v>7.2986000000000004</v>
      </c>
      <c r="M14" s="66">
        <f t="shared" si="5"/>
        <v>10</v>
      </c>
      <c r="N14" s="65">
        <f>VLOOKUP($A14,'Return Data'!$B$7:$R$2700,17,0)</f>
        <v>9.6248000000000005</v>
      </c>
      <c r="O14" s="66">
        <f t="shared" si="6"/>
        <v>13</v>
      </c>
      <c r="P14" s="65">
        <f>VLOOKUP($A14,'Return Data'!$B$7:$R$2700,14,0)</f>
        <v>8.8513999999999999</v>
      </c>
      <c r="Q14" s="66">
        <f t="shared" si="7"/>
        <v>11</v>
      </c>
      <c r="R14" s="65">
        <f>VLOOKUP($A14,'Return Data'!$B$7:$R$2700,16,0)</f>
        <v>8.8268000000000004</v>
      </c>
      <c r="S14" s="67">
        <f t="shared" si="3"/>
        <v>10</v>
      </c>
    </row>
    <row r="15" spans="1:19" x14ac:dyDescent="0.3">
      <c r="A15" s="82" t="s">
        <v>1115</v>
      </c>
      <c r="B15" s="64">
        <f>VLOOKUP($A15,'Return Data'!$B$7:$R$2700,3,0)</f>
        <v>44260</v>
      </c>
      <c r="C15" s="65">
        <f>VLOOKUP($A15,'Return Data'!$B$7:$R$2700,4,0)</f>
        <v>35.911299999999997</v>
      </c>
      <c r="D15" s="65">
        <f>VLOOKUP($A15,'Return Data'!$B$7:$R$2700,9,0)</f>
        <v>5.1859999999999999</v>
      </c>
      <c r="E15" s="66">
        <f t="shared" si="0"/>
        <v>6</v>
      </c>
      <c r="F15" s="65">
        <f>VLOOKUP($A15,'Return Data'!$B$7:$R$2700,10,0)</f>
        <v>1.8728</v>
      </c>
      <c r="G15" s="66">
        <f t="shared" si="1"/>
        <v>6</v>
      </c>
      <c r="H15" s="65">
        <f>VLOOKUP($A15,'Return Data'!$B$7:$R$2700,11,0)</f>
        <v>7.5038</v>
      </c>
      <c r="I15" s="66">
        <f t="shared" si="2"/>
        <v>4</v>
      </c>
      <c r="J15" s="65">
        <f>VLOOKUP($A15,'Return Data'!$B$7:$R$2700,12,0)</f>
        <v>10.6556</v>
      </c>
      <c r="K15" s="66">
        <f t="shared" si="4"/>
        <v>3</v>
      </c>
      <c r="L15" s="65">
        <f>VLOOKUP($A15,'Return Data'!$B$7:$R$2700,13,0)</f>
        <v>8.1420999999999992</v>
      </c>
      <c r="M15" s="66">
        <f t="shared" si="5"/>
        <v>4</v>
      </c>
      <c r="N15" s="65">
        <f>VLOOKUP($A15,'Return Data'!$B$7:$R$2700,17,0)</f>
        <v>10.1495</v>
      </c>
      <c r="O15" s="66">
        <f t="shared" si="6"/>
        <v>11</v>
      </c>
      <c r="P15" s="65">
        <f>VLOOKUP($A15,'Return Data'!$B$7:$R$2700,14,0)</f>
        <v>8.8447999999999993</v>
      </c>
      <c r="Q15" s="66">
        <f t="shared" si="7"/>
        <v>12</v>
      </c>
      <c r="R15" s="65">
        <f>VLOOKUP($A15,'Return Data'!$B$7:$R$2700,16,0)</f>
        <v>9.1209000000000007</v>
      </c>
      <c r="S15" s="67">
        <f t="shared" si="3"/>
        <v>5</v>
      </c>
    </row>
    <row r="16" spans="1:19" x14ac:dyDescent="0.3">
      <c r="A16" s="82" t="s">
        <v>1116</v>
      </c>
      <c r="B16" s="64">
        <f>VLOOKUP($A16,'Return Data'!$B$7:$R$2700,3,0)</f>
        <v>44260</v>
      </c>
      <c r="C16" s="65">
        <f>VLOOKUP($A16,'Return Data'!$B$7:$R$2700,4,0)</f>
        <v>38.3292</v>
      </c>
      <c r="D16" s="65">
        <f>VLOOKUP($A16,'Return Data'!$B$7:$R$2700,9,0)</f>
        <v>-6.9619</v>
      </c>
      <c r="E16" s="66">
        <f t="shared" si="0"/>
        <v>27</v>
      </c>
      <c r="F16" s="65">
        <f>VLOOKUP($A16,'Return Data'!$B$7:$R$2700,10,0)</f>
        <v>-4.7209000000000003</v>
      </c>
      <c r="G16" s="66">
        <f t="shared" si="1"/>
        <v>22</v>
      </c>
      <c r="H16" s="65">
        <f>VLOOKUP($A16,'Return Data'!$B$7:$R$2700,11,0)</f>
        <v>2.3788</v>
      </c>
      <c r="I16" s="66">
        <f t="shared" si="2"/>
        <v>15</v>
      </c>
      <c r="J16" s="65">
        <f>VLOOKUP($A16,'Return Data'!$B$7:$R$2700,12,0)</f>
        <v>4.9046000000000003</v>
      </c>
      <c r="K16" s="66">
        <f t="shared" si="4"/>
        <v>17</v>
      </c>
      <c r="L16" s="65">
        <f>VLOOKUP($A16,'Return Data'!$B$7:$R$2700,13,0)</f>
        <v>6.7803000000000004</v>
      </c>
      <c r="M16" s="66">
        <f t="shared" si="5"/>
        <v>15</v>
      </c>
      <c r="N16" s="65">
        <f>VLOOKUP($A16,'Return Data'!$B$7:$R$2700,17,0)</f>
        <v>9.2720000000000002</v>
      </c>
      <c r="O16" s="66">
        <f t="shared" si="6"/>
        <v>14</v>
      </c>
      <c r="P16" s="65">
        <f>VLOOKUP($A16,'Return Data'!$B$7:$R$2700,14,0)</f>
        <v>8.734</v>
      </c>
      <c r="Q16" s="66">
        <f t="shared" si="7"/>
        <v>13</v>
      </c>
      <c r="R16" s="65">
        <f>VLOOKUP($A16,'Return Data'!$B$7:$R$2700,16,0)</f>
        <v>8.4997000000000007</v>
      </c>
      <c r="S16" s="67">
        <f t="shared" si="3"/>
        <v>16</v>
      </c>
    </row>
    <row r="17" spans="1:19" x14ac:dyDescent="0.3">
      <c r="A17" s="82" t="s">
        <v>1118</v>
      </c>
      <c r="B17" s="64">
        <f>VLOOKUP($A17,'Return Data'!$B$7:$R$2700,3,0)</f>
        <v>44260</v>
      </c>
      <c r="C17" s="65">
        <f>VLOOKUP($A17,'Return Data'!$B$7:$R$2700,4,0)</f>
        <v>19.011399999999998</v>
      </c>
      <c r="D17" s="65">
        <f>VLOOKUP($A17,'Return Data'!$B$7:$R$2700,9,0)</f>
        <v>2.4112</v>
      </c>
      <c r="E17" s="66">
        <f t="shared" si="0"/>
        <v>11</v>
      </c>
      <c r="F17" s="65">
        <f>VLOOKUP($A17,'Return Data'!$B$7:$R$2700,10,0)</f>
        <v>2.5564</v>
      </c>
      <c r="G17" s="66">
        <f t="shared" si="1"/>
        <v>4</v>
      </c>
      <c r="H17" s="65">
        <f>VLOOKUP($A17,'Return Data'!$B$7:$R$2700,11,0)</f>
        <v>4.9042000000000003</v>
      </c>
      <c r="I17" s="66">
        <f t="shared" si="2"/>
        <v>9</v>
      </c>
      <c r="J17" s="65">
        <f>VLOOKUP($A17,'Return Data'!$B$7:$R$2700,12,0)</f>
        <v>6.4241000000000001</v>
      </c>
      <c r="K17" s="66">
        <f t="shared" si="4"/>
        <v>11</v>
      </c>
      <c r="L17" s="65">
        <f>VLOOKUP($A17,'Return Data'!$B$7:$R$2700,13,0)</f>
        <v>7.2134</v>
      </c>
      <c r="M17" s="66">
        <f t="shared" si="5"/>
        <v>12</v>
      </c>
      <c r="N17" s="65">
        <f>VLOOKUP($A17,'Return Data'!$B$7:$R$2700,17,0)</f>
        <v>8.2335999999999991</v>
      </c>
      <c r="O17" s="66">
        <f t="shared" si="6"/>
        <v>20</v>
      </c>
      <c r="P17" s="65">
        <f>VLOOKUP($A17,'Return Data'!$B$7:$R$2700,14,0)</f>
        <v>9.5103000000000009</v>
      </c>
      <c r="Q17" s="66">
        <f t="shared" si="7"/>
        <v>8</v>
      </c>
      <c r="R17" s="65">
        <f>VLOOKUP($A17,'Return Data'!$B$7:$R$2700,16,0)</f>
        <v>8.3529999999999998</v>
      </c>
      <c r="S17" s="67">
        <f t="shared" si="3"/>
        <v>18</v>
      </c>
    </row>
    <row r="18" spans="1:19" x14ac:dyDescent="0.3">
      <c r="A18" s="82" t="s">
        <v>1121</v>
      </c>
      <c r="B18" s="64">
        <f>VLOOKUP($A18,'Return Data'!$B$7:$R$2700,3,0)</f>
        <v>44260</v>
      </c>
      <c r="C18" s="65">
        <f>VLOOKUP($A18,'Return Data'!$B$7:$R$2700,4,0)</f>
        <v>18.3444</v>
      </c>
      <c r="D18" s="65">
        <f>VLOOKUP($A18,'Return Data'!$B$7:$R$2700,9,0)</f>
        <v>0.39100000000000001</v>
      </c>
      <c r="E18" s="66">
        <f t="shared" si="0"/>
        <v>14</v>
      </c>
      <c r="F18" s="65">
        <f>VLOOKUP($A18,'Return Data'!$B$7:$R$2700,10,0)</f>
        <v>-0.4259</v>
      </c>
      <c r="G18" s="66">
        <f t="shared" si="1"/>
        <v>11</v>
      </c>
      <c r="H18" s="65">
        <f>VLOOKUP($A18,'Return Data'!$B$7:$R$2700,11,0)</f>
        <v>6.2952000000000004</v>
      </c>
      <c r="I18" s="66">
        <f t="shared" si="2"/>
        <v>7</v>
      </c>
      <c r="J18" s="65">
        <f>VLOOKUP($A18,'Return Data'!$B$7:$R$2700,12,0)</f>
        <v>9.7958999999999996</v>
      </c>
      <c r="K18" s="66">
        <f t="shared" si="4"/>
        <v>5</v>
      </c>
      <c r="L18" s="65">
        <f>VLOOKUP($A18,'Return Data'!$B$7:$R$2700,13,0)</f>
        <v>5.6504000000000003</v>
      </c>
      <c r="M18" s="66">
        <f t="shared" si="5"/>
        <v>20</v>
      </c>
      <c r="N18" s="65">
        <f>VLOOKUP($A18,'Return Data'!$B$7:$R$2700,17,0)</f>
        <v>7.8097000000000003</v>
      </c>
      <c r="O18" s="66">
        <f t="shared" si="6"/>
        <v>21</v>
      </c>
      <c r="P18" s="65">
        <f>VLOOKUP($A18,'Return Data'!$B$7:$R$2700,14,0)</f>
        <v>7.4523000000000001</v>
      </c>
      <c r="Q18" s="66">
        <f t="shared" si="7"/>
        <v>20</v>
      </c>
      <c r="R18" s="65">
        <f>VLOOKUP($A18,'Return Data'!$B$7:$R$2700,16,0)</f>
        <v>9.1065000000000005</v>
      </c>
      <c r="S18" s="67">
        <f t="shared" si="3"/>
        <v>6</v>
      </c>
    </row>
    <row r="19" spans="1:19" x14ac:dyDescent="0.3">
      <c r="A19" s="82" t="s">
        <v>1122</v>
      </c>
      <c r="B19" s="64">
        <f>VLOOKUP($A19,'Return Data'!$B$7:$R$2700,3,0)</f>
        <v>44260</v>
      </c>
      <c r="C19" s="65">
        <f>VLOOKUP($A19,'Return Data'!$B$7:$R$2700,4,0)</f>
        <v>16.5306</v>
      </c>
      <c r="D19" s="65">
        <f>VLOOKUP($A19,'Return Data'!$B$7:$R$2700,9,0)</f>
        <v>3.6614</v>
      </c>
      <c r="E19" s="66">
        <f t="shared" si="0"/>
        <v>7</v>
      </c>
      <c r="F19" s="65">
        <f>VLOOKUP($A19,'Return Data'!$B$7:$R$2700,10,0)</f>
        <v>4.0191999999999997</v>
      </c>
      <c r="G19" s="66">
        <f t="shared" si="1"/>
        <v>3</v>
      </c>
      <c r="H19" s="65">
        <f>VLOOKUP($A19,'Return Data'!$B$7:$R$2700,11,0)</f>
        <v>8.8546999999999993</v>
      </c>
      <c r="I19" s="66">
        <f t="shared" si="2"/>
        <v>3</v>
      </c>
      <c r="J19" s="65">
        <f>VLOOKUP($A19,'Return Data'!$B$7:$R$2700,12,0)</f>
        <v>12.2629</v>
      </c>
      <c r="K19" s="66">
        <f t="shared" si="4"/>
        <v>2</v>
      </c>
      <c r="L19" s="65">
        <f>VLOOKUP($A19,'Return Data'!$B$7:$R$2700,13,0)</f>
        <v>7.3080999999999996</v>
      </c>
      <c r="M19" s="66">
        <f t="shared" si="5"/>
        <v>9</v>
      </c>
      <c r="N19" s="65">
        <f>VLOOKUP($A19,'Return Data'!$B$7:$R$2700,17,0)</f>
        <v>9.1685999999999996</v>
      </c>
      <c r="O19" s="66">
        <f t="shared" si="6"/>
        <v>15</v>
      </c>
      <c r="P19" s="65">
        <f>VLOOKUP($A19,'Return Data'!$B$7:$R$2700,14,0)</f>
        <v>7.9360999999999997</v>
      </c>
      <c r="Q19" s="66">
        <f t="shared" si="7"/>
        <v>18</v>
      </c>
      <c r="R19" s="65">
        <f>VLOOKUP($A19,'Return Data'!$B$7:$R$2700,16,0)</f>
        <v>8.6029</v>
      </c>
      <c r="S19" s="67">
        <f t="shared" si="3"/>
        <v>14</v>
      </c>
    </row>
    <row r="20" spans="1:19" x14ac:dyDescent="0.3">
      <c r="A20" s="82" t="s">
        <v>1125</v>
      </c>
      <c r="B20" s="64">
        <f>VLOOKUP($A20,'Return Data'!$B$7:$R$2700,3,0)</f>
        <v>44260</v>
      </c>
      <c r="C20" s="65">
        <f>VLOOKUP($A20,'Return Data'!$B$7:$R$2700,4,0)</f>
        <v>11.2296</v>
      </c>
      <c r="D20" s="65">
        <f>VLOOKUP($A20,'Return Data'!$B$7:$R$2700,9,0)</f>
        <v>-1.2177</v>
      </c>
      <c r="E20" s="66">
        <f t="shared" si="0"/>
        <v>17</v>
      </c>
      <c r="F20" s="65">
        <f>VLOOKUP($A20,'Return Data'!$B$7:$R$2700,10,0)</f>
        <v>1.8227</v>
      </c>
      <c r="G20" s="66">
        <f t="shared" si="1"/>
        <v>7</v>
      </c>
      <c r="H20" s="65">
        <f>VLOOKUP($A20,'Return Data'!$B$7:$R$2700,11,0)</f>
        <v>1.7983</v>
      </c>
      <c r="I20" s="66">
        <f t="shared" si="2"/>
        <v>20</v>
      </c>
      <c r="J20" s="65">
        <f>VLOOKUP($A20,'Return Data'!$B$7:$R$2700,12,0)</f>
        <v>1.7867999999999999</v>
      </c>
      <c r="K20" s="66">
        <f t="shared" si="4"/>
        <v>29</v>
      </c>
      <c r="L20" s="65">
        <f>VLOOKUP($A20,'Return Data'!$B$7:$R$2700,13,0)</f>
        <v>1.5114000000000001</v>
      </c>
      <c r="M20" s="66">
        <f t="shared" si="5"/>
        <v>29</v>
      </c>
      <c r="N20" s="65">
        <f>VLOOKUP($A20,'Return Data'!$B$7:$R$2700,17,0)</f>
        <v>-13.933999999999999</v>
      </c>
      <c r="O20" s="66">
        <f t="shared" si="6"/>
        <v>31</v>
      </c>
      <c r="P20" s="65">
        <f>VLOOKUP($A20,'Return Data'!$B$7:$R$2700,14,0)</f>
        <v>-7.66</v>
      </c>
      <c r="Q20" s="66">
        <f t="shared" si="7"/>
        <v>30</v>
      </c>
      <c r="R20" s="65">
        <f>VLOOKUP($A20,'Return Data'!$B$7:$R$2700,16,0)</f>
        <v>1.7470000000000001</v>
      </c>
      <c r="S20" s="67">
        <f t="shared" si="3"/>
        <v>31</v>
      </c>
    </row>
    <row r="21" spans="1:19" x14ac:dyDescent="0.3">
      <c r="A21" s="82" t="s">
        <v>1127</v>
      </c>
      <c r="B21" s="64">
        <f>VLOOKUP($A21,'Return Data'!$B$7:$R$2700,3,0)</f>
        <v>44260</v>
      </c>
      <c r="C21" s="65">
        <f>VLOOKUP($A21,'Return Data'!$B$7:$R$2700,4,0)</f>
        <v>4.3400000000000001E-2</v>
      </c>
      <c r="D21" s="65">
        <f>VLOOKUP($A21,'Return Data'!$B$7:$R$2700,9,0)</f>
        <v>12.126200000000001</v>
      </c>
      <c r="E21" s="66">
        <f t="shared" si="0"/>
        <v>4</v>
      </c>
      <c r="F21" s="65">
        <f>VLOOKUP($A21,'Return Data'!$B$7:$R$2700,10,0)</f>
        <v>-91.353499999999997</v>
      </c>
      <c r="G21" s="66">
        <f t="shared" si="1"/>
        <v>35</v>
      </c>
      <c r="H21" s="65">
        <f>VLOOKUP($A21,'Return Data'!$B$7:$R$2700,11,0)</f>
        <v>-49.441000000000003</v>
      </c>
      <c r="I21" s="66">
        <f t="shared" ref="I21" si="8">RANK(H21,H$8:H$43,0)</f>
        <v>35</v>
      </c>
      <c r="J21" s="65"/>
      <c r="K21" s="66"/>
      <c r="L21" s="65"/>
      <c r="M21" s="66"/>
      <c r="N21" s="65"/>
      <c r="O21" s="66"/>
      <c r="P21" s="65"/>
      <c r="Q21" s="66"/>
      <c r="R21" s="65">
        <f>VLOOKUP($A21,'Return Data'!$B$7:$R$2700,16,0)</f>
        <v>-19.976600000000001</v>
      </c>
      <c r="S21" s="67">
        <f t="shared" si="3"/>
        <v>35</v>
      </c>
    </row>
    <row r="22" spans="1:19" x14ac:dyDescent="0.3">
      <c r="A22" s="82" t="s">
        <v>1130</v>
      </c>
      <c r="B22" s="64">
        <f>VLOOKUP($A22,'Return Data'!$B$7:$R$2700,3,0)</f>
        <v>44260</v>
      </c>
      <c r="C22" s="65">
        <f>VLOOKUP($A22,'Return Data'!$B$7:$R$2700,4,0)</f>
        <v>41.2776</v>
      </c>
      <c r="D22" s="65">
        <f>VLOOKUP($A22,'Return Data'!$B$7:$R$2700,9,0)</f>
        <v>1.0872999999999999</v>
      </c>
      <c r="E22" s="66">
        <f t="shared" si="0"/>
        <v>13</v>
      </c>
      <c r="F22" s="65">
        <f>VLOOKUP($A22,'Return Data'!$B$7:$R$2700,10,0)</f>
        <v>-0.4698</v>
      </c>
      <c r="G22" s="66">
        <f t="shared" si="1"/>
        <v>12</v>
      </c>
      <c r="H22" s="65">
        <f>VLOOKUP($A22,'Return Data'!$B$7:$R$2700,11,0)</f>
        <v>6.2133000000000003</v>
      </c>
      <c r="I22" s="66">
        <f>RANK(H22,H$8:H$43,0)</f>
        <v>8</v>
      </c>
      <c r="J22" s="65">
        <f>VLOOKUP($A22,'Return Data'!$B$7:$R$2700,12,0)</f>
        <v>8.6240000000000006</v>
      </c>
      <c r="K22" s="66">
        <f>RANK(J22,J$8:J$43,0)</f>
        <v>8</v>
      </c>
      <c r="L22" s="65">
        <f>VLOOKUP($A22,'Return Data'!$B$7:$R$2700,13,0)</f>
        <v>8.8615999999999993</v>
      </c>
      <c r="M22" s="66">
        <f>RANK(L22,L$8:L$43,0)</f>
        <v>3</v>
      </c>
      <c r="N22" s="65">
        <f>VLOOKUP($A22,'Return Data'!$B$7:$R$2700,17,0)</f>
        <v>11.109500000000001</v>
      </c>
      <c r="O22" s="66">
        <f>RANK(N22,N$8:N$43,0)</f>
        <v>3</v>
      </c>
      <c r="P22" s="65">
        <f>VLOOKUP($A22,'Return Data'!$B$7:$R$2700,14,0)</f>
        <v>9.9709000000000003</v>
      </c>
      <c r="Q22" s="66">
        <f>RANK(P22,P$8:P$43,0)</f>
        <v>1</v>
      </c>
      <c r="R22" s="65">
        <f>VLOOKUP($A22,'Return Data'!$B$7:$R$2700,16,0)</f>
        <v>10.0929</v>
      </c>
      <c r="S22" s="67">
        <f t="shared" si="3"/>
        <v>2</v>
      </c>
    </row>
    <row r="23" spans="1:19" x14ac:dyDescent="0.3">
      <c r="A23" s="82" t="s">
        <v>1133</v>
      </c>
      <c r="B23" s="64">
        <f>VLOOKUP($A23,'Return Data'!$B$7:$R$2700,3,0)</f>
        <v>44260</v>
      </c>
      <c r="C23" s="65">
        <f>VLOOKUP($A23,'Return Data'!$B$7:$R$2700,4,0)</f>
        <v>61.411000000000001</v>
      </c>
      <c r="D23" s="65">
        <f>VLOOKUP($A23,'Return Data'!$B$7:$R$2700,9,0)</f>
        <v>-3.4887999999999999</v>
      </c>
      <c r="E23" s="66">
        <f t="shared" si="0"/>
        <v>21</v>
      </c>
      <c r="F23" s="65">
        <f>VLOOKUP($A23,'Return Data'!$B$7:$R$2700,10,0)</f>
        <v>-3.8508</v>
      </c>
      <c r="G23" s="66">
        <f t="shared" si="1"/>
        <v>20</v>
      </c>
      <c r="H23" s="65">
        <f>VLOOKUP($A23,'Return Data'!$B$7:$R$2700,11,0)</f>
        <v>1.139</v>
      </c>
      <c r="I23" s="66">
        <f>RANK(H23,H$8:H$43,0)</f>
        <v>23</v>
      </c>
      <c r="J23" s="65">
        <f>VLOOKUP($A23,'Return Data'!$B$7:$R$2700,12,0)</f>
        <v>4.3418999999999999</v>
      </c>
      <c r="K23" s="66">
        <f>RANK(J23,J$8:J$43,0)</f>
        <v>20</v>
      </c>
      <c r="L23" s="65">
        <f>VLOOKUP($A23,'Return Data'!$B$7:$R$2700,13,0)</f>
        <v>3.6585999999999999</v>
      </c>
      <c r="M23" s="66">
        <f>RANK(L23,L$8:L$43,0)</f>
        <v>28</v>
      </c>
      <c r="N23" s="65">
        <f>VLOOKUP($A23,'Return Data'!$B$7:$R$2700,17,0)</f>
        <v>6.9566999999999997</v>
      </c>
      <c r="O23" s="66">
        <f>RANK(N23,N$8:N$43,0)</f>
        <v>22</v>
      </c>
      <c r="P23" s="65">
        <f>VLOOKUP($A23,'Return Data'!$B$7:$R$2700,14,0)</f>
        <v>6.9023000000000003</v>
      </c>
      <c r="Q23" s="66">
        <f>RANK(P23,P$8:P$43,0)</f>
        <v>21</v>
      </c>
      <c r="R23" s="65">
        <f>VLOOKUP($A23,'Return Data'!$B$7:$R$2700,16,0)</f>
        <v>7.7580999999999998</v>
      </c>
      <c r="S23" s="67">
        <f t="shared" si="3"/>
        <v>21</v>
      </c>
    </row>
    <row r="24" spans="1:19" x14ac:dyDescent="0.3">
      <c r="A24" s="82" t="s">
        <v>1134</v>
      </c>
      <c r="B24" s="64">
        <f>VLOOKUP($A24,'Return Data'!$B$7:$R$2700,3,0)</f>
        <v>44260</v>
      </c>
      <c r="C24" s="65">
        <f>VLOOKUP($A24,'Return Data'!$B$7:$R$2700,4,0)</f>
        <v>30.3414</v>
      </c>
      <c r="D24" s="65">
        <f>VLOOKUP($A24,'Return Data'!$B$7:$R$2700,9,0)</f>
        <v>3.2690999999999999</v>
      </c>
      <c r="E24" s="66">
        <f t="shared" si="0"/>
        <v>8</v>
      </c>
      <c r="F24" s="65">
        <f>VLOOKUP($A24,'Return Data'!$B$7:$R$2700,10,0)</f>
        <v>0.35859999999999997</v>
      </c>
      <c r="G24" s="66">
        <f t="shared" si="1"/>
        <v>9</v>
      </c>
      <c r="H24" s="65">
        <f>VLOOKUP($A24,'Return Data'!$B$7:$R$2700,11,0)</f>
        <v>4.7180999999999997</v>
      </c>
      <c r="I24" s="66">
        <f>RANK(H24,H$8:H$43,0)</f>
        <v>10</v>
      </c>
      <c r="J24" s="65">
        <f>VLOOKUP($A24,'Return Data'!$B$7:$R$2700,12,0)</f>
        <v>8.8239000000000001</v>
      </c>
      <c r="K24" s="66">
        <f>RANK(J24,J$8:J$43,0)</f>
        <v>7</v>
      </c>
      <c r="L24" s="65">
        <f>VLOOKUP($A24,'Return Data'!$B$7:$R$2700,13,0)</f>
        <v>8.9571000000000005</v>
      </c>
      <c r="M24" s="66">
        <f>RANK(L24,L$8:L$43,0)</f>
        <v>2</v>
      </c>
      <c r="N24" s="65">
        <f>VLOOKUP($A24,'Return Data'!$B$7:$R$2700,17,0)</f>
        <v>0.81979999999999997</v>
      </c>
      <c r="O24" s="66">
        <f>RANK(N24,N$8:N$43,0)</f>
        <v>28</v>
      </c>
      <c r="P24" s="65">
        <f>VLOOKUP($A24,'Return Data'!$B$7:$R$2700,14,0)</f>
        <v>2.7366000000000001</v>
      </c>
      <c r="Q24" s="66">
        <f>RANK(P24,P$8:P$43,0)</f>
        <v>28</v>
      </c>
      <c r="R24" s="65">
        <f>VLOOKUP($A24,'Return Data'!$B$7:$R$2700,16,0)</f>
        <v>6.6990999999999996</v>
      </c>
      <c r="S24" s="67">
        <f t="shared" si="3"/>
        <v>26</v>
      </c>
    </row>
    <row r="25" spans="1:19" x14ac:dyDescent="0.3">
      <c r="A25" s="82" t="s">
        <v>1135</v>
      </c>
      <c r="B25" s="64">
        <f>VLOOKUP($A25,'Return Data'!$B$7:$R$2700,3,0)</f>
        <v>44260</v>
      </c>
      <c r="C25" s="65">
        <f>VLOOKUP($A25,'Return Data'!$B$7:$R$2700,4,0)</f>
        <v>0.83730000000000004</v>
      </c>
      <c r="D25" s="65">
        <f>VLOOKUP($A25,'Return Data'!$B$7:$R$2700,9,0)</f>
        <v>0</v>
      </c>
      <c r="E25" s="66">
        <f t="shared" si="0"/>
        <v>15</v>
      </c>
      <c r="F25" s="65">
        <f>VLOOKUP($A25,'Return Data'!$B$7:$R$2700,10,0)</f>
        <v>0</v>
      </c>
      <c r="G25" s="66">
        <f t="shared" si="1"/>
        <v>10</v>
      </c>
      <c r="H25" s="65">
        <f>VLOOKUP($A25,'Return Data'!$B$7:$R$2700,11,0)</f>
        <v>0</v>
      </c>
      <c r="I25" s="66">
        <f>RANK(H25,H$8:H$43,0)</f>
        <v>29</v>
      </c>
      <c r="J25" s="65">
        <f>VLOOKUP($A25,'Return Data'!$B$7:$R$2700,12,0)</f>
        <v>0</v>
      </c>
      <c r="K25" s="66">
        <f>RANK(J25,J$8:J$43,0)</f>
        <v>32</v>
      </c>
      <c r="L25" s="65">
        <f>VLOOKUP($A25,'Return Data'!$B$7:$R$2700,13,0)</f>
        <v>-25.026900000000001</v>
      </c>
      <c r="M25" s="66">
        <f>RANK(L25,L$8:L$43,0)</f>
        <v>32</v>
      </c>
      <c r="N25" s="65"/>
      <c r="O25" s="66"/>
      <c r="P25" s="65"/>
      <c r="Q25" s="66"/>
      <c r="R25" s="65">
        <f>VLOOKUP($A25,'Return Data'!$B$7:$R$2700,16,0)</f>
        <v>-25.868400000000001</v>
      </c>
      <c r="S25" s="67">
        <f t="shared" si="3"/>
        <v>36</v>
      </c>
    </row>
    <row r="26" spans="1:19" x14ac:dyDescent="0.3">
      <c r="A26" s="82" t="s">
        <v>1140</v>
      </c>
      <c r="B26" s="64">
        <f>VLOOKUP($A26,'Return Data'!$B$7:$R$2700,3,0)</f>
        <v>44260</v>
      </c>
      <c r="C26" s="65">
        <f>VLOOKUP($A26,'Return Data'!$B$7:$R$2700,4,0)</f>
        <v>8.4500000000000006E-2</v>
      </c>
      <c r="D26" s="65">
        <f>VLOOKUP($A26,'Return Data'!$B$7:$R$2700,9,0)</f>
        <v>12.4595</v>
      </c>
      <c r="E26" s="66">
        <f t="shared" si="0"/>
        <v>3</v>
      </c>
      <c r="F26" s="65">
        <f>VLOOKUP($A26,'Return Data'!$B$7:$R$2700,10,0)</f>
        <v>-89.583699999999993</v>
      </c>
      <c r="G26" s="66">
        <f t="shared" si="1"/>
        <v>33</v>
      </c>
      <c r="H26" s="65">
        <f>VLOOKUP($A26,'Return Data'!$B$7:$R$2700,11,0)</f>
        <v>-41.577300000000001</v>
      </c>
      <c r="I26" s="66">
        <f>RANK(H26,H$8:H$43,0)</f>
        <v>34</v>
      </c>
      <c r="J26" s="65"/>
      <c r="K26" s="66"/>
      <c r="L26" s="65"/>
      <c r="M26" s="66"/>
      <c r="N26" s="65"/>
      <c r="O26" s="66"/>
      <c r="P26" s="65"/>
      <c r="Q26" s="66"/>
      <c r="R26" s="65">
        <f>VLOOKUP($A26,'Return Data'!$B$7:$R$2700,16,0)</f>
        <v>-16.145800000000001</v>
      </c>
      <c r="S26" s="67">
        <f t="shared" si="3"/>
        <v>32</v>
      </c>
    </row>
    <row r="27" spans="1:19" x14ac:dyDescent="0.3">
      <c r="A27" s="82" t="s">
        <v>1142</v>
      </c>
      <c r="B27" s="64">
        <f>VLOOKUP($A27,'Return Data'!$B$7:$R$2700,3,0)</f>
        <v>44260</v>
      </c>
      <c r="C27" s="65">
        <f>VLOOKUP($A27,'Return Data'!$B$7:$R$2700,4,0)</f>
        <v>14.533300000000001</v>
      </c>
      <c r="D27" s="65">
        <f>VLOOKUP($A27,'Return Data'!$B$7:$R$2700,9,0)</f>
        <v>-1.9523999999999999</v>
      </c>
      <c r="E27" s="66">
        <f t="shared" si="0"/>
        <v>18</v>
      </c>
      <c r="F27" s="65">
        <f>VLOOKUP($A27,'Return Data'!$B$7:$R$2700,10,0)</f>
        <v>-2.0019</v>
      </c>
      <c r="G27" s="66">
        <f t="shared" si="1"/>
        <v>15</v>
      </c>
      <c r="H27" s="65">
        <f>VLOOKUP($A27,'Return Data'!$B$7:$R$2700,11,0)</f>
        <v>3.7433000000000001</v>
      </c>
      <c r="I27" s="66">
        <f t="shared" ref="I27:I39" si="9">RANK(H27,H$8:H$43,0)</f>
        <v>12</v>
      </c>
      <c r="J27" s="65">
        <f>VLOOKUP($A27,'Return Data'!$B$7:$R$2700,12,0)</f>
        <v>0.8881</v>
      </c>
      <c r="K27" s="66">
        <f t="shared" ref="K27:K39" si="10">RANK(J27,J$8:J$43,0)</f>
        <v>31</v>
      </c>
      <c r="L27" s="65">
        <f>VLOOKUP($A27,'Return Data'!$B$7:$R$2700,13,0)</f>
        <v>0.17649999999999999</v>
      </c>
      <c r="M27" s="66">
        <f t="shared" ref="M27:M39" si="11">RANK(L27,L$8:L$43,0)</f>
        <v>31</v>
      </c>
      <c r="N27" s="65">
        <f>VLOOKUP($A27,'Return Data'!$B$7:$R$2700,17,0)</f>
        <v>2.8622000000000001</v>
      </c>
      <c r="O27" s="66">
        <f t="shared" ref="O27:O39" si="12">RANK(N27,N$8:N$43,0)</f>
        <v>25</v>
      </c>
      <c r="P27" s="65">
        <f>VLOOKUP($A27,'Return Data'!$B$7:$R$2700,14,0)</f>
        <v>3.9843999999999999</v>
      </c>
      <c r="Q27" s="66">
        <f t="shared" ref="Q27:Q39" si="13">RANK(P27,P$8:P$43,0)</f>
        <v>24</v>
      </c>
      <c r="R27" s="65">
        <f>VLOOKUP($A27,'Return Data'!$B$7:$R$2700,16,0)</f>
        <v>6.5026999999999999</v>
      </c>
      <c r="S27" s="67">
        <f t="shared" si="3"/>
        <v>27</v>
      </c>
    </row>
    <row r="28" spans="1:19" x14ac:dyDescent="0.3">
      <c r="A28" s="82" t="s">
        <v>1147</v>
      </c>
      <c r="B28" s="64">
        <f>VLOOKUP($A28,'Return Data'!$B$7:$R$2700,3,0)</f>
        <v>44260</v>
      </c>
      <c r="C28" s="65">
        <f>VLOOKUP($A28,'Return Data'!$B$7:$R$2700,4,0)</f>
        <v>101.7509</v>
      </c>
      <c r="D28" s="65">
        <f>VLOOKUP($A28,'Return Data'!$B$7:$R$2700,9,0)</f>
        <v>-7.5632999999999999</v>
      </c>
      <c r="E28" s="66">
        <f t="shared" si="0"/>
        <v>28</v>
      </c>
      <c r="F28" s="65">
        <f>VLOOKUP($A28,'Return Data'!$B$7:$R$2700,10,0)</f>
        <v>-5.8684000000000003</v>
      </c>
      <c r="G28" s="66">
        <f t="shared" si="1"/>
        <v>26</v>
      </c>
      <c r="H28" s="65">
        <f>VLOOKUP($A28,'Return Data'!$B$7:$R$2700,11,0)</f>
        <v>1.47</v>
      </c>
      <c r="I28" s="66">
        <f t="shared" si="9"/>
        <v>21</v>
      </c>
      <c r="J28" s="65">
        <f>VLOOKUP($A28,'Return Data'!$B$7:$R$2700,12,0)</f>
        <v>5.5125000000000002</v>
      </c>
      <c r="K28" s="66">
        <f t="shared" si="10"/>
        <v>14</v>
      </c>
      <c r="L28" s="65">
        <f>VLOOKUP($A28,'Return Data'!$B$7:$R$2700,13,0)</f>
        <v>7.2241999999999997</v>
      </c>
      <c r="M28" s="66">
        <f t="shared" si="11"/>
        <v>11</v>
      </c>
      <c r="N28" s="65">
        <f>VLOOKUP($A28,'Return Data'!$B$7:$R$2700,17,0)</f>
        <v>10.343400000000001</v>
      </c>
      <c r="O28" s="66">
        <f t="shared" si="12"/>
        <v>8</v>
      </c>
      <c r="P28" s="65">
        <f>VLOOKUP($A28,'Return Data'!$B$7:$R$2700,14,0)</f>
        <v>9.6953999999999994</v>
      </c>
      <c r="Q28" s="66">
        <f t="shared" si="13"/>
        <v>6</v>
      </c>
      <c r="R28" s="65">
        <f>VLOOKUP($A28,'Return Data'!$B$7:$R$2700,16,0)</f>
        <v>8.5841999999999992</v>
      </c>
      <c r="S28" s="67">
        <f t="shared" si="3"/>
        <v>15</v>
      </c>
    </row>
    <row r="29" spans="1:19" x14ac:dyDescent="0.3">
      <c r="A29" s="82" t="s">
        <v>1148</v>
      </c>
      <c r="B29" s="64">
        <f>VLOOKUP($A29,'Return Data'!$B$7:$R$2700,3,0)</f>
        <v>44260</v>
      </c>
      <c r="C29" s="65">
        <f>VLOOKUP($A29,'Return Data'!$B$7:$R$2700,4,0)</f>
        <v>47.884900000000002</v>
      </c>
      <c r="D29" s="65">
        <f>VLOOKUP($A29,'Return Data'!$B$7:$R$2700,9,0)</f>
        <v>-2.1254</v>
      </c>
      <c r="E29" s="66">
        <f t="shared" si="0"/>
        <v>19</v>
      </c>
      <c r="F29" s="65">
        <f>VLOOKUP($A29,'Return Data'!$B$7:$R$2700,10,0)</f>
        <v>-3.5278</v>
      </c>
      <c r="G29" s="66">
        <f t="shared" si="1"/>
        <v>17</v>
      </c>
      <c r="H29" s="65">
        <f>VLOOKUP($A29,'Return Data'!$B$7:$R$2700,11,0)</f>
        <v>2.0670000000000002</v>
      </c>
      <c r="I29" s="66">
        <f t="shared" si="9"/>
        <v>18</v>
      </c>
      <c r="J29" s="65">
        <f>VLOOKUP($A29,'Return Data'!$B$7:$R$2700,12,0)</f>
        <v>4.6078000000000001</v>
      </c>
      <c r="K29" s="66">
        <f t="shared" si="10"/>
        <v>19</v>
      </c>
      <c r="L29" s="65">
        <f>VLOOKUP($A29,'Return Data'!$B$7:$R$2700,13,0)</f>
        <v>6.6369999999999996</v>
      </c>
      <c r="M29" s="66">
        <f t="shared" si="11"/>
        <v>16</v>
      </c>
      <c r="N29" s="65">
        <f>VLOOKUP($A29,'Return Data'!$B$7:$R$2700,17,0)</f>
        <v>10.159800000000001</v>
      </c>
      <c r="O29" s="66">
        <f t="shared" si="12"/>
        <v>10</v>
      </c>
      <c r="P29" s="65">
        <f>VLOOKUP($A29,'Return Data'!$B$7:$R$2700,14,0)</f>
        <v>9.3139000000000003</v>
      </c>
      <c r="Q29" s="66">
        <f t="shared" si="13"/>
        <v>9</v>
      </c>
      <c r="R29" s="65">
        <f>VLOOKUP($A29,'Return Data'!$B$7:$R$2700,16,0)</f>
        <v>8.7324999999999999</v>
      </c>
      <c r="S29" s="67">
        <f t="shared" si="3"/>
        <v>11</v>
      </c>
    </row>
    <row r="30" spans="1:19" x14ac:dyDescent="0.3">
      <c r="A30" s="82" t="s">
        <v>1151</v>
      </c>
      <c r="B30" s="64">
        <f>VLOOKUP($A30,'Return Data'!$B$7:$R$2700,3,0)</f>
        <v>44260</v>
      </c>
      <c r="C30" s="65">
        <f>VLOOKUP($A30,'Return Data'!$B$7:$R$2700,4,0)</f>
        <v>48.9405</v>
      </c>
      <c r="D30" s="65">
        <f>VLOOKUP($A30,'Return Data'!$B$7:$R$2700,9,0)</f>
        <v>-4.0095999999999998</v>
      </c>
      <c r="E30" s="66">
        <f t="shared" si="0"/>
        <v>24</v>
      </c>
      <c r="F30" s="65">
        <f>VLOOKUP($A30,'Return Data'!$B$7:$R$2700,10,0)</f>
        <v>-3.7502</v>
      </c>
      <c r="G30" s="66">
        <f t="shared" si="1"/>
        <v>19</v>
      </c>
      <c r="H30" s="65">
        <f>VLOOKUP($A30,'Return Data'!$B$7:$R$2700,11,0)</f>
        <v>2.1080999999999999</v>
      </c>
      <c r="I30" s="66">
        <f t="shared" si="9"/>
        <v>17</v>
      </c>
      <c r="J30" s="65">
        <f>VLOOKUP($A30,'Return Data'!$B$7:$R$2700,12,0)</f>
        <v>4.6440999999999999</v>
      </c>
      <c r="K30" s="66">
        <f t="shared" si="10"/>
        <v>18</v>
      </c>
      <c r="L30" s="65">
        <f>VLOOKUP($A30,'Return Data'!$B$7:$R$2700,13,0)</f>
        <v>5.0164</v>
      </c>
      <c r="M30" s="66">
        <f t="shared" si="11"/>
        <v>23</v>
      </c>
      <c r="N30" s="65">
        <f>VLOOKUP($A30,'Return Data'!$B$7:$R$2700,17,0)</f>
        <v>8.4316999999999993</v>
      </c>
      <c r="O30" s="66">
        <f t="shared" si="12"/>
        <v>19</v>
      </c>
      <c r="P30" s="65">
        <f>VLOOKUP($A30,'Return Data'!$B$7:$R$2700,14,0)</f>
        <v>7.7526000000000002</v>
      </c>
      <c r="Q30" s="66">
        <f t="shared" si="13"/>
        <v>19</v>
      </c>
      <c r="R30" s="65">
        <f>VLOOKUP($A30,'Return Data'!$B$7:$R$2700,16,0)</f>
        <v>7.8037999999999998</v>
      </c>
      <c r="S30" s="67">
        <f t="shared" si="3"/>
        <v>20</v>
      </c>
    </row>
    <row r="31" spans="1:19" x14ac:dyDescent="0.3">
      <c r="A31" s="82" t="s">
        <v>1153</v>
      </c>
      <c r="B31" s="64">
        <f>VLOOKUP($A31,'Return Data'!$B$7:$R$2700,3,0)</f>
        <v>44260</v>
      </c>
      <c r="C31" s="65">
        <f>VLOOKUP($A31,'Return Data'!$B$7:$R$2700,4,0)</f>
        <v>36.152099999999997</v>
      </c>
      <c r="D31" s="65">
        <f>VLOOKUP($A31,'Return Data'!$B$7:$R$2700,9,0)</f>
        <v>-14.307700000000001</v>
      </c>
      <c r="E31" s="66">
        <f t="shared" si="0"/>
        <v>34</v>
      </c>
      <c r="F31" s="65">
        <f>VLOOKUP($A31,'Return Data'!$B$7:$R$2700,10,0)</f>
        <v>-9.1746999999999996</v>
      </c>
      <c r="G31" s="66">
        <f t="shared" si="1"/>
        <v>31</v>
      </c>
      <c r="H31" s="65">
        <f>VLOOKUP($A31,'Return Data'!$B$7:$R$2700,11,0)</f>
        <v>0.1216</v>
      </c>
      <c r="I31" s="66">
        <f t="shared" si="9"/>
        <v>28</v>
      </c>
      <c r="J31" s="65">
        <f>VLOOKUP($A31,'Return Data'!$B$7:$R$2700,12,0)</f>
        <v>1.9423999999999999</v>
      </c>
      <c r="K31" s="66">
        <f t="shared" si="10"/>
        <v>28</v>
      </c>
      <c r="L31" s="65">
        <f>VLOOKUP($A31,'Return Data'!$B$7:$R$2700,13,0)</f>
        <v>4.1433</v>
      </c>
      <c r="M31" s="66">
        <f t="shared" si="11"/>
        <v>26</v>
      </c>
      <c r="N31" s="65">
        <f>VLOOKUP($A31,'Return Data'!$B$7:$R$2700,17,0)</f>
        <v>8.5962999999999994</v>
      </c>
      <c r="O31" s="66">
        <f t="shared" si="12"/>
        <v>18</v>
      </c>
      <c r="P31" s="65">
        <f>VLOOKUP($A31,'Return Data'!$B$7:$R$2700,14,0)</f>
        <v>8.6216000000000008</v>
      </c>
      <c r="Q31" s="66">
        <f t="shared" si="13"/>
        <v>14</v>
      </c>
      <c r="R31" s="65">
        <f>VLOOKUP($A31,'Return Data'!$B$7:$R$2700,16,0)</f>
        <v>7.4978999999999996</v>
      </c>
      <c r="S31" s="67">
        <f t="shared" si="3"/>
        <v>24</v>
      </c>
    </row>
    <row r="32" spans="1:19" x14ac:dyDescent="0.3">
      <c r="A32" s="82" t="s">
        <v>1155</v>
      </c>
      <c r="B32" s="64">
        <f>VLOOKUP($A32,'Return Data'!$B$7:$R$2700,3,0)</f>
        <v>44260</v>
      </c>
      <c r="C32" s="65">
        <f>VLOOKUP($A32,'Return Data'!$B$7:$R$2700,4,0)</f>
        <v>31.647600000000001</v>
      </c>
      <c r="D32" s="65">
        <f>VLOOKUP($A32,'Return Data'!$B$7:$R$2700,9,0)</f>
        <v>-3.8645</v>
      </c>
      <c r="E32" s="66">
        <f t="shared" si="0"/>
        <v>23</v>
      </c>
      <c r="F32" s="65">
        <f>VLOOKUP($A32,'Return Data'!$B$7:$R$2700,10,0)</f>
        <v>-4.6760000000000002</v>
      </c>
      <c r="G32" s="66">
        <f t="shared" si="1"/>
        <v>21</v>
      </c>
      <c r="H32" s="65">
        <f>VLOOKUP($A32,'Return Data'!$B$7:$R$2700,11,0)</f>
        <v>1.9225000000000001</v>
      </c>
      <c r="I32" s="66">
        <f t="shared" si="9"/>
        <v>19</v>
      </c>
      <c r="J32" s="65">
        <f>VLOOKUP($A32,'Return Data'!$B$7:$R$2700,12,0)</f>
        <v>6.1410999999999998</v>
      </c>
      <c r="K32" s="66">
        <f t="shared" si="10"/>
        <v>12</v>
      </c>
      <c r="L32" s="65">
        <f>VLOOKUP($A32,'Return Data'!$B$7:$R$2700,13,0)</f>
        <v>7.5438999999999998</v>
      </c>
      <c r="M32" s="66">
        <f t="shared" si="11"/>
        <v>7</v>
      </c>
      <c r="N32" s="65">
        <f>VLOOKUP($A32,'Return Data'!$B$7:$R$2700,17,0)</f>
        <v>10.427899999999999</v>
      </c>
      <c r="O32" s="66">
        <f t="shared" si="12"/>
        <v>7</v>
      </c>
      <c r="P32" s="65">
        <f>VLOOKUP($A32,'Return Data'!$B$7:$R$2700,14,0)</f>
        <v>9.1877999999999993</v>
      </c>
      <c r="Q32" s="66">
        <f t="shared" si="13"/>
        <v>10</v>
      </c>
      <c r="R32" s="65">
        <f>VLOOKUP($A32,'Return Data'!$B$7:$R$2700,16,0)</f>
        <v>8.8309999999999995</v>
      </c>
      <c r="S32" s="67">
        <f t="shared" si="3"/>
        <v>9</v>
      </c>
    </row>
    <row r="33" spans="1:19" x14ac:dyDescent="0.3">
      <c r="A33" s="82" t="s">
        <v>1156</v>
      </c>
      <c r="B33" s="64">
        <f>VLOOKUP($A33,'Return Data'!$B$7:$R$2700,3,0)</f>
        <v>44260</v>
      </c>
      <c r="C33" s="65">
        <f>VLOOKUP($A33,'Return Data'!$B$7:$R$2700,4,0)</f>
        <v>55.654800000000002</v>
      </c>
      <c r="D33" s="65">
        <f>VLOOKUP($A33,'Return Data'!$B$7:$R$2700,9,0)</f>
        <v>-13.972300000000001</v>
      </c>
      <c r="E33" s="66">
        <f t="shared" si="0"/>
        <v>32</v>
      </c>
      <c r="F33" s="65">
        <f>VLOOKUP($A33,'Return Data'!$B$7:$R$2700,10,0)</f>
        <v>-8.7127999999999997</v>
      </c>
      <c r="G33" s="66">
        <f t="shared" si="1"/>
        <v>30</v>
      </c>
      <c r="H33" s="65">
        <f>VLOOKUP($A33,'Return Data'!$B$7:$R$2700,11,0)</f>
        <v>0.65869999999999995</v>
      </c>
      <c r="I33" s="66">
        <f t="shared" si="9"/>
        <v>25</v>
      </c>
      <c r="J33" s="65">
        <f>VLOOKUP($A33,'Return Data'!$B$7:$R$2700,12,0)</f>
        <v>2.4281000000000001</v>
      </c>
      <c r="K33" s="66">
        <f t="shared" si="10"/>
        <v>27</v>
      </c>
      <c r="L33" s="65">
        <f>VLOOKUP($A33,'Return Data'!$B$7:$R$2700,13,0)</f>
        <v>5.6761999999999997</v>
      </c>
      <c r="M33" s="66">
        <f t="shared" si="11"/>
        <v>19</v>
      </c>
      <c r="N33" s="65">
        <f>VLOOKUP($A33,'Return Data'!$B$7:$R$2700,17,0)</f>
        <v>10.294</v>
      </c>
      <c r="O33" s="66">
        <f t="shared" si="12"/>
        <v>9</v>
      </c>
      <c r="P33" s="65">
        <f>VLOOKUP($A33,'Return Data'!$B$7:$R$2700,14,0)</f>
        <v>9.5699000000000005</v>
      </c>
      <c r="Q33" s="66">
        <f t="shared" si="13"/>
        <v>7</v>
      </c>
      <c r="R33" s="65">
        <f>VLOOKUP($A33,'Return Data'!$B$7:$R$2700,16,0)</f>
        <v>8.9550000000000001</v>
      </c>
      <c r="S33" s="67">
        <f t="shared" si="3"/>
        <v>7</v>
      </c>
    </row>
    <row r="34" spans="1:19" x14ac:dyDescent="0.3">
      <c r="A34" s="82" t="s">
        <v>1159</v>
      </c>
      <c r="B34" s="64">
        <f>VLOOKUP($A34,'Return Data'!$B$7:$R$2700,3,0)</f>
        <v>44260</v>
      </c>
      <c r="C34" s="65">
        <f>VLOOKUP($A34,'Return Data'!$B$7:$R$2700,4,0)</f>
        <v>53.404800000000002</v>
      </c>
      <c r="D34" s="65">
        <f>VLOOKUP($A34,'Return Data'!$B$7:$R$2700,9,0)</f>
        <v>-11.717599999999999</v>
      </c>
      <c r="E34" s="66">
        <f t="shared" si="0"/>
        <v>30</v>
      </c>
      <c r="F34" s="65">
        <f>VLOOKUP($A34,'Return Data'!$B$7:$R$2700,10,0)</f>
        <v>-6.6184000000000003</v>
      </c>
      <c r="G34" s="66">
        <f t="shared" si="1"/>
        <v>28</v>
      </c>
      <c r="H34" s="65">
        <f>VLOOKUP($A34,'Return Data'!$B$7:$R$2700,11,0)</f>
        <v>-0.18459999999999999</v>
      </c>
      <c r="I34" s="66">
        <f t="shared" si="9"/>
        <v>31</v>
      </c>
      <c r="J34" s="65">
        <f>VLOOKUP($A34,'Return Data'!$B$7:$R$2700,12,0)</f>
        <v>4.2592999999999996</v>
      </c>
      <c r="K34" s="66">
        <f t="shared" si="10"/>
        <v>21</v>
      </c>
      <c r="L34" s="65">
        <f>VLOOKUP($A34,'Return Data'!$B$7:$R$2700,13,0)</f>
        <v>5.8392999999999997</v>
      </c>
      <c r="M34" s="66">
        <f t="shared" si="11"/>
        <v>18</v>
      </c>
      <c r="N34" s="65">
        <f>VLOOKUP($A34,'Return Data'!$B$7:$R$2700,17,0)</f>
        <v>0.6885</v>
      </c>
      <c r="O34" s="66">
        <f t="shared" si="12"/>
        <v>29</v>
      </c>
      <c r="P34" s="65">
        <f>VLOOKUP($A34,'Return Data'!$B$7:$R$2700,14,0)</f>
        <v>3.0108000000000001</v>
      </c>
      <c r="Q34" s="66">
        <f t="shared" si="13"/>
        <v>27</v>
      </c>
      <c r="R34" s="65">
        <f>VLOOKUP($A34,'Return Data'!$B$7:$R$2700,16,0)</f>
        <v>5.6043000000000003</v>
      </c>
      <c r="S34" s="67">
        <f t="shared" si="3"/>
        <v>30</v>
      </c>
    </row>
    <row r="35" spans="1:19" x14ac:dyDescent="0.3">
      <c r="A35" s="82" t="s">
        <v>1160</v>
      </c>
      <c r="B35" s="64">
        <f>VLOOKUP($A35,'Return Data'!$B$7:$R$2700,3,0)</f>
        <v>44260</v>
      </c>
      <c r="C35" s="65">
        <f>VLOOKUP($A35,'Return Data'!$B$7:$R$2700,4,0)</f>
        <v>64.278800000000004</v>
      </c>
      <c r="D35" s="65">
        <f>VLOOKUP($A35,'Return Data'!$B$7:$R$2700,9,0)</f>
        <v>-13.92</v>
      </c>
      <c r="E35" s="66">
        <f t="shared" si="0"/>
        <v>31</v>
      </c>
      <c r="F35" s="65">
        <f>VLOOKUP($A35,'Return Data'!$B$7:$R$2700,10,0)</f>
        <v>-5.5068999999999999</v>
      </c>
      <c r="G35" s="66">
        <f t="shared" si="1"/>
        <v>24</v>
      </c>
      <c r="H35" s="65">
        <f>VLOOKUP($A35,'Return Data'!$B$7:$R$2700,11,0)</f>
        <v>2.8256999999999999</v>
      </c>
      <c r="I35" s="66">
        <f t="shared" si="9"/>
        <v>14</v>
      </c>
      <c r="J35" s="65">
        <f>VLOOKUP($A35,'Return Data'!$B$7:$R$2700,12,0)</f>
        <v>5.2157</v>
      </c>
      <c r="K35" s="66">
        <f t="shared" si="10"/>
        <v>15</v>
      </c>
      <c r="L35" s="65">
        <f>VLOOKUP($A35,'Return Data'!$B$7:$R$2700,13,0)</f>
        <v>7.4537000000000004</v>
      </c>
      <c r="M35" s="66">
        <f t="shared" si="11"/>
        <v>8</v>
      </c>
      <c r="N35" s="65">
        <f>VLOOKUP($A35,'Return Data'!$B$7:$R$2700,17,0)</f>
        <v>10.958399999999999</v>
      </c>
      <c r="O35" s="66">
        <f t="shared" si="12"/>
        <v>4</v>
      </c>
      <c r="P35" s="65">
        <f>VLOOKUP($A35,'Return Data'!$B$7:$R$2700,14,0)</f>
        <v>9.9308999999999994</v>
      </c>
      <c r="Q35" s="66">
        <f t="shared" si="13"/>
        <v>3</v>
      </c>
      <c r="R35" s="65">
        <f>VLOOKUP($A35,'Return Data'!$B$7:$R$2700,16,0)</f>
        <v>8.3680000000000003</v>
      </c>
      <c r="S35" s="67">
        <f t="shared" si="3"/>
        <v>17</v>
      </c>
    </row>
    <row r="36" spans="1:19" x14ac:dyDescent="0.3">
      <c r="A36" s="82" t="s">
        <v>1163</v>
      </c>
      <c r="B36" s="64">
        <f>VLOOKUP($A36,'Return Data'!$B$7:$R$2700,3,0)</f>
        <v>44260</v>
      </c>
      <c r="C36" s="65">
        <f>VLOOKUP($A36,'Return Data'!$B$7:$R$2700,4,0)</f>
        <v>58.966900000000003</v>
      </c>
      <c r="D36" s="65">
        <f>VLOOKUP($A36,'Return Data'!$B$7:$R$2700,9,0)</f>
        <v>-3.6067</v>
      </c>
      <c r="E36" s="66">
        <f t="shared" si="0"/>
        <v>22</v>
      </c>
      <c r="F36" s="65">
        <f>VLOOKUP($A36,'Return Data'!$B$7:$R$2700,10,0)</f>
        <v>-4.9505999999999997</v>
      </c>
      <c r="G36" s="66">
        <f t="shared" si="1"/>
        <v>23</v>
      </c>
      <c r="H36" s="65">
        <f>VLOOKUP($A36,'Return Data'!$B$7:$R$2700,11,0)</f>
        <v>-1.2200000000000001E-2</v>
      </c>
      <c r="I36" s="66">
        <f t="shared" si="9"/>
        <v>30</v>
      </c>
      <c r="J36" s="65">
        <f>VLOOKUP($A36,'Return Data'!$B$7:$R$2700,12,0)</f>
        <v>2.7353000000000001</v>
      </c>
      <c r="K36" s="66">
        <f t="shared" si="10"/>
        <v>26</v>
      </c>
      <c r="L36" s="65">
        <f>VLOOKUP($A36,'Return Data'!$B$7:$R$2700,13,0)</f>
        <v>5.1214000000000004</v>
      </c>
      <c r="M36" s="66">
        <f t="shared" si="11"/>
        <v>21</v>
      </c>
      <c r="N36" s="65">
        <f>VLOOKUP($A36,'Return Data'!$B$7:$R$2700,17,0)</f>
        <v>8.7893000000000008</v>
      </c>
      <c r="O36" s="66">
        <f t="shared" si="12"/>
        <v>17</v>
      </c>
      <c r="P36" s="65">
        <f>VLOOKUP($A36,'Return Data'!$B$7:$R$2700,14,0)</f>
        <v>8.2825000000000006</v>
      </c>
      <c r="Q36" s="66">
        <f t="shared" si="13"/>
        <v>17</v>
      </c>
      <c r="R36" s="65">
        <f>VLOOKUP($A36,'Return Data'!$B$7:$R$2700,16,0)</f>
        <v>7.6580000000000004</v>
      </c>
      <c r="S36" s="67">
        <f t="shared" si="3"/>
        <v>23</v>
      </c>
    </row>
    <row r="37" spans="1:19" x14ac:dyDescent="0.3">
      <c r="A37" s="82" t="s">
        <v>1165</v>
      </c>
      <c r="B37" s="64">
        <f>VLOOKUP($A37,'Return Data'!$B$7:$R$2700,3,0)</f>
        <v>44260</v>
      </c>
      <c r="C37" s="65">
        <f>VLOOKUP($A37,'Return Data'!$B$7:$R$2700,4,0)</f>
        <v>74.561400000000006</v>
      </c>
      <c r="D37" s="65">
        <f>VLOOKUP($A37,'Return Data'!$B$7:$R$2700,9,0)</f>
        <v>-9.6693999999999996</v>
      </c>
      <c r="E37" s="66">
        <f t="shared" si="0"/>
        <v>29</v>
      </c>
      <c r="F37" s="65">
        <f>VLOOKUP($A37,'Return Data'!$B$7:$R$2700,10,0)</f>
        <v>-8.2493999999999996</v>
      </c>
      <c r="G37" s="66">
        <f t="shared" si="1"/>
        <v>29</v>
      </c>
      <c r="H37" s="65">
        <f>VLOOKUP($A37,'Return Data'!$B$7:$R$2700,11,0)</f>
        <v>0.34810000000000002</v>
      </c>
      <c r="I37" s="66">
        <f t="shared" si="9"/>
        <v>26</v>
      </c>
      <c r="J37" s="65">
        <f>VLOOKUP($A37,'Return Data'!$B$7:$R$2700,12,0)</f>
        <v>2.8184</v>
      </c>
      <c r="K37" s="66">
        <f t="shared" si="10"/>
        <v>25</v>
      </c>
      <c r="L37" s="65">
        <f>VLOOKUP($A37,'Return Data'!$B$7:$R$2700,13,0)</f>
        <v>5.0636000000000001</v>
      </c>
      <c r="M37" s="66">
        <f t="shared" si="11"/>
        <v>22</v>
      </c>
      <c r="N37" s="65">
        <f>VLOOKUP($A37,'Return Data'!$B$7:$R$2700,17,0)</f>
        <v>10.4651</v>
      </c>
      <c r="O37" s="66">
        <f t="shared" si="12"/>
        <v>5</v>
      </c>
      <c r="P37" s="65">
        <f>VLOOKUP($A37,'Return Data'!$B$7:$R$2700,14,0)</f>
        <v>9.9611000000000001</v>
      </c>
      <c r="Q37" s="66">
        <f t="shared" si="13"/>
        <v>2</v>
      </c>
      <c r="R37" s="65">
        <f>VLOOKUP($A37,'Return Data'!$B$7:$R$2700,16,0)</f>
        <v>8.6326999999999998</v>
      </c>
      <c r="S37" s="67">
        <f t="shared" si="3"/>
        <v>13</v>
      </c>
    </row>
    <row r="38" spans="1:19" x14ac:dyDescent="0.3">
      <c r="A38" s="82" t="s">
        <v>1166</v>
      </c>
      <c r="B38" s="64">
        <f>VLOOKUP($A38,'Return Data'!$B$7:$R$2700,3,0)</f>
        <v>44260</v>
      </c>
      <c r="C38" s="65">
        <f>VLOOKUP($A38,'Return Data'!$B$7:$R$2700,4,0)</f>
        <v>57.031999999999996</v>
      </c>
      <c r="D38" s="65">
        <f>VLOOKUP($A38,'Return Data'!$B$7:$R$2700,9,0)</f>
        <v>2.9689999999999999</v>
      </c>
      <c r="E38" s="66">
        <f t="shared" si="0"/>
        <v>10</v>
      </c>
      <c r="F38" s="65">
        <f>VLOOKUP($A38,'Return Data'!$B$7:$R$2700,10,0)</f>
        <v>-1.3451</v>
      </c>
      <c r="G38" s="66">
        <f t="shared" si="1"/>
        <v>14</v>
      </c>
      <c r="H38" s="65">
        <f>VLOOKUP($A38,'Return Data'!$B$7:$R$2700,11,0)</f>
        <v>4.2972000000000001</v>
      </c>
      <c r="I38" s="66">
        <f t="shared" si="9"/>
        <v>11</v>
      </c>
      <c r="J38" s="65">
        <f>VLOOKUP($A38,'Return Data'!$B$7:$R$2700,12,0)</f>
        <v>7.6939000000000002</v>
      </c>
      <c r="K38" s="66">
        <f t="shared" si="10"/>
        <v>9</v>
      </c>
      <c r="L38" s="65">
        <f>VLOOKUP($A38,'Return Data'!$B$7:$R$2700,13,0)</f>
        <v>8.0113000000000003</v>
      </c>
      <c r="M38" s="66">
        <f t="shared" si="11"/>
        <v>6</v>
      </c>
      <c r="N38" s="65">
        <f>VLOOKUP($A38,'Return Data'!$B$7:$R$2700,17,0)</f>
        <v>11.595599999999999</v>
      </c>
      <c r="O38" s="66">
        <f t="shared" si="12"/>
        <v>2</v>
      </c>
      <c r="P38" s="65">
        <f>VLOOKUP($A38,'Return Data'!$B$7:$R$2700,14,0)</f>
        <v>9.8712999999999997</v>
      </c>
      <c r="Q38" s="66">
        <f t="shared" si="13"/>
        <v>4</v>
      </c>
      <c r="R38" s="65">
        <f>VLOOKUP($A38,'Return Data'!$B$7:$R$2700,16,0)</f>
        <v>8.9017999999999997</v>
      </c>
      <c r="S38" s="67">
        <f t="shared" si="3"/>
        <v>8</v>
      </c>
    </row>
    <row r="39" spans="1:19" x14ac:dyDescent="0.3">
      <c r="A39" s="82" t="s">
        <v>1168</v>
      </c>
      <c r="B39" s="64">
        <f>VLOOKUP($A39,'Return Data'!$B$7:$R$2700,3,0)</f>
        <v>44260</v>
      </c>
      <c r="C39" s="65">
        <f>VLOOKUP($A39,'Return Data'!$B$7:$R$2700,4,0)</f>
        <v>68.717500000000001</v>
      </c>
      <c r="D39" s="65">
        <f>VLOOKUP($A39,'Return Data'!$B$7:$R$2700,9,0)</f>
        <v>-6.0271999999999997</v>
      </c>
      <c r="E39" s="66">
        <f t="shared" si="0"/>
        <v>26</v>
      </c>
      <c r="F39" s="65">
        <f>VLOOKUP($A39,'Return Data'!$B$7:$R$2700,10,0)</f>
        <v>-5.6432000000000002</v>
      </c>
      <c r="G39" s="66">
        <f t="shared" si="1"/>
        <v>25</v>
      </c>
      <c r="H39" s="65">
        <f>VLOOKUP($A39,'Return Data'!$B$7:$R$2700,11,0)</f>
        <v>1.1458999999999999</v>
      </c>
      <c r="I39" s="66">
        <f t="shared" si="9"/>
        <v>22</v>
      </c>
      <c r="J39" s="65">
        <f>VLOOKUP($A39,'Return Data'!$B$7:$R$2700,12,0)</f>
        <v>5.8208000000000002</v>
      </c>
      <c r="K39" s="66">
        <f t="shared" si="10"/>
        <v>13</v>
      </c>
      <c r="L39" s="65">
        <f>VLOOKUP($A39,'Return Data'!$B$7:$R$2700,13,0)</f>
        <v>6.9526000000000003</v>
      </c>
      <c r="M39" s="66">
        <f t="shared" si="11"/>
        <v>13</v>
      </c>
      <c r="N39" s="65">
        <f>VLOOKUP($A39,'Return Data'!$B$7:$R$2700,17,0)</f>
        <v>10.115500000000001</v>
      </c>
      <c r="O39" s="66">
        <f t="shared" si="12"/>
        <v>12</v>
      </c>
      <c r="P39" s="65">
        <f>VLOOKUP($A39,'Return Data'!$B$7:$R$2700,14,0)</f>
        <v>8.4946000000000002</v>
      </c>
      <c r="Q39" s="66">
        <f t="shared" si="13"/>
        <v>16</v>
      </c>
      <c r="R39" s="65">
        <f>VLOOKUP($A39,'Return Data'!$B$7:$R$2700,16,0)</f>
        <v>8.6515000000000004</v>
      </c>
      <c r="S39" s="67">
        <f t="shared" si="3"/>
        <v>12</v>
      </c>
    </row>
    <row r="40" spans="1:19" x14ac:dyDescent="0.3">
      <c r="A40" s="82" t="s">
        <v>1170</v>
      </c>
      <c r="B40" s="64">
        <f>VLOOKUP($A40,'Return Data'!$B$7:$R$2700,3,0)</f>
        <v>44260</v>
      </c>
      <c r="C40" s="65">
        <f>VLOOKUP($A40,'Return Data'!$B$7:$R$2700,4,0)</f>
        <v>1.6954</v>
      </c>
      <c r="D40" s="65">
        <f>VLOOKUP($A40,'Return Data'!$B$7:$R$2700,9,0)</f>
        <v>11.479699999999999</v>
      </c>
      <c r="E40" s="66">
        <f t="shared" si="0"/>
        <v>5</v>
      </c>
      <c r="F40" s="65">
        <f>VLOOKUP($A40,'Return Data'!$B$7:$R$2700,10,0)</f>
        <v>-89.604699999999994</v>
      </c>
      <c r="G40" s="66">
        <f t="shared" si="1"/>
        <v>34</v>
      </c>
      <c r="H40" s="65">
        <f>VLOOKUP($A40,'Return Data'!$B$7:$R$2700,11,0)</f>
        <v>-41.509500000000003</v>
      </c>
      <c r="I40" s="66">
        <f t="shared" ref="I40" si="14">RANK(H40,H$8:H$43,0)</f>
        <v>33</v>
      </c>
      <c r="J40" s="65"/>
      <c r="K40" s="66"/>
      <c r="L40" s="65"/>
      <c r="M40" s="66"/>
      <c r="N40" s="65"/>
      <c r="O40" s="66"/>
      <c r="P40" s="65"/>
      <c r="Q40" s="66"/>
      <c r="R40" s="65">
        <f>VLOOKUP($A40,'Return Data'!$B$7:$R$2700,16,0)</f>
        <v>-16.157900000000001</v>
      </c>
      <c r="S40" s="67">
        <f t="shared" ref="S40" si="15">RANK(R40,R$8:R$43,0)</f>
        <v>33</v>
      </c>
    </row>
    <row r="41" spans="1:19" x14ac:dyDescent="0.3">
      <c r="A41" s="82" t="s">
        <v>1172</v>
      </c>
      <c r="B41" s="64">
        <f>VLOOKUP($A41,'Return Data'!$B$7:$R$2700,3,0)</f>
        <v>44260</v>
      </c>
      <c r="C41" s="65">
        <f>VLOOKUP($A41,'Return Data'!$B$7:$R$2700,4,0)</f>
        <v>53.789400000000001</v>
      </c>
      <c r="D41" s="65">
        <f>VLOOKUP($A41,'Return Data'!$B$7:$R$2700,9,0)</f>
        <v>-3.0415999999999999</v>
      </c>
      <c r="E41" s="66">
        <f t="shared" si="0"/>
        <v>20</v>
      </c>
      <c r="F41" s="65">
        <f>VLOOKUP($A41,'Return Data'!$B$7:$R$2700,10,0)</f>
        <v>-3.0348999999999999</v>
      </c>
      <c r="G41" s="66">
        <f t="shared" si="1"/>
        <v>16</v>
      </c>
      <c r="H41" s="65">
        <f>VLOOKUP($A41,'Return Data'!$B$7:$R$2700,11,0)</f>
        <v>0.89849999999999997</v>
      </c>
      <c r="I41" s="66">
        <f>RANK(H41,H$8:H$43,0)</f>
        <v>24</v>
      </c>
      <c r="J41" s="65">
        <f>VLOOKUP($A41,'Return Data'!$B$7:$R$2700,12,0)</f>
        <v>3.9203999999999999</v>
      </c>
      <c r="K41" s="66">
        <f>RANK(J41,J$8:J$43,0)</f>
        <v>22</v>
      </c>
      <c r="L41" s="65">
        <f>VLOOKUP($A41,'Return Data'!$B$7:$R$2700,13,0)</f>
        <v>6.8021000000000003</v>
      </c>
      <c r="M41" s="66">
        <f>RANK(L41,L$8:L$43,0)</f>
        <v>14</v>
      </c>
      <c r="N41" s="65">
        <f>VLOOKUP($A41,'Return Data'!$B$7:$R$2700,17,0)</f>
        <v>-1.3017000000000001</v>
      </c>
      <c r="O41" s="66">
        <f>RANK(N41,N$8:N$43,0)</f>
        <v>30</v>
      </c>
      <c r="P41" s="65">
        <f>VLOOKUP($A41,'Return Data'!$B$7:$R$2700,14,0)</f>
        <v>0.35980000000000001</v>
      </c>
      <c r="Q41" s="66">
        <f>RANK(P41,P$8:P$43,0)</f>
        <v>29</v>
      </c>
      <c r="R41" s="65">
        <f>VLOOKUP($A41,'Return Data'!$B$7:$R$2700,16,0)</f>
        <v>5.7112999999999996</v>
      </c>
      <c r="S41" s="67">
        <f t="shared" si="3"/>
        <v>29</v>
      </c>
    </row>
    <row r="42" spans="1:19" x14ac:dyDescent="0.3">
      <c r="A42" s="82" t="s">
        <v>1031</v>
      </c>
      <c r="B42" s="64">
        <f>VLOOKUP($A42,'Return Data'!$B$7:$R$2700,3,0)</f>
        <v>44260</v>
      </c>
      <c r="C42" s="65">
        <f>VLOOKUP($A42,'Return Data'!$B$7:$R$2700,4,0)</f>
        <v>74.524000000000001</v>
      </c>
      <c r="D42" s="65">
        <f>VLOOKUP($A42,'Return Data'!$B$7:$R$2700,9,0)</f>
        <v>-14.3584</v>
      </c>
      <c r="E42" s="66">
        <f t="shared" si="0"/>
        <v>35</v>
      </c>
      <c r="F42" s="65">
        <f>VLOOKUP($A42,'Return Data'!$B$7:$R$2700,10,0)</f>
        <v>-12.034700000000001</v>
      </c>
      <c r="G42" s="66">
        <f t="shared" si="1"/>
        <v>32</v>
      </c>
      <c r="H42" s="65">
        <f>VLOOKUP($A42,'Return Data'!$B$7:$R$2700,11,0)</f>
        <v>-2.1457999999999999</v>
      </c>
      <c r="I42" s="66">
        <f>RANK(H42,H$8:H$43,0)</f>
        <v>32</v>
      </c>
      <c r="J42" s="65">
        <f>VLOOKUP($A42,'Return Data'!$B$7:$R$2700,12,0)</f>
        <v>1.3514999999999999</v>
      </c>
      <c r="K42" s="66">
        <f>RANK(J42,J$8:J$43,0)</f>
        <v>30</v>
      </c>
      <c r="L42" s="65">
        <f>VLOOKUP($A42,'Return Data'!$B$7:$R$2700,13,0)</f>
        <v>3.7772999999999999</v>
      </c>
      <c r="M42" s="66">
        <f>RANK(L42,L$8:L$43,0)</f>
        <v>27</v>
      </c>
      <c r="N42" s="65">
        <f>VLOOKUP($A42,'Return Data'!$B$7:$R$2700,17,0)</f>
        <v>10.4552</v>
      </c>
      <c r="O42" s="66">
        <f>RANK(N42,N$8:N$43,0)</f>
        <v>6</v>
      </c>
      <c r="P42" s="65">
        <f>VLOOKUP($A42,'Return Data'!$B$7:$R$2700,14,0)</f>
        <v>9.8059999999999992</v>
      </c>
      <c r="Q42" s="66">
        <f>RANK(P42,P$8:P$43,0)</f>
        <v>5</v>
      </c>
      <c r="R42" s="65">
        <f>VLOOKUP($A42,'Return Data'!$B$7:$R$2700,16,0)</f>
        <v>9.1466999999999992</v>
      </c>
      <c r="S42" s="67">
        <f t="shared" si="3"/>
        <v>4</v>
      </c>
    </row>
    <row r="43" spans="1:19" x14ac:dyDescent="0.3">
      <c r="A43" s="82" t="s">
        <v>1033</v>
      </c>
      <c r="B43" s="64">
        <f>VLOOKUP($A43,'Return Data'!$B$7:$R$2700,3,0)</f>
        <v>44260</v>
      </c>
      <c r="C43" s="65">
        <f>VLOOKUP($A43,'Return Data'!$B$7:$R$2700,4,0)</f>
        <v>13.696</v>
      </c>
      <c r="D43" s="65">
        <f>VLOOKUP($A43,'Return Data'!$B$7:$R$2700,9,0)</f>
        <v>-14.0197</v>
      </c>
      <c r="E43" s="66">
        <f t="shared" si="0"/>
        <v>33</v>
      </c>
      <c r="F43" s="65">
        <f>VLOOKUP($A43,'Return Data'!$B$7:$R$2700,10,0)</f>
        <v>-6.0400999999999998</v>
      </c>
      <c r="G43" s="66">
        <f t="shared" si="1"/>
        <v>27</v>
      </c>
      <c r="H43" s="65">
        <f>VLOOKUP($A43,'Return Data'!$B$7:$R$2700,11,0)</f>
        <v>0.18759999999999999</v>
      </c>
      <c r="I43" s="66">
        <f>RANK(H43,H$8:H$43,0)</f>
        <v>27</v>
      </c>
      <c r="J43" s="65">
        <f>VLOOKUP($A43,'Return Data'!$B$7:$R$2700,12,0)</f>
        <v>2.8433000000000002</v>
      </c>
      <c r="K43" s="66">
        <f>RANK(J43,J$8:J$43,0)</f>
        <v>24</v>
      </c>
      <c r="L43" s="65">
        <f>VLOOKUP($A43,'Return Data'!$B$7:$R$2700,13,0)</f>
        <v>4.9164000000000003</v>
      </c>
      <c r="M43" s="66">
        <f>RANK(L43,L$8:L$43,0)</f>
        <v>24</v>
      </c>
      <c r="N43" s="65">
        <f>VLOOKUP($A43,'Return Data'!$B$7:$R$2700,17,0)</f>
        <v>12.182700000000001</v>
      </c>
      <c r="O43" s="66">
        <f>RANK(N43,N$8:N$43,0)</f>
        <v>1</v>
      </c>
      <c r="P43" s="65"/>
      <c r="Q43" s="66"/>
      <c r="R43" s="65">
        <f>VLOOKUP($A43,'Return Data'!$B$7:$R$2700,16,0)</f>
        <v>12.5227</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-1.0106285714285714</v>
      </c>
      <c r="E45" s="88"/>
      <c r="F45" s="89">
        <f>AVERAGE(F8:F43)</f>
        <v>-9.5292885714285713</v>
      </c>
      <c r="G45" s="88"/>
      <c r="H45" s="89">
        <f>AVERAGE(H8:H43)</f>
        <v>-0.40187714285714315</v>
      </c>
      <c r="I45" s="88"/>
      <c r="J45" s="89">
        <f>AVERAGE(J8:J43)</f>
        <v>5.7718624999999983</v>
      </c>
      <c r="K45" s="88"/>
      <c r="L45" s="89">
        <f>AVERAGE(L8:L43)</f>
        <v>4.9764656249999986</v>
      </c>
      <c r="M45" s="88"/>
      <c r="N45" s="89">
        <f>AVERAGE(N8:N43)</f>
        <v>6.9869032258064525</v>
      </c>
      <c r="O45" s="88"/>
      <c r="P45" s="89">
        <f>AVERAGE(P8:P43)</f>
        <v>6.8821999999999983</v>
      </c>
      <c r="Q45" s="88"/>
      <c r="R45" s="89">
        <f>AVERAGE(R8:R43)</f>
        <v>4.2359222222222224</v>
      </c>
      <c r="S45" s="90"/>
    </row>
    <row r="46" spans="1:19" x14ac:dyDescent="0.3">
      <c r="A46" s="87" t="s">
        <v>28</v>
      </c>
      <c r="B46" s="88"/>
      <c r="C46" s="88"/>
      <c r="D46" s="89">
        <f>MIN(D8:D43)</f>
        <v>-14.3584</v>
      </c>
      <c r="E46" s="88"/>
      <c r="F46" s="89">
        <f>MIN(F8:F43)</f>
        <v>-91.353499999999997</v>
      </c>
      <c r="G46" s="88"/>
      <c r="H46" s="89">
        <f>MIN(H8:H43)</f>
        <v>-49.441000000000003</v>
      </c>
      <c r="I46" s="88"/>
      <c r="J46" s="89">
        <f>MIN(J8:J43)</f>
        <v>0</v>
      </c>
      <c r="K46" s="88"/>
      <c r="L46" s="89">
        <f>MIN(L8:L43)</f>
        <v>-25.026900000000001</v>
      </c>
      <c r="M46" s="88"/>
      <c r="N46" s="89">
        <f>MIN(N8:N43)</f>
        <v>-13.933999999999999</v>
      </c>
      <c r="O46" s="88"/>
      <c r="P46" s="89">
        <f>MIN(P8:P43)</f>
        <v>-7.66</v>
      </c>
      <c r="Q46" s="88"/>
      <c r="R46" s="89">
        <f>MIN(R8:R43)</f>
        <v>-25.868400000000001</v>
      </c>
      <c r="S46" s="90"/>
    </row>
    <row r="47" spans="1:19" ht="15" thickBot="1" x14ac:dyDescent="0.35">
      <c r="A47" s="91" t="s">
        <v>29</v>
      </c>
      <c r="B47" s="92"/>
      <c r="C47" s="92"/>
      <c r="D47" s="93">
        <f>MAX(D8:D43)</f>
        <v>25.6417</v>
      </c>
      <c r="E47" s="92"/>
      <c r="F47" s="93">
        <f>MAX(F8:F43)</f>
        <v>18.437100000000001</v>
      </c>
      <c r="G47" s="92"/>
      <c r="H47" s="93">
        <f>MAX(H8:H43)</f>
        <v>24.729199999999999</v>
      </c>
      <c r="I47" s="92"/>
      <c r="J47" s="93">
        <f>MAX(J8:J43)</f>
        <v>19.000800000000002</v>
      </c>
      <c r="K47" s="92"/>
      <c r="L47" s="93">
        <f>MAX(L8:L43)</f>
        <v>9.3247</v>
      </c>
      <c r="M47" s="92"/>
      <c r="N47" s="93">
        <f>MAX(N8:N43)</f>
        <v>12.182700000000001</v>
      </c>
      <c r="O47" s="92"/>
      <c r="P47" s="93">
        <f>MAX(P8:P43)</f>
        <v>9.9709000000000003</v>
      </c>
      <c r="Q47" s="92"/>
      <c r="R47" s="93">
        <f>MAX(R8:R43)</f>
        <v>12.5227</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1626</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44260</v>
      </c>
      <c r="C8" s="65">
        <f>VLOOKUP($A8,'Return Data'!$B$7:$R$2700,4,0)</f>
        <v>24.0167</v>
      </c>
      <c r="D8" s="65">
        <f>VLOOKUP($A8,'Return Data'!$B$7:$R$2700,9,0)</f>
        <v>25.178899999999999</v>
      </c>
      <c r="E8" s="66">
        <f t="shared" ref="E8:E43" si="0">RANK(D8,D$8:D$43,0)</f>
        <v>1</v>
      </c>
      <c r="F8" s="65">
        <f>VLOOKUP($A8,'Return Data'!$B$7:$R$2700,10,0)</f>
        <v>9.8735999999999997</v>
      </c>
      <c r="G8" s="66">
        <f t="shared" ref="G8:G43" si="1">RANK(F8,F$8:F$43,0)</f>
        <v>2</v>
      </c>
      <c r="H8" s="65">
        <f>VLOOKUP($A8,'Return Data'!$B$7:$R$2700,11,0)</f>
        <v>10.968400000000001</v>
      </c>
      <c r="I8" s="66">
        <f t="shared" ref="I8:I20" si="2">RANK(H8,H$8:H$43,0)</f>
        <v>2</v>
      </c>
      <c r="J8" s="65">
        <f>VLOOKUP($A8,'Return Data'!$B$7:$R$2700,12,0)</f>
        <v>18.1965</v>
      </c>
      <c r="K8" s="66">
        <f>RANK(J8,J$8:J$43,0)</f>
        <v>1</v>
      </c>
      <c r="L8" s="65">
        <f>VLOOKUP($A8,'Return Data'!$B$7:$R$2700,13,0)</f>
        <v>8.5442</v>
      </c>
      <c r="M8" s="66">
        <f>RANK(L8,L$8:L$43,0)</f>
        <v>1</v>
      </c>
      <c r="N8" s="65">
        <f>VLOOKUP($A8,'Return Data'!$B$7:$R$2700,17,0)</f>
        <v>3.2608999999999999</v>
      </c>
      <c r="O8" s="66">
        <f>RANK(N8,N$8:N$43,0)</f>
        <v>24</v>
      </c>
      <c r="P8" s="65">
        <f>VLOOKUP($A8,'Return Data'!$B$7:$R$2700,14,0)</f>
        <v>3.4432999999999998</v>
      </c>
      <c r="Q8" s="66">
        <f>RANK(P8,P$8:P$43,0)</f>
        <v>23</v>
      </c>
      <c r="R8" s="65">
        <f>VLOOKUP($A8,'Return Data'!$B$7:$R$2700,16,0)</f>
        <v>7.6051000000000002</v>
      </c>
      <c r="S8" s="67">
        <f t="shared" ref="S8:S43" si="3">RANK(R8,R$8:R$43,0)</f>
        <v>21</v>
      </c>
    </row>
    <row r="9" spans="1:19" x14ac:dyDescent="0.3">
      <c r="A9" s="82" t="s">
        <v>1101</v>
      </c>
      <c r="B9" s="64">
        <f>VLOOKUP($A9,'Return Data'!$B$7:$R$2700,3,0)</f>
        <v>44260</v>
      </c>
      <c r="C9" s="65">
        <f>VLOOKUP($A9,'Return Data'!$B$7:$R$2700,4,0)</f>
        <v>1.3322000000000001</v>
      </c>
      <c r="D9" s="65"/>
      <c r="E9" s="66"/>
      <c r="F9" s="65"/>
      <c r="G9" s="66"/>
      <c r="H9" s="65"/>
      <c r="I9" s="66"/>
      <c r="J9" s="65"/>
      <c r="K9" s="66"/>
      <c r="L9" s="65"/>
      <c r="M9" s="66"/>
      <c r="N9" s="65"/>
      <c r="O9" s="66"/>
      <c r="P9" s="65"/>
      <c r="Q9" s="66"/>
      <c r="R9" s="65">
        <f>VLOOKUP($A9,'Return Data'!$B$7:$R$2700,16,0)</f>
        <v>-19.292000000000002</v>
      </c>
      <c r="S9" s="67">
        <f t="shared" si="3"/>
        <v>34</v>
      </c>
    </row>
    <row r="10" spans="1:19" x14ac:dyDescent="0.3">
      <c r="A10" s="82" t="s">
        <v>1103</v>
      </c>
      <c r="B10" s="64">
        <f>VLOOKUP($A10,'Return Data'!$B$7:$R$2700,3,0)</f>
        <v>44260</v>
      </c>
      <c r="C10" s="65">
        <f>VLOOKUP($A10,'Return Data'!$B$7:$R$2700,4,0)</f>
        <v>20.985199999999999</v>
      </c>
      <c r="D10" s="65">
        <f>VLOOKUP($A10,'Return Data'!$B$7:$R$2700,9,0)</f>
        <v>2.5144000000000002</v>
      </c>
      <c r="E10" s="66">
        <f t="shared" si="0"/>
        <v>8</v>
      </c>
      <c r="F10" s="65">
        <f>VLOOKUP($A10,'Return Data'!$B$7:$R$2700,10,0)</f>
        <v>1.8105</v>
      </c>
      <c r="G10" s="66">
        <f t="shared" si="1"/>
        <v>4</v>
      </c>
      <c r="H10" s="65">
        <f>VLOOKUP($A10,'Return Data'!$B$7:$R$2700,11,0)</f>
        <v>6.2050000000000001</v>
      </c>
      <c r="I10" s="66">
        <f t="shared" si="2"/>
        <v>5</v>
      </c>
      <c r="J10" s="65">
        <f>VLOOKUP($A10,'Return Data'!$B$7:$R$2700,12,0)</f>
        <v>8.5462000000000007</v>
      </c>
      <c r="K10" s="66">
        <f t="shared" ref="K10:K20" si="4">RANK(J10,J$8:J$43,0)</f>
        <v>6</v>
      </c>
      <c r="L10" s="65">
        <f>VLOOKUP($A10,'Return Data'!$B$7:$R$2700,13,0)</f>
        <v>7.3795999999999999</v>
      </c>
      <c r="M10" s="66">
        <f t="shared" ref="M10:M20" si="5">RANK(L10,L$8:L$43,0)</f>
        <v>5</v>
      </c>
      <c r="N10" s="65">
        <f>VLOOKUP($A10,'Return Data'!$B$7:$R$2700,17,0)</f>
        <v>8.1213999999999995</v>
      </c>
      <c r="O10" s="66">
        <f t="shared" ref="O10:O20" si="6">RANK(N10,N$8:N$43,0)</f>
        <v>16</v>
      </c>
      <c r="P10" s="65">
        <f>VLOOKUP($A10,'Return Data'!$B$7:$R$2700,14,0)</f>
        <v>7.8113000000000001</v>
      </c>
      <c r="Q10" s="66">
        <f t="shared" ref="Q10:Q20" si="7">RANK(P10,P$8:P$43,0)</f>
        <v>14</v>
      </c>
      <c r="R10" s="65">
        <f>VLOOKUP($A10,'Return Data'!$B$7:$R$2700,16,0)</f>
        <v>8.6420999999999992</v>
      </c>
      <c r="S10" s="67">
        <f t="shared" si="3"/>
        <v>7</v>
      </c>
    </row>
    <row r="11" spans="1:19" x14ac:dyDescent="0.3">
      <c r="A11" s="82" t="s">
        <v>1104</v>
      </c>
      <c r="B11" s="64">
        <f>VLOOKUP($A11,'Return Data'!$B$7:$R$2700,3,0)</f>
        <v>44260</v>
      </c>
      <c r="C11" s="65">
        <f>VLOOKUP($A11,'Return Data'!$B$7:$R$2700,4,0)</f>
        <v>14.746600000000001</v>
      </c>
      <c r="D11" s="65">
        <f>VLOOKUP($A11,'Return Data'!$B$7:$R$2700,9,0)</f>
        <v>-5.0016999999999996</v>
      </c>
      <c r="E11" s="66">
        <f t="shared" si="0"/>
        <v>25</v>
      </c>
      <c r="F11" s="65">
        <f>VLOOKUP($A11,'Return Data'!$B$7:$R$2700,10,0)</f>
        <v>-4.3132000000000001</v>
      </c>
      <c r="G11" s="66">
        <f t="shared" si="1"/>
        <v>17</v>
      </c>
      <c r="H11" s="65">
        <f>VLOOKUP($A11,'Return Data'!$B$7:$R$2700,11,0)</f>
        <v>1.7906</v>
      </c>
      <c r="I11" s="66">
        <f t="shared" si="2"/>
        <v>14</v>
      </c>
      <c r="J11" s="65">
        <f>VLOOKUP($A11,'Return Data'!$B$7:$R$2700,12,0)</f>
        <v>3.1402000000000001</v>
      </c>
      <c r="K11" s="66">
        <f t="shared" si="4"/>
        <v>23</v>
      </c>
      <c r="L11" s="65">
        <f>VLOOKUP($A11,'Return Data'!$B$7:$R$2700,13,0)</f>
        <v>3.7280000000000002</v>
      </c>
      <c r="M11" s="66">
        <f t="shared" si="5"/>
        <v>25</v>
      </c>
      <c r="N11" s="65">
        <f>VLOOKUP($A11,'Return Data'!$B$7:$R$2700,17,0)</f>
        <v>1.4464999999999999</v>
      </c>
      <c r="O11" s="66">
        <f t="shared" si="6"/>
        <v>26</v>
      </c>
      <c r="P11" s="65">
        <f>VLOOKUP($A11,'Return Data'!$B$7:$R$2700,14,0)</f>
        <v>2.5268000000000002</v>
      </c>
      <c r="Q11" s="66">
        <f t="shared" si="7"/>
        <v>26</v>
      </c>
      <c r="R11" s="65">
        <f>VLOOKUP($A11,'Return Data'!$B$7:$R$2700,16,0)</f>
        <v>5.6920000000000002</v>
      </c>
      <c r="S11" s="67">
        <f t="shared" si="3"/>
        <v>30</v>
      </c>
    </row>
    <row r="12" spans="1:19" x14ac:dyDescent="0.3">
      <c r="A12" s="82" t="s">
        <v>1107</v>
      </c>
      <c r="B12" s="64">
        <f>VLOOKUP($A12,'Return Data'!$B$7:$R$2700,3,0)</f>
        <v>44260</v>
      </c>
      <c r="C12" s="65">
        <f>VLOOKUP($A12,'Return Data'!$B$7:$R$2700,4,0)</f>
        <v>62.997399999999999</v>
      </c>
      <c r="D12" s="65">
        <f>VLOOKUP($A12,'Return Data'!$B$7:$R$2700,9,0)</f>
        <v>-1.3478000000000001</v>
      </c>
      <c r="E12" s="66">
        <f t="shared" si="0"/>
        <v>16</v>
      </c>
      <c r="F12" s="65">
        <f>VLOOKUP($A12,'Return Data'!$B$7:$R$2700,10,0)</f>
        <v>-1.6473</v>
      </c>
      <c r="G12" s="66">
        <f t="shared" si="1"/>
        <v>13</v>
      </c>
      <c r="H12" s="65">
        <f>VLOOKUP($A12,'Return Data'!$B$7:$R$2700,11,0)</f>
        <v>2.4672000000000001</v>
      </c>
      <c r="I12" s="66">
        <f t="shared" si="2"/>
        <v>13</v>
      </c>
      <c r="J12" s="65">
        <f>VLOOKUP($A12,'Return Data'!$B$7:$R$2700,12,0)</f>
        <v>4.8220999999999998</v>
      </c>
      <c r="K12" s="66">
        <f t="shared" si="4"/>
        <v>15</v>
      </c>
      <c r="L12" s="65">
        <f>VLOOKUP($A12,'Return Data'!$B$7:$R$2700,13,0)</f>
        <v>6.0255000000000001</v>
      </c>
      <c r="M12" s="66">
        <f t="shared" si="5"/>
        <v>16</v>
      </c>
      <c r="N12" s="65">
        <f>VLOOKUP($A12,'Return Data'!$B$7:$R$2700,17,0)</f>
        <v>5.4184000000000001</v>
      </c>
      <c r="O12" s="66">
        <f t="shared" si="6"/>
        <v>23</v>
      </c>
      <c r="P12" s="65">
        <f>VLOOKUP($A12,'Return Data'!$B$7:$R$2700,14,0)</f>
        <v>5.0698999999999996</v>
      </c>
      <c r="Q12" s="66">
        <f t="shared" si="7"/>
        <v>22</v>
      </c>
      <c r="R12" s="65">
        <f>VLOOKUP($A12,'Return Data'!$B$7:$R$2700,16,0)</f>
        <v>8.0170999999999992</v>
      </c>
      <c r="S12" s="67">
        <f t="shared" si="3"/>
        <v>14</v>
      </c>
    </row>
    <row r="13" spans="1:19" x14ac:dyDescent="0.3">
      <c r="A13" s="82" t="s">
        <v>1110</v>
      </c>
      <c r="B13" s="64">
        <f>VLOOKUP($A13,'Return Data'!$B$7:$R$2700,3,0)</f>
        <v>44260</v>
      </c>
      <c r="C13" s="65">
        <f>VLOOKUP($A13,'Return Data'!$B$7:$R$2700,4,0)</f>
        <v>22.4193</v>
      </c>
      <c r="D13" s="65">
        <f>VLOOKUP($A13,'Return Data'!$B$7:$R$2700,9,0)</f>
        <v>19.564399999999999</v>
      </c>
      <c r="E13" s="66">
        <f t="shared" si="0"/>
        <v>2</v>
      </c>
      <c r="F13" s="65">
        <f>VLOOKUP($A13,'Return Data'!$B$7:$R$2700,10,0)</f>
        <v>17.726900000000001</v>
      </c>
      <c r="G13" s="66">
        <f t="shared" si="1"/>
        <v>1</v>
      </c>
      <c r="H13" s="65">
        <f>VLOOKUP($A13,'Return Data'!$B$7:$R$2700,11,0)</f>
        <v>23.9665</v>
      </c>
      <c r="I13" s="66">
        <f t="shared" si="2"/>
        <v>1</v>
      </c>
      <c r="J13" s="65">
        <f>VLOOKUP($A13,'Return Data'!$B$7:$R$2700,12,0)</f>
        <v>6.1970000000000001</v>
      </c>
      <c r="K13" s="66">
        <f t="shared" si="4"/>
        <v>10</v>
      </c>
      <c r="L13" s="65">
        <f>VLOOKUP($A13,'Return Data'!$B$7:$R$2700,13,0)</f>
        <v>-0.26379999999999998</v>
      </c>
      <c r="M13" s="66">
        <f t="shared" si="5"/>
        <v>30</v>
      </c>
      <c r="N13" s="65">
        <f>VLOOKUP($A13,'Return Data'!$B$7:$R$2700,17,0)</f>
        <v>0.85589999999999999</v>
      </c>
      <c r="O13" s="66">
        <f t="shared" si="6"/>
        <v>27</v>
      </c>
      <c r="P13" s="65">
        <f>VLOOKUP($A13,'Return Data'!$B$7:$R$2700,14,0)</f>
        <v>3.1583999999999999</v>
      </c>
      <c r="Q13" s="66">
        <f t="shared" si="7"/>
        <v>25</v>
      </c>
      <c r="R13" s="65">
        <f>VLOOKUP($A13,'Return Data'!$B$7:$R$2700,16,0)</f>
        <v>7.4481000000000002</v>
      </c>
      <c r="S13" s="67">
        <f t="shared" si="3"/>
        <v>24</v>
      </c>
    </row>
    <row r="14" spans="1:19" x14ac:dyDescent="0.3">
      <c r="A14" s="82" t="s">
        <v>1112</v>
      </c>
      <c r="B14" s="64">
        <f>VLOOKUP($A14,'Return Data'!$B$7:$R$2700,3,0)</f>
        <v>44260</v>
      </c>
      <c r="C14" s="65">
        <f>VLOOKUP($A14,'Return Data'!$B$7:$R$2700,4,0)</f>
        <v>43.021599999999999</v>
      </c>
      <c r="D14" s="65">
        <f>VLOOKUP($A14,'Return Data'!$B$7:$R$2700,9,0)</f>
        <v>0.82469999999999999</v>
      </c>
      <c r="E14" s="66">
        <f t="shared" si="0"/>
        <v>12</v>
      </c>
      <c r="F14" s="65">
        <f>VLOOKUP($A14,'Return Data'!$B$7:$R$2700,10,0)</f>
        <v>-0.2087</v>
      </c>
      <c r="G14" s="66">
        <f t="shared" si="1"/>
        <v>9</v>
      </c>
      <c r="H14" s="65">
        <f>VLOOKUP($A14,'Return Data'!$B$7:$R$2700,11,0)</f>
        <v>5.9340999999999999</v>
      </c>
      <c r="I14" s="66">
        <f t="shared" si="2"/>
        <v>6</v>
      </c>
      <c r="J14" s="65">
        <f>VLOOKUP($A14,'Return Data'!$B$7:$R$2700,12,0)</f>
        <v>9.3071000000000002</v>
      </c>
      <c r="K14" s="66">
        <f t="shared" si="4"/>
        <v>4</v>
      </c>
      <c r="L14" s="65">
        <f>VLOOKUP($A14,'Return Data'!$B$7:$R$2700,13,0)</f>
        <v>6.4184999999999999</v>
      </c>
      <c r="M14" s="66">
        <f t="shared" si="5"/>
        <v>10</v>
      </c>
      <c r="N14" s="65">
        <f>VLOOKUP($A14,'Return Data'!$B$7:$R$2700,17,0)</f>
        <v>8.7415000000000003</v>
      </c>
      <c r="O14" s="66">
        <f t="shared" si="6"/>
        <v>13</v>
      </c>
      <c r="P14" s="65">
        <f>VLOOKUP($A14,'Return Data'!$B$7:$R$2700,14,0)</f>
        <v>7.9757999999999996</v>
      </c>
      <c r="Q14" s="66">
        <f t="shared" si="7"/>
        <v>13</v>
      </c>
      <c r="R14" s="65">
        <f>VLOOKUP($A14,'Return Data'!$B$7:$R$2700,16,0)</f>
        <v>7.9440999999999997</v>
      </c>
      <c r="S14" s="67">
        <f t="shared" si="3"/>
        <v>15</v>
      </c>
    </row>
    <row r="15" spans="1:19" x14ac:dyDescent="0.3">
      <c r="A15" s="82" t="s">
        <v>1114</v>
      </c>
      <c r="B15" s="64">
        <f>VLOOKUP($A15,'Return Data'!$B$7:$R$2700,3,0)</f>
        <v>44260</v>
      </c>
      <c r="C15" s="65">
        <f>VLOOKUP($A15,'Return Data'!$B$7:$R$2700,4,0)</f>
        <v>33.650700000000001</v>
      </c>
      <c r="D15" s="65">
        <f>VLOOKUP($A15,'Return Data'!$B$7:$R$2700,9,0)</f>
        <v>4.4156000000000004</v>
      </c>
      <c r="E15" s="66">
        <f t="shared" si="0"/>
        <v>6</v>
      </c>
      <c r="F15" s="65">
        <f>VLOOKUP($A15,'Return Data'!$B$7:$R$2700,10,0)</f>
        <v>1.1008</v>
      </c>
      <c r="G15" s="66">
        <f t="shared" si="1"/>
        <v>7</v>
      </c>
      <c r="H15" s="65">
        <f>VLOOKUP($A15,'Return Data'!$B$7:$R$2700,11,0)</f>
        <v>6.7594000000000003</v>
      </c>
      <c r="I15" s="66">
        <f t="shared" si="2"/>
        <v>4</v>
      </c>
      <c r="J15" s="65">
        <f>VLOOKUP($A15,'Return Data'!$B$7:$R$2700,12,0)</f>
        <v>9.9108000000000001</v>
      </c>
      <c r="K15" s="66">
        <f t="shared" si="4"/>
        <v>3</v>
      </c>
      <c r="L15" s="65">
        <f>VLOOKUP($A15,'Return Data'!$B$7:$R$2700,13,0)</f>
        <v>7.4203000000000001</v>
      </c>
      <c r="M15" s="66">
        <f t="shared" si="5"/>
        <v>4</v>
      </c>
      <c r="N15" s="65">
        <f>VLOOKUP($A15,'Return Data'!$B$7:$R$2700,17,0)</f>
        <v>9.4504999999999999</v>
      </c>
      <c r="O15" s="66">
        <f t="shared" si="6"/>
        <v>10</v>
      </c>
      <c r="P15" s="65">
        <f>VLOOKUP($A15,'Return Data'!$B$7:$R$2700,14,0)</f>
        <v>8.1021999999999998</v>
      </c>
      <c r="Q15" s="66">
        <f t="shared" si="7"/>
        <v>11</v>
      </c>
      <c r="R15" s="65">
        <f>VLOOKUP($A15,'Return Data'!$B$7:$R$2700,16,0)</f>
        <v>7.6413000000000002</v>
      </c>
      <c r="S15" s="67">
        <f t="shared" si="3"/>
        <v>20</v>
      </c>
    </row>
    <row r="16" spans="1:19" x14ac:dyDescent="0.3">
      <c r="A16" s="82" t="s">
        <v>1117</v>
      </c>
      <c r="B16" s="64">
        <f>VLOOKUP($A16,'Return Data'!$B$7:$R$2700,3,0)</f>
        <v>44260</v>
      </c>
      <c r="C16" s="65">
        <f>VLOOKUP($A16,'Return Data'!$B$7:$R$2700,4,0)</f>
        <v>36.265099999999997</v>
      </c>
      <c r="D16" s="65">
        <f>VLOOKUP($A16,'Return Data'!$B$7:$R$2700,9,0)</f>
        <v>-7.633</v>
      </c>
      <c r="E16" s="66">
        <f t="shared" si="0"/>
        <v>27</v>
      </c>
      <c r="F16" s="65">
        <f>VLOOKUP($A16,'Return Data'!$B$7:$R$2700,10,0)</f>
        <v>-5.3849</v>
      </c>
      <c r="G16" s="66">
        <f t="shared" si="1"/>
        <v>23</v>
      </c>
      <c r="H16" s="65">
        <f>VLOOKUP($A16,'Return Data'!$B$7:$R$2700,11,0)</f>
        <v>1.7003999999999999</v>
      </c>
      <c r="I16" s="66">
        <f t="shared" si="2"/>
        <v>16</v>
      </c>
      <c r="J16" s="65">
        <f>VLOOKUP($A16,'Return Data'!$B$7:$R$2700,12,0)</f>
        <v>4.2096999999999998</v>
      </c>
      <c r="K16" s="66">
        <f t="shared" si="4"/>
        <v>16</v>
      </c>
      <c r="L16" s="65">
        <f>VLOOKUP($A16,'Return Data'!$B$7:$R$2700,13,0)</f>
        <v>6.0655999999999999</v>
      </c>
      <c r="M16" s="66">
        <f t="shared" si="5"/>
        <v>15</v>
      </c>
      <c r="N16" s="65">
        <f>VLOOKUP($A16,'Return Data'!$B$7:$R$2700,17,0)</f>
        <v>8.5530000000000008</v>
      </c>
      <c r="O16" s="66">
        <f t="shared" si="6"/>
        <v>14</v>
      </c>
      <c r="P16" s="65">
        <f>VLOOKUP($A16,'Return Data'!$B$7:$R$2700,14,0)</f>
        <v>8.0197000000000003</v>
      </c>
      <c r="Q16" s="66">
        <f t="shared" si="7"/>
        <v>12</v>
      </c>
      <c r="R16" s="65">
        <f>VLOOKUP($A16,'Return Data'!$B$7:$R$2700,16,0)</f>
        <v>7.5625</v>
      </c>
      <c r="S16" s="67">
        <f t="shared" si="3"/>
        <v>22</v>
      </c>
    </row>
    <row r="17" spans="1:19" x14ac:dyDescent="0.3">
      <c r="A17" s="82" t="s">
        <v>1119</v>
      </c>
      <c r="B17" s="64">
        <f>VLOOKUP($A17,'Return Data'!$B$7:$R$2700,3,0)</f>
        <v>44260</v>
      </c>
      <c r="C17" s="65">
        <f>VLOOKUP($A17,'Return Data'!$B$7:$R$2700,4,0)</f>
        <v>17.833600000000001</v>
      </c>
      <c r="D17" s="65">
        <f>VLOOKUP($A17,'Return Data'!$B$7:$R$2700,9,0)</f>
        <v>1.9106000000000001</v>
      </c>
      <c r="E17" s="66">
        <f t="shared" si="0"/>
        <v>11</v>
      </c>
      <c r="F17" s="65">
        <f>VLOOKUP($A17,'Return Data'!$B$7:$R$2700,10,0)</f>
        <v>1.6961999999999999</v>
      </c>
      <c r="G17" s="66">
        <f t="shared" si="1"/>
        <v>5</v>
      </c>
      <c r="H17" s="65">
        <f>VLOOKUP($A17,'Return Data'!$B$7:$R$2700,11,0)</f>
        <v>4.2126999999999999</v>
      </c>
      <c r="I17" s="66">
        <f t="shared" si="2"/>
        <v>9</v>
      </c>
      <c r="J17" s="65">
        <f>VLOOKUP($A17,'Return Data'!$B$7:$R$2700,12,0)</f>
        <v>5.7774000000000001</v>
      </c>
      <c r="K17" s="66">
        <f t="shared" si="4"/>
        <v>11</v>
      </c>
      <c r="L17" s="65">
        <f>VLOOKUP($A17,'Return Data'!$B$7:$R$2700,13,0)</f>
        <v>6.5850999999999997</v>
      </c>
      <c r="M17" s="66">
        <f t="shared" si="5"/>
        <v>9</v>
      </c>
      <c r="N17" s="65">
        <f>VLOOKUP($A17,'Return Data'!$B$7:$R$2700,17,0)</f>
        <v>7.6395999999999997</v>
      </c>
      <c r="O17" s="66">
        <f t="shared" si="6"/>
        <v>20</v>
      </c>
      <c r="P17" s="65">
        <f>VLOOKUP($A17,'Return Data'!$B$7:$R$2700,14,0)</f>
        <v>8.9200999999999997</v>
      </c>
      <c r="Q17" s="66">
        <f t="shared" si="7"/>
        <v>6</v>
      </c>
      <c r="R17" s="65">
        <f>VLOOKUP($A17,'Return Data'!$B$7:$R$2700,16,0)</f>
        <v>7.4911000000000003</v>
      </c>
      <c r="S17" s="67">
        <f t="shared" si="3"/>
        <v>23</v>
      </c>
    </row>
    <row r="18" spans="1:19" x14ac:dyDescent="0.3">
      <c r="A18" s="82" t="s">
        <v>1120</v>
      </c>
      <c r="B18" s="64">
        <f>VLOOKUP($A18,'Return Data'!$B$7:$R$2700,3,0)</f>
        <v>44260</v>
      </c>
      <c r="C18" s="65">
        <f>VLOOKUP($A18,'Return Data'!$B$7:$R$2700,4,0)</f>
        <v>17.229500000000002</v>
      </c>
      <c r="D18" s="65">
        <f>VLOOKUP($A18,'Return Data'!$B$7:$R$2700,9,0)</f>
        <v>-0.65790000000000004</v>
      </c>
      <c r="E18" s="66">
        <f t="shared" si="0"/>
        <v>15</v>
      </c>
      <c r="F18" s="65">
        <f>VLOOKUP($A18,'Return Data'!$B$7:$R$2700,10,0)</f>
        <v>-1.4659</v>
      </c>
      <c r="G18" s="66">
        <f t="shared" si="1"/>
        <v>12</v>
      </c>
      <c r="H18" s="65">
        <f>VLOOKUP($A18,'Return Data'!$B$7:$R$2700,11,0)</f>
        <v>5.2460000000000004</v>
      </c>
      <c r="I18" s="66">
        <f t="shared" si="2"/>
        <v>8</v>
      </c>
      <c r="J18" s="65">
        <f>VLOOKUP($A18,'Return Data'!$B$7:$R$2700,12,0)</f>
        <v>8.7303999999999995</v>
      </c>
      <c r="K18" s="66">
        <f t="shared" si="4"/>
        <v>5</v>
      </c>
      <c r="L18" s="65">
        <f>VLOOKUP($A18,'Return Data'!$B$7:$R$2700,13,0)</f>
        <v>4.6189999999999998</v>
      </c>
      <c r="M18" s="66">
        <f t="shared" si="5"/>
        <v>20</v>
      </c>
      <c r="N18" s="65">
        <f>VLOOKUP($A18,'Return Data'!$B$7:$R$2700,17,0)</f>
        <v>6.8520000000000003</v>
      </c>
      <c r="O18" s="66">
        <f t="shared" si="6"/>
        <v>21</v>
      </c>
      <c r="P18" s="65">
        <f>VLOOKUP($A18,'Return Data'!$B$7:$R$2700,14,0)</f>
        <v>6.5517000000000003</v>
      </c>
      <c r="Q18" s="66">
        <f t="shared" si="7"/>
        <v>20</v>
      </c>
      <c r="R18" s="65">
        <f>VLOOKUP($A18,'Return Data'!$B$7:$R$2700,16,0)</f>
        <v>8.1282999999999994</v>
      </c>
      <c r="S18" s="67">
        <f t="shared" si="3"/>
        <v>12</v>
      </c>
    </row>
    <row r="19" spans="1:19" x14ac:dyDescent="0.3">
      <c r="A19" s="82" t="s">
        <v>1123</v>
      </c>
      <c r="B19" s="64">
        <f>VLOOKUP($A19,'Return Data'!$B$7:$R$2700,3,0)</f>
        <v>44260</v>
      </c>
      <c r="C19" s="65">
        <f>VLOOKUP($A19,'Return Data'!$B$7:$R$2700,4,0)</f>
        <v>15.6675</v>
      </c>
      <c r="D19" s="65">
        <f>VLOOKUP($A19,'Return Data'!$B$7:$R$2700,9,0)</f>
        <v>2.7597999999999998</v>
      </c>
      <c r="E19" s="66">
        <f t="shared" si="0"/>
        <v>7</v>
      </c>
      <c r="F19" s="65">
        <f>VLOOKUP($A19,'Return Data'!$B$7:$R$2700,10,0)</f>
        <v>3.0594000000000001</v>
      </c>
      <c r="G19" s="66">
        <f t="shared" si="1"/>
        <v>3</v>
      </c>
      <c r="H19" s="65">
        <f>VLOOKUP($A19,'Return Data'!$B$7:$R$2700,11,0)</f>
        <v>7.8311000000000002</v>
      </c>
      <c r="I19" s="66">
        <f t="shared" si="2"/>
        <v>3</v>
      </c>
      <c r="J19" s="65">
        <f>VLOOKUP($A19,'Return Data'!$B$7:$R$2700,12,0)</f>
        <v>11.2219</v>
      </c>
      <c r="K19" s="66">
        <f t="shared" si="4"/>
        <v>2</v>
      </c>
      <c r="L19" s="65">
        <f>VLOOKUP($A19,'Return Data'!$B$7:$R$2700,13,0)</f>
        <v>6.2938000000000001</v>
      </c>
      <c r="M19" s="66">
        <f t="shared" si="5"/>
        <v>11</v>
      </c>
      <c r="N19" s="65">
        <f>VLOOKUP($A19,'Return Data'!$B$7:$R$2700,17,0)</f>
        <v>8.1686999999999994</v>
      </c>
      <c r="O19" s="66">
        <f t="shared" si="6"/>
        <v>15</v>
      </c>
      <c r="P19" s="65">
        <f>VLOOKUP($A19,'Return Data'!$B$7:$R$2700,14,0)</f>
        <v>6.9740000000000002</v>
      </c>
      <c r="Q19" s="66">
        <f t="shared" si="7"/>
        <v>19</v>
      </c>
      <c r="R19" s="65">
        <f>VLOOKUP($A19,'Return Data'!$B$7:$R$2700,16,0)</f>
        <v>7.6509</v>
      </c>
      <c r="S19" s="67">
        <f t="shared" si="3"/>
        <v>19</v>
      </c>
    </row>
    <row r="20" spans="1:19" x14ac:dyDescent="0.3">
      <c r="A20" s="82" t="s">
        <v>1124</v>
      </c>
      <c r="B20" s="64">
        <f>VLOOKUP($A20,'Return Data'!$B$7:$R$2700,3,0)</f>
        <v>44260</v>
      </c>
      <c r="C20" s="65">
        <f>VLOOKUP($A20,'Return Data'!$B$7:$R$2700,4,0)</f>
        <v>10.616400000000001</v>
      </c>
      <c r="D20" s="65">
        <f>VLOOKUP($A20,'Return Data'!$B$7:$R$2700,9,0)</f>
        <v>-1.778</v>
      </c>
      <c r="E20" s="66">
        <f t="shared" si="0"/>
        <v>17</v>
      </c>
      <c r="F20" s="65">
        <f>VLOOKUP($A20,'Return Data'!$B$7:$R$2700,10,0)</f>
        <v>1.2697000000000001</v>
      </c>
      <c r="G20" s="66">
        <f t="shared" si="1"/>
        <v>6</v>
      </c>
      <c r="H20" s="65">
        <f>VLOOKUP($A20,'Return Data'!$B$7:$R$2700,11,0)</f>
        <v>1.2431000000000001</v>
      </c>
      <c r="I20" s="66">
        <f t="shared" si="2"/>
        <v>19</v>
      </c>
      <c r="J20" s="65">
        <f>VLOOKUP($A20,'Return Data'!$B$7:$R$2700,12,0)</f>
        <v>1.2302999999999999</v>
      </c>
      <c r="K20" s="66">
        <f t="shared" si="4"/>
        <v>28</v>
      </c>
      <c r="L20" s="65">
        <f>VLOOKUP($A20,'Return Data'!$B$7:$R$2700,13,0)</f>
        <v>0.94230000000000003</v>
      </c>
      <c r="M20" s="66">
        <f t="shared" si="5"/>
        <v>29</v>
      </c>
      <c r="N20" s="65">
        <f>VLOOKUP($A20,'Return Data'!$B$7:$R$2700,17,0)</f>
        <v>-14.5307</v>
      </c>
      <c r="O20" s="66">
        <f t="shared" si="6"/>
        <v>31</v>
      </c>
      <c r="P20" s="65">
        <f>VLOOKUP($A20,'Return Data'!$B$7:$R$2700,14,0)</f>
        <v>-8.3988999999999994</v>
      </c>
      <c r="Q20" s="66">
        <f t="shared" si="7"/>
        <v>30</v>
      </c>
      <c r="R20" s="65">
        <f>VLOOKUP($A20,'Return Data'!$B$7:$R$2700,16,0)</f>
        <v>0.89729999999999999</v>
      </c>
      <c r="S20" s="67">
        <f t="shared" si="3"/>
        <v>31</v>
      </c>
    </row>
    <row r="21" spans="1:19" x14ac:dyDescent="0.3">
      <c r="A21" s="82" t="s">
        <v>1126</v>
      </c>
      <c r="B21" s="64">
        <f>VLOOKUP($A21,'Return Data'!$B$7:$R$2700,3,0)</f>
        <v>44260</v>
      </c>
      <c r="C21" s="65">
        <f>VLOOKUP($A21,'Return Data'!$B$7:$R$2700,4,0)</f>
        <v>4.1300000000000003E-2</v>
      </c>
      <c r="D21" s="65">
        <f>VLOOKUP($A21,'Return Data'!$B$7:$R$2700,9,0)</f>
        <v>12.748900000000001</v>
      </c>
      <c r="E21" s="66">
        <f t="shared" si="0"/>
        <v>3</v>
      </c>
      <c r="F21" s="65">
        <f>VLOOKUP($A21,'Return Data'!$B$7:$R$2700,10,0)</f>
        <v>-90.8857</v>
      </c>
      <c r="G21" s="66">
        <f t="shared" si="1"/>
        <v>35</v>
      </c>
      <c r="H21" s="65">
        <f>VLOOKUP($A21,'Return Data'!$B$7:$R$2700,11,0)</f>
        <v>-49.4054</v>
      </c>
      <c r="I21" s="66">
        <f t="shared" ref="I21" si="8">RANK(H21,H$8:H$43,0)</f>
        <v>35</v>
      </c>
      <c r="J21" s="65"/>
      <c r="K21" s="66"/>
      <c r="L21" s="65"/>
      <c r="M21" s="66"/>
      <c r="N21" s="65"/>
      <c r="O21" s="66"/>
      <c r="P21" s="65"/>
      <c r="Q21" s="66"/>
      <c r="R21" s="65">
        <f>VLOOKUP($A21,'Return Data'!$B$7:$R$2700,16,0)</f>
        <v>-19.9056</v>
      </c>
      <c r="S21" s="67">
        <f t="shared" si="3"/>
        <v>35</v>
      </c>
    </row>
    <row r="22" spans="1:19" x14ac:dyDescent="0.3">
      <c r="A22" s="82" t="s">
        <v>1131</v>
      </c>
      <c r="B22" s="64">
        <f>VLOOKUP($A22,'Return Data'!$B$7:$R$2700,3,0)</f>
        <v>44260</v>
      </c>
      <c r="C22" s="65">
        <f>VLOOKUP($A22,'Return Data'!$B$7:$R$2700,4,0)</f>
        <v>39.073500000000003</v>
      </c>
      <c r="D22" s="65">
        <f>VLOOKUP($A22,'Return Data'!$B$7:$R$2700,9,0)</f>
        <v>0.51060000000000005</v>
      </c>
      <c r="E22" s="66">
        <f t="shared" si="0"/>
        <v>13</v>
      </c>
      <c r="F22" s="65">
        <f>VLOOKUP($A22,'Return Data'!$B$7:$R$2700,10,0)</f>
        <v>-1.0362</v>
      </c>
      <c r="G22" s="66">
        <f t="shared" si="1"/>
        <v>11</v>
      </c>
      <c r="H22" s="65">
        <f>VLOOKUP($A22,'Return Data'!$B$7:$R$2700,11,0)</f>
        <v>5.6589999999999998</v>
      </c>
      <c r="I22" s="66">
        <f>RANK(H22,H$8:H$43,0)</f>
        <v>7</v>
      </c>
      <c r="J22" s="65">
        <f>VLOOKUP($A22,'Return Data'!$B$7:$R$2700,12,0)</f>
        <v>8.0892999999999997</v>
      </c>
      <c r="K22" s="66">
        <f>RANK(J22,J$8:J$43,0)</f>
        <v>7</v>
      </c>
      <c r="L22" s="65">
        <f>VLOOKUP($A22,'Return Data'!$B$7:$R$2700,13,0)</f>
        <v>8.3361999999999998</v>
      </c>
      <c r="M22" s="66">
        <f>RANK(L22,L$8:L$43,0)</f>
        <v>2</v>
      </c>
      <c r="N22" s="65">
        <f>VLOOKUP($A22,'Return Data'!$B$7:$R$2700,17,0)</f>
        <v>10.6592</v>
      </c>
      <c r="O22" s="66">
        <f>RANK(N22,N$8:N$43,0)</f>
        <v>3</v>
      </c>
      <c r="P22" s="65">
        <f>VLOOKUP($A22,'Return Data'!$B$7:$R$2700,14,0)</f>
        <v>9.3832000000000004</v>
      </c>
      <c r="Q22" s="66">
        <f>RANK(P22,P$8:P$43,0)</f>
        <v>1</v>
      </c>
      <c r="R22" s="65">
        <f>VLOOKUP($A22,'Return Data'!$B$7:$R$2700,16,0)</f>
        <v>8.1754999999999995</v>
      </c>
      <c r="S22" s="67">
        <f t="shared" si="3"/>
        <v>10</v>
      </c>
    </row>
    <row r="23" spans="1:19" x14ac:dyDescent="0.3">
      <c r="A23" s="82" t="s">
        <v>1132</v>
      </c>
      <c r="B23" s="64">
        <f>VLOOKUP($A23,'Return Data'!$B$7:$R$2700,3,0)</f>
        <v>44260</v>
      </c>
      <c r="C23" s="65">
        <f>VLOOKUP($A23,'Return Data'!$B$7:$R$2700,4,0)</f>
        <v>57.260800000000003</v>
      </c>
      <c r="D23" s="65">
        <f>VLOOKUP($A23,'Return Data'!$B$7:$R$2700,9,0)</f>
        <v>-4.3383000000000003</v>
      </c>
      <c r="E23" s="66">
        <f t="shared" si="0"/>
        <v>22</v>
      </c>
      <c r="F23" s="65">
        <f>VLOOKUP($A23,'Return Data'!$B$7:$R$2700,10,0)</f>
        <v>-4.6923000000000004</v>
      </c>
      <c r="G23" s="66">
        <f t="shared" si="1"/>
        <v>20</v>
      </c>
      <c r="H23" s="65">
        <f>VLOOKUP($A23,'Return Data'!$B$7:$R$2700,11,0)</f>
        <v>0.28589999999999999</v>
      </c>
      <c r="I23" s="66">
        <f>RANK(H23,H$8:H$43,0)</f>
        <v>23</v>
      </c>
      <c r="J23" s="65">
        <f>VLOOKUP($A23,'Return Data'!$B$7:$R$2700,12,0)</f>
        <v>3.4666999999999999</v>
      </c>
      <c r="K23" s="66">
        <f>RANK(J23,J$8:J$43,0)</f>
        <v>19</v>
      </c>
      <c r="L23" s="65">
        <f>VLOOKUP($A23,'Return Data'!$B$7:$R$2700,13,0)</f>
        <v>2.7713000000000001</v>
      </c>
      <c r="M23" s="66">
        <f>RANK(L23,L$8:L$43,0)</f>
        <v>28</v>
      </c>
      <c r="N23" s="65">
        <f>VLOOKUP($A23,'Return Data'!$B$7:$R$2700,17,0)</f>
        <v>6.0686999999999998</v>
      </c>
      <c r="O23" s="66">
        <f>RANK(N23,N$8:N$43,0)</f>
        <v>22</v>
      </c>
      <c r="P23" s="65">
        <f>VLOOKUP($A23,'Return Data'!$B$7:$R$2700,14,0)</f>
        <v>5.9435000000000002</v>
      </c>
      <c r="Q23" s="66">
        <f>RANK(P23,P$8:P$43,0)</f>
        <v>21</v>
      </c>
      <c r="R23" s="65">
        <f>VLOOKUP($A23,'Return Data'!$B$7:$R$2700,16,0)</f>
        <v>7.8022</v>
      </c>
      <c r="S23" s="67">
        <f t="shared" si="3"/>
        <v>17</v>
      </c>
    </row>
    <row r="24" spans="1:19" x14ac:dyDescent="0.3">
      <c r="A24" s="82" t="s">
        <v>1136</v>
      </c>
      <c r="B24" s="64">
        <f>VLOOKUP($A24,'Return Data'!$B$7:$R$2700,3,0)</f>
        <v>44260</v>
      </c>
      <c r="C24" s="65">
        <f>VLOOKUP($A24,'Return Data'!$B$7:$R$2700,4,0)</f>
        <v>27.985900000000001</v>
      </c>
      <c r="D24" s="65">
        <f>VLOOKUP($A24,'Return Data'!$B$7:$R$2700,9,0)</f>
        <v>2.2210000000000001</v>
      </c>
      <c r="E24" s="66">
        <f t="shared" si="0"/>
        <v>10</v>
      </c>
      <c r="F24" s="65">
        <f>VLOOKUP($A24,'Return Data'!$B$7:$R$2700,10,0)</f>
        <v>-0.71530000000000005</v>
      </c>
      <c r="G24" s="66">
        <f t="shared" si="1"/>
        <v>10</v>
      </c>
      <c r="H24" s="65">
        <f>VLOOKUP($A24,'Return Data'!$B$7:$R$2700,11,0)</f>
        <v>3.6429999999999998</v>
      </c>
      <c r="I24" s="66">
        <f>RANK(H24,H$8:H$43,0)</f>
        <v>11</v>
      </c>
      <c r="J24" s="65">
        <f>VLOOKUP($A24,'Return Data'!$B$7:$R$2700,12,0)</f>
        <v>7.7316000000000003</v>
      </c>
      <c r="K24" s="66">
        <f>RANK(J24,J$8:J$43,0)</f>
        <v>8</v>
      </c>
      <c r="L24" s="65">
        <f>VLOOKUP($A24,'Return Data'!$B$7:$R$2700,13,0)</f>
        <v>7.9774000000000003</v>
      </c>
      <c r="M24" s="66">
        <f>RANK(L24,L$8:L$43,0)</f>
        <v>3</v>
      </c>
      <c r="N24" s="65">
        <f>VLOOKUP($A24,'Return Data'!$B$7:$R$2700,17,0)</f>
        <v>-0.1366</v>
      </c>
      <c r="O24" s="66">
        <f>RANK(N24,N$8:N$43,0)</f>
        <v>28</v>
      </c>
      <c r="P24" s="65">
        <f>VLOOKUP($A24,'Return Data'!$B$7:$R$2700,14,0)</f>
        <v>1.7898000000000001</v>
      </c>
      <c r="Q24" s="66">
        <f>RANK(P24,P$8:P$43,0)</f>
        <v>28</v>
      </c>
      <c r="R24" s="65">
        <f>VLOOKUP($A24,'Return Data'!$B$7:$R$2700,16,0)</f>
        <v>5.7896000000000001</v>
      </c>
      <c r="S24" s="67">
        <f t="shared" si="3"/>
        <v>28</v>
      </c>
    </row>
    <row r="25" spans="1:19" x14ac:dyDescent="0.3">
      <c r="A25" s="82" t="s">
        <v>1137</v>
      </c>
      <c r="B25" s="64">
        <f>VLOOKUP($A25,'Return Data'!$B$7:$R$2700,3,0)</f>
        <v>44260</v>
      </c>
      <c r="C25" s="65">
        <f>VLOOKUP($A25,'Return Data'!$B$7:$R$2700,4,0)</f>
        <v>0.7853</v>
      </c>
      <c r="D25" s="65">
        <f>VLOOKUP($A25,'Return Data'!$B$7:$R$2700,9,0)</f>
        <v>0</v>
      </c>
      <c r="E25" s="66">
        <f t="shared" si="0"/>
        <v>14</v>
      </c>
      <c r="F25" s="65">
        <f>VLOOKUP($A25,'Return Data'!$B$7:$R$2700,10,0)</f>
        <v>0</v>
      </c>
      <c r="G25" s="66">
        <f t="shared" si="1"/>
        <v>8</v>
      </c>
      <c r="H25" s="65">
        <f>VLOOKUP($A25,'Return Data'!$B$7:$R$2700,11,0)</f>
        <v>0</v>
      </c>
      <c r="I25" s="66">
        <f>RANK(H25,H$8:H$43,0)</f>
        <v>26</v>
      </c>
      <c r="J25" s="65">
        <f>VLOOKUP($A25,'Return Data'!$B$7:$R$2700,12,0)</f>
        <v>0</v>
      </c>
      <c r="K25" s="66">
        <f>RANK(J25,J$8:J$43,0)</f>
        <v>32</v>
      </c>
      <c r="L25" s="65">
        <f>VLOOKUP($A25,'Return Data'!$B$7:$R$2700,13,0)</f>
        <v>-25.030999999999999</v>
      </c>
      <c r="M25" s="66">
        <f>RANK(L25,L$8:L$43,0)</f>
        <v>32</v>
      </c>
      <c r="N25" s="65"/>
      <c r="O25" s="66"/>
      <c r="P25" s="65"/>
      <c r="Q25" s="66"/>
      <c r="R25" s="65">
        <f>VLOOKUP($A25,'Return Data'!$B$7:$R$2700,16,0)</f>
        <v>-25.8703</v>
      </c>
      <c r="S25" s="67">
        <f t="shared" si="3"/>
        <v>36</v>
      </c>
    </row>
    <row r="26" spans="1:19" x14ac:dyDescent="0.3">
      <c r="A26" s="82" t="s">
        <v>1141</v>
      </c>
      <c r="B26" s="64">
        <f>VLOOKUP($A26,'Return Data'!$B$7:$R$2700,3,0)</f>
        <v>44260</v>
      </c>
      <c r="C26" s="65">
        <f>VLOOKUP($A26,'Return Data'!$B$7:$R$2700,4,0)</f>
        <v>8.1299999999999997E-2</v>
      </c>
      <c r="D26" s="65">
        <f>VLOOKUP($A26,'Return Data'!$B$7:$R$2700,9,0)</f>
        <v>11.321300000000001</v>
      </c>
      <c r="E26" s="66">
        <f t="shared" si="0"/>
        <v>5</v>
      </c>
      <c r="F26" s="65">
        <f>VLOOKUP($A26,'Return Data'!$B$7:$R$2700,10,0)</f>
        <v>-90.533799999999999</v>
      </c>
      <c r="G26" s="66">
        <f t="shared" si="1"/>
        <v>34</v>
      </c>
      <c r="H26" s="65">
        <f>VLOOKUP($A26,'Return Data'!$B$7:$R$2700,11,0)</f>
        <v>-41.9437</v>
      </c>
      <c r="I26" s="66">
        <f>RANK(H26,H$8:H$43,0)</f>
        <v>34</v>
      </c>
      <c r="J26" s="65"/>
      <c r="K26" s="66"/>
      <c r="L26" s="65"/>
      <c r="M26" s="66"/>
      <c r="N26" s="65"/>
      <c r="O26" s="66"/>
      <c r="P26" s="65"/>
      <c r="Q26" s="66"/>
      <c r="R26" s="65">
        <f>VLOOKUP($A26,'Return Data'!$B$7:$R$2700,16,0)</f>
        <v>-16.348199999999999</v>
      </c>
      <c r="S26" s="67">
        <f t="shared" si="3"/>
        <v>33</v>
      </c>
    </row>
    <row r="27" spans="1:19" x14ac:dyDescent="0.3">
      <c r="A27" s="82" t="s">
        <v>1143</v>
      </c>
      <c r="B27" s="64">
        <f>VLOOKUP($A27,'Return Data'!$B$7:$R$2700,3,0)</f>
        <v>44260</v>
      </c>
      <c r="C27" s="65">
        <f>VLOOKUP($A27,'Return Data'!$B$7:$R$2700,4,0)</f>
        <v>13.939500000000001</v>
      </c>
      <c r="D27" s="65">
        <f>VLOOKUP($A27,'Return Data'!$B$7:$R$2700,9,0)</f>
        <v>-2.5760000000000001</v>
      </c>
      <c r="E27" s="66">
        <f t="shared" si="0"/>
        <v>18</v>
      </c>
      <c r="F27" s="65">
        <f>VLOOKUP($A27,'Return Data'!$B$7:$R$2700,10,0)</f>
        <v>-2.6072000000000002</v>
      </c>
      <c r="G27" s="66">
        <f t="shared" si="1"/>
        <v>15</v>
      </c>
      <c r="H27" s="65">
        <f>VLOOKUP($A27,'Return Data'!$B$7:$R$2700,11,0)</f>
        <v>3.1461000000000001</v>
      </c>
      <c r="I27" s="66">
        <f t="shared" ref="I27:I39" si="9">RANK(H27,H$8:H$43,0)</f>
        <v>12</v>
      </c>
      <c r="J27" s="65">
        <f>VLOOKUP($A27,'Return Data'!$B$7:$R$2700,12,0)</f>
        <v>0.31730000000000003</v>
      </c>
      <c r="K27" s="66">
        <f t="shared" ref="K27:K39" si="10">RANK(J27,J$8:J$43,0)</f>
        <v>31</v>
      </c>
      <c r="L27" s="65">
        <f>VLOOKUP($A27,'Return Data'!$B$7:$R$2700,13,0)</f>
        <v>-0.3795</v>
      </c>
      <c r="M27" s="66">
        <f t="shared" ref="M27:M39" si="11">RANK(L27,L$8:L$43,0)</f>
        <v>31</v>
      </c>
      <c r="N27" s="65">
        <f>VLOOKUP($A27,'Return Data'!$B$7:$R$2700,17,0)</f>
        <v>2.1676000000000002</v>
      </c>
      <c r="O27" s="66">
        <f t="shared" ref="O27:O39" si="12">RANK(N27,N$8:N$43,0)</f>
        <v>25</v>
      </c>
      <c r="P27" s="65">
        <f>VLOOKUP($A27,'Return Data'!$B$7:$R$2700,14,0)</f>
        <v>3.3039999999999998</v>
      </c>
      <c r="Q27" s="66">
        <f t="shared" ref="Q27:Q39" si="13">RANK(P27,P$8:P$43,0)</f>
        <v>24</v>
      </c>
      <c r="R27" s="65">
        <f>VLOOKUP($A27,'Return Data'!$B$7:$R$2700,16,0)</f>
        <v>5.7565999999999997</v>
      </c>
      <c r="S27" s="67">
        <f t="shared" si="3"/>
        <v>29</v>
      </c>
    </row>
    <row r="28" spans="1:19" x14ac:dyDescent="0.3">
      <c r="A28" s="82" t="s">
        <v>1146</v>
      </c>
      <c r="B28" s="64">
        <f>VLOOKUP($A28,'Return Data'!$B$7:$R$2700,3,0)</f>
        <v>44260</v>
      </c>
      <c r="C28" s="65">
        <f>VLOOKUP($A28,'Return Data'!$B$7:$R$2700,4,0)</f>
        <v>96.124499999999998</v>
      </c>
      <c r="D28" s="65">
        <f>VLOOKUP($A28,'Return Data'!$B$7:$R$2700,9,0)</f>
        <v>-7.9577</v>
      </c>
      <c r="E28" s="66">
        <f t="shared" si="0"/>
        <v>28</v>
      </c>
      <c r="F28" s="65">
        <f>VLOOKUP($A28,'Return Data'!$B$7:$R$2700,10,0)</f>
        <v>-6.2907000000000002</v>
      </c>
      <c r="G28" s="66">
        <f t="shared" si="1"/>
        <v>24</v>
      </c>
      <c r="H28" s="65">
        <f>VLOOKUP($A28,'Return Data'!$B$7:$R$2700,11,0)</f>
        <v>1.0183</v>
      </c>
      <c r="I28" s="66">
        <f t="shared" si="9"/>
        <v>20</v>
      </c>
      <c r="J28" s="65">
        <f>VLOOKUP($A28,'Return Data'!$B$7:$R$2700,12,0)</f>
        <v>5.0373999999999999</v>
      </c>
      <c r="K28" s="66">
        <f t="shared" si="10"/>
        <v>13</v>
      </c>
      <c r="L28" s="65">
        <f>VLOOKUP($A28,'Return Data'!$B$7:$R$2700,13,0)</f>
        <v>6.7319000000000004</v>
      </c>
      <c r="M28" s="66">
        <f t="shared" si="11"/>
        <v>8</v>
      </c>
      <c r="N28" s="65">
        <f>VLOOKUP($A28,'Return Data'!$B$7:$R$2700,17,0)</f>
        <v>9.6725999999999992</v>
      </c>
      <c r="O28" s="66">
        <f t="shared" si="12"/>
        <v>7</v>
      </c>
      <c r="P28" s="65">
        <f>VLOOKUP($A28,'Return Data'!$B$7:$R$2700,14,0)</f>
        <v>8.9594000000000005</v>
      </c>
      <c r="Q28" s="66">
        <f t="shared" si="13"/>
        <v>5</v>
      </c>
      <c r="R28" s="65">
        <f>VLOOKUP($A28,'Return Data'!$B$7:$R$2700,16,0)</f>
        <v>9.3229000000000006</v>
      </c>
      <c r="S28" s="67">
        <f t="shared" si="3"/>
        <v>2</v>
      </c>
    </row>
    <row r="29" spans="1:19" x14ac:dyDescent="0.3">
      <c r="A29" s="82" t="s">
        <v>1149</v>
      </c>
      <c r="B29" s="64">
        <f>VLOOKUP($A29,'Return Data'!$B$7:$R$2700,3,0)</f>
        <v>44260</v>
      </c>
      <c r="C29" s="65">
        <f>VLOOKUP($A29,'Return Data'!$B$7:$R$2700,4,0)</f>
        <v>44.840499999999999</v>
      </c>
      <c r="D29" s="65">
        <f>VLOOKUP($A29,'Return Data'!$B$7:$R$2700,9,0)</f>
        <v>-3.2738999999999998</v>
      </c>
      <c r="E29" s="66">
        <f t="shared" si="0"/>
        <v>19</v>
      </c>
      <c r="F29" s="65">
        <f>VLOOKUP($A29,'Return Data'!$B$7:$R$2700,10,0)</f>
        <v>-4.6497000000000002</v>
      </c>
      <c r="G29" s="66">
        <f t="shared" si="1"/>
        <v>19</v>
      </c>
      <c r="H29" s="65">
        <f>VLOOKUP($A29,'Return Data'!$B$7:$R$2700,11,0)</f>
        <v>0.92689999999999995</v>
      </c>
      <c r="I29" s="66">
        <f t="shared" si="9"/>
        <v>21</v>
      </c>
      <c r="J29" s="65">
        <f>VLOOKUP($A29,'Return Data'!$B$7:$R$2700,12,0)</f>
        <v>3.4464000000000001</v>
      </c>
      <c r="K29" s="66">
        <f t="shared" si="10"/>
        <v>20</v>
      </c>
      <c r="L29" s="65">
        <f>VLOOKUP($A29,'Return Data'!$B$7:$R$2700,13,0)</f>
        <v>5.4695999999999998</v>
      </c>
      <c r="M29" s="66">
        <f t="shared" si="11"/>
        <v>17</v>
      </c>
      <c r="N29" s="65">
        <f>VLOOKUP($A29,'Return Data'!$B$7:$R$2700,17,0)</f>
        <v>8.9734999999999996</v>
      </c>
      <c r="O29" s="66">
        <f t="shared" si="12"/>
        <v>12</v>
      </c>
      <c r="P29" s="65">
        <f>VLOOKUP($A29,'Return Data'!$B$7:$R$2700,14,0)</f>
        <v>8.2021999999999995</v>
      </c>
      <c r="Q29" s="66">
        <f t="shared" si="13"/>
        <v>10</v>
      </c>
      <c r="R29" s="65">
        <f>VLOOKUP($A29,'Return Data'!$B$7:$R$2700,16,0)</f>
        <v>8.4626999999999999</v>
      </c>
      <c r="S29" s="67">
        <f t="shared" si="3"/>
        <v>8</v>
      </c>
    </row>
    <row r="30" spans="1:19" x14ac:dyDescent="0.3">
      <c r="A30" s="82" t="s">
        <v>1150</v>
      </c>
      <c r="B30" s="64">
        <f>VLOOKUP($A30,'Return Data'!$B$7:$R$2700,3,0)</f>
        <v>44260</v>
      </c>
      <c r="C30" s="65">
        <f>VLOOKUP($A30,'Return Data'!$B$7:$R$2700,4,0)</f>
        <v>46.171199999999999</v>
      </c>
      <c r="D30" s="65">
        <f>VLOOKUP($A30,'Return Data'!$B$7:$R$2700,9,0)</f>
        <v>-4.9081999999999999</v>
      </c>
      <c r="E30" s="66">
        <f t="shared" si="0"/>
        <v>24</v>
      </c>
      <c r="F30" s="65">
        <f>VLOOKUP($A30,'Return Data'!$B$7:$R$2700,10,0)</f>
        <v>-4.5528000000000004</v>
      </c>
      <c r="G30" s="66">
        <f t="shared" si="1"/>
        <v>18</v>
      </c>
      <c r="H30" s="65">
        <f>VLOOKUP($A30,'Return Data'!$B$7:$R$2700,11,0)</f>
        <v>1.401</v>
      </c>
      <c r="I30" s="66">
        <f t="shared" si="9"/>
        <v>17</v>
      </c>
      <c r="J30" s="65">
        <f>VLOOKUP($A30,'Return Data'!$B$7:$R$2700,12,0)</f>
        <v>3.9891999999999999</v>
      </c>
      <c r="K30" s="66">
        <f t="shared" si="10"/>
        <v>18</v>
      </c>
      <c r="L30" s="65">
        <f>VLOOKUP($A30,'Return Data'!$B$7:$R$2700,13,0)</f>
        <v>4.3940999999999999</v>
      </c>
      <c r="M30" s="66">
        <f t="shared" si="11"/>
        <v>22</v>
      </c>
      <c r="N30" s="65">
        <f>VLOOKUP($A30,'Return Data'!$B$7:$R$2700,17,0)</f>
        <v>7.8483999999999998</v>
      </c>
      <c r="O30" s="66">
        <f t="shared" si="12"/>
        <v>18</v>
      </c>
      <c r="P30" s="65">
        <f>VLOOKUP($A30,'Return Data'!$B$7:$R$2700,14,0)</f>
        <v>7.1833</v>
      </c>
      <c r="Q30" s="66">
        <f t="shared" si="13"/>
        <v>18</v>
      </c>
      <c r="R30" s="65">
        <f>VLOOKUP($A30,'Return Data'!$B$7:$R$2700,16,0)</f>
        <v>7.7504999999999997</v>
      </c>
      <c r="S30" s="67">
        <f t="shared" si="3"/>
        <v>18</v>
      </c>
    </row>
    <row r="31" spans="1:19" x14ac:dyDescent="0.3">
      <c r="A31" s="82" t="s">
        <v>1152</v>
      </c>
      <c r="B31" s="64">
        <f>VLOOKUP($A31,'Return Data'!$B$7:$R$2700,3,0)</f>
        <v>44260</v>
      </c>
      <c r="C31" s="65">
        <f>VLOOKUP($A31,'Return Data'!$B$7:$R$2700,4,0)</f>
        <v>33.898099999999999</v>
      </c>
      <c r="D31" s="65">
        <f>VLOOKUP($A31,'Return Data'!$B$7:$R$2700,9,0)</f>
        <v>-15.135199999999999</v>
      </c>
      <c r="E31" s="66">
        <f t="shared" si="0"/>
        <v>35</v>
      </c>
      <c r="F31" s="65">
        <f>VLOOKUP($A31,'Return Data'!$B$7:$R$2700,10,0)</f>
        <v>-9.9916999999999998</v>
      </c>
      <c r="G31" s="66">
        <f t="shared" si="1"/>
        <v>31</v>
      </c>
      <c r="H31" s="65">
        <f>VLOOKUP($A31,'Return Data'!$B$7:$R$2700,11,0)</f>
        <v>-0.71389999999999998</v>
      </c>
      <c r="I31" s="66">
        <f t="shared" si="9"/>
        <v>29</v>
      </c>
      <c r="J31" s="65">
        <f>VLOOKUP($A31,'Return Data'!$B$7:$R$2700,12,0)</f>
        <v>1.0963000000000001</v>
      </c>
      <c r="K31" s="66">
        <f t="shared" si="10"/>
        <v>29</v>
      </c>
      <c r="L31" s="65">
        <f>VLOOKUP($A31,'Return Data'!$B$7:$R$2700,13,0)</f>
        <v>3.2747999999999999</v>
      </c>
      <c r="M31" s="66">
        <f t="shared" si="11"/>
        <v>26</v>
      </c>
      <c r="N31" s="65">
        <f>VLOOKUP($A31,'Return Data'!$B$7:$R$2700,17,0)</f>
        <v>7.7066999999999997</v>
      </c>
      <c r="O31" s="66">
        <f t="shared" si="12"/>
        <v>19</v>
      </c>
      <c r="P31" s="65">
        <f>VLOOKUP($A31,'Return Data'!$B$7:$R$2700,14,0)</f>
        <v>7.7580999999999998</v>
      </c>
      <c r="Q31" s="66">
        <f t="shared" si="13"/>
        <v>15</v>
      </c>
      <c r="R31" s="65">
        <f>VLOOKUP($A31,'Return Data'!$B$7:$R$2700,16,0)</f>
        <v>6.9192999999999998</v>
      </c>
      <c r="S31" s="67">
        <f t="shared" si="3"/>
        <v>26</v>
      </c>
    </row>
    <row r="32" spans="1:19" x14ac:dyDescent="0.3">
      <c r="A32" s="82" t="s">
        <v>1154</v>
      </c>
      <c r="B32" s="64">
        <f>VLOOKUP($A32,'Return Data'!$B$7:$R$2700,3,0)</f>
        <v>44260</v>
      </c>
      <c r="C32" s="65">
        <f>VLOOKUP($A32,'Return Data'!$B$7:$R$2700,4,0)</f>
        <v>30.526800000000001</v>
      </c>
      <c r="D32" s="65">
        <f>VLOOKUP($A32,'Return Data'!$B$7:$R$2700,9,0)</f>
        <v>-4.5023</v>
      </c>
      <c r="E32" s="66">
        <f t="shared" si="0"/>
        <v>23</v>
      </c>
      <c r="F32" s="65">
        <f>VLOOKUP($A32,'Return Data'!$B$7:$R$2700,10,0)</f>
        <v>-5.3041999999999998</v>
      </c>
      <c r="G32" s="66">
        <f t="shared" si="1"/>
        <v>21</v>
      </c>
      <c r="H32" s="65">
        <f>VLOOKUP($A32,'Return Data'!$B$7:$R$2700,11,0)</f>
        <v>1.3152999999999999</v>
      </c>
      <c r="I32" s="66">
        <f t="shared" si="9"/>
        <v>18</v>
      </c>
      <c r="J32" s="65">
        <f>VLOOKUP($A32,'Return Data'!$B$7:$R$2700,12,0)</f>
        <v>5.5324999999999998</v>
      </c>
      <c r="K32" s="66">
        <f t="shared" si="10"/>
        <v>12</v>
      </c>
      <c r="L32" s="65">
        <f>VLOOKUP($A32,'Return Data'!$B$7:$R$2700,13,0)</f>
        <v>6.9476000000000004</v>
      </c>
      <c r="M32" s="66">
        <f t="shared" si="11"/>
        <v>7</v>
      </c>
      <c r="N32" s="65">
        <f>VLOOKUP($A32,'Return Data'!$B$7:$R$2700,17,0)</f>
        <v>9.8254999999999999</v>
      </c>
      <c r="O32" s="66">
        <f t="shared" si="12"/>
        <v>5</v>
      </c>
      <c r="P32" s="65">
        <f>VLOOKUP($A32,'Return Data'!$B$7:$R$2700,14,0)</f>
        <v>8.5767000000000007</v>
      </c>
      <c r="Q32" s="66">
        <f t="shared" si="13"/>
        <v>9</v>
      </c>
      <c r="R32" s="65">
        <f>VLOOKUP($A32,'Return Data'!$B$7:$R$2700,16,0)</f>
        <v>9.2972999999999999</v>
      </c>
      <c r="S32" s="67">
        <f t="shared" si="3"/>
        <v>3</v>
      </c>
    </row>
    <row r="33" spans="1:19" x14ac:dyDescent="0.3">
      <c r="A33" s="82" t="s">
        <v>1157</v>
      </c>
      <c r="B33" s="64">
        <f>VLOOKUP($A33,'Return Data'!$B$7:$R$2700,3,0)</f>
        <v>44260</v>
      </c>
      <c r="C33" s="65">
        <f>VLOOKUP($A33,'Return Data'!$B$7:$R$2700,4,0)</f>
        <v>52.345500000000001</v>
      </c>
      <c r="D33" s="65">
        <f>VLOOKUP($A33,'Return Data'!$B$7:$R$2700,9,0)</f>
        <v>-14.6241</v>
      </c>
      <c r="E33" s="66">
        <f t="shared" si="0"/>
        <v>32</v>
      </c>
      <c r="F33" s="65">
        <f>VLOOKUP($A33,'Return Data'!$B$7:$R$2700,10,0)</f>
        <v>-9.3328000000000007</v>
      </c>
      <c r="G33" s="66">
        <f t="shared" si="1"/>
        <v>29</v>
      </c>
      <c r="H33" s="65">
        <f>VLOOKUP($A33,'Return Data'!$B$7:$R$2700,11,0)</f>
        <v>2.8400000000000002E-2</v>
      </c>
      <c r="I33" s="66">
        <f t="shared" si="9"/>
        <v>25</v>
      </c>
      <c r="J33" s="65">
        <f>VLOOKUP($A33,'Return Data'!$B$7:$R$2700,12,0)</f>
        <v>1.7906</v>
      </c>
      <c r="K33" s="66">
        <f t="shared" si="10"/>
        <v>26</v>
      </c>
      <c r="L33" s="65">
        <f>VLOOKUP($A33,'Return Data'!$B$7:$R$2700,13,0)</f>
        <v>5.0170000000000003</v>
      </c>
      <c r="M33" s="66">
        <f t="shared" si="11"/>
        <v>18</v>
      </c>
      <c r="N33" s="65">
        <f>VLOOKUP($A33,'Return Data'!$B$7:$R$2700,17,0)</f>
        <v>9.6262000000000008</v>
      </c>
      <c r="O33" s="66">
        <f t="shared" si="12"/>
        <v>8</v>
      </c>
      <c r="P33" s="65">
        <f>VLOOKUP($A33,'Return Data'!$B$7:$R$2700,14,0)</f>
        <v>8.8745999999999992</v>
      </c>
      <c r="Q33" s="66">
        <f t="shared" si="13"/>
        <v>7</v>
      </c>
      <c r="R33" s="65">
        <f>VLOOKUP($A33,'Return Data'!$B$7:$R$2700,16,0)</f>
        <v>8.3438999999999997</v>
      </c>
      <c r="S33" s="67">
        <f t="shared" si="3"/>
        <v>9</v>
      </c>
    </row>
    <row r="34" spans="1:19" x14ac:dyDescent="0.3">
      <c r="A34" s="82" t="s">
        <v>1158</v>
      </c>
      <c r="B34" s="64">
        <f>VLOOKUP($A34,'Return Data'!$B$7:$R$2700,3,0)</f>
        <v>44260</v>
      </c>
      <c r="C34" s="65">
        <f>VLOOKUP($A34,'Return Data'!$B$7:$R$2700,4,0)</f>
        <v>49.221499999999999</v>
      </c>
      <c r="D34" s="65">
        <f>VLOOKUP($A34,'Return Data'!$B$7:$R$2700,9,0)</f>
        <v>-12.706300000000001</v>
      </c>
      <c r="E34" s="66">
        <f t="shared" si="0"/>
        <v>30</v>
      </c>
      <c r="F34" s="65">
        <f>VLOOKUP($A34,'Return Data'!$B$7:$R$2700,10,0)</f>
        <v>-7.6010999999999997</v>
      </c>
      <c r="G34" s="66">
        <f t="shared" si="1"/>
        <v>28</v>
      </c>
      <c r="H34" s="65">
        <f>VLOOKUP($A34,'Return Data'!$B$7:$R$2700,11,0)</f>
        <v>-1.1815</v>
      </c>
      <c r="I34" s="66">
        <f t="shared" si="9"/>
        <v>31</v>
      </c>
      <c r="J34" s="65">
        <f>VLOOKUP($A34,'Return Data'!$B$7:$R$2700,12,0)</f>
        <v>3.2309000000000001</v>
      </c>
      <c r="K34" s="66">
        <f t="shared" si="10"/>
        <v>22</v>
      </c>
      <c r="L34" s="65">
        <f>VLOOKUP($A34,'Return Data'!$B$7:$R$2700,13,0)</f>
        <v>4.7861000000000002</v>
      </c>
      <c r="M34" s="66">
        <f t="shared" si="11"/>
        <v>19</v>
      </c>
      <c r="N34" s="65">
        <f>VLOOKUP($A34,'Return Data'!$B$7:$R$2700,17,0)</f>
        <v>-0.31409999999999999</v>
      </c>
      <c r="O34" s="66">
        <f t="shared" si="12"/>
        <v>29</v>
      </c>
      <c r="P34" s="65">
        <f>VLOOKUP($A34,'Return Data'!$B$7:$R$2700,14,0)</f>
        <v>1.9859</v>
      </c>
      <c r="Q34" s="66">
        <f t="shared" si="13"/>
        <v>27</v>
      </c>
      <c r="R34" s="65">
        <f>VLOOKUP($A34,'Return Data'!$B$7:$R$2700,16,0)</f>
        <v>6.2949000000000002</v>
      </c>
      <c r="S34" s="67">
        <f t="shared" si="3"/>
        <v>27</v>
      </c>
    </row>
    <row r="35" spans="1:19" x14ac:dyDescent="0.3">
      <c r="A35" s="82" t="s">
        <v>1161</v>
      </c>
      <c r="B35" s="64">
        <f>VLOOKUP($A35,'Return Data'!$B$7:$R$2700,3,0)</f>
        <v>44260</v>
      </c>
      <c r="C35" s="65">
        <f>VLOOKUP($A35,'Return Data'!$B$7:$R$2700,4,0)</f>
        <v>59.933199999999999</v>
      </c>
      <c r="D35" s="65">
        <f>VLOOKUP($A35,'Return Data'!$B$7:$R$2700,9,0)</f>
        <v>-15.058</v>
      </c>
      <c r="E35" s="66">
        <f t="shared" si="0"/>
        <v>34</v>
      </c>
      <c r="F35" s="65">
        <f>VLOOKUP($A35,'Return Data'!$B$7:$R$2700,10,0)</f>
        <v>-6.5896999999999997</v>
      </c>
      <c r="G35" s="66">
        <f t="shared" si="1"/>
        <v>27</v>
      </c>
      <c r="H35" s="65">
        <f>VLOOKUP($A35,'Return Data'!$B$7:$R$2700,11,0)</f>
        <v>1.7396</v>
      </c>
      <c r="I35" s="66">
        <f t="shared" si="9"/>
        <v>15</v>
      </c>
      <c r="J35" s="65">
        <f>VLOOKUP($A35,'Return Data'!$B$7:$R$2700,12,0)</f>
        <v>4.0892999999999997</v>
      </c>
      <c r="K35" s="66">
        <f t="shared" si="10"/>
        <v>17</v>
      </c>
      <c r="L35" s="65">
        <f>VLOOKUP($A35,'Return Data'!$B$7:$R$2700,13,0)</f>
        <v>6.2873000000000001</v>
      </c>
      <c r="M35" s="66">
        <f t="shared" si="11"/>
        <v>12</v>
      </c>
      <c r="N35" s="65">
        <f>VLOOKUP($A35,'Return Data'!$B$7:$R$2700,17,0)</f>
        <v>9.7883999999999993</v>
      </c>
      <c r="O35" s="66">
        <f t="shared" si="12"/>
        <v>6</v>
      </c>
      <c r="P35" s="65">
        <f>VLOOKUP($A35,'Return Data'!$B$7:$R$2700,14,0)</f>
        <v>8.8178999999999998</v>
      </c>
      <c r="Q35" s="66">
        <f t="shared" si="13"/>
        <v>8</v>
      </c>
      <c r="R35" s="65">
        <f>VLOOKUP($A35,'Return Data'!$B$7:$R$2700,16,0)</f>
        <v>8.7744</v>
      </c>
      <c r="S35" s="67">
        <f t="shared" si="3"/>
        <v>5</v>
      </c>
    </row>
    <row r="36" spans="1:19" x14ac:dyDescent="0.3">
      <c r="A36" s="82" t="s">
        <v>1162</v>
      </c>
      <c r="B36" s="64">
        <f>VLOOKUP($A36,'Return Data'!$B$7:$R$2700,3,0)</f>
        <v>44260</v>
      </c>
      <c r="C36" s="65">
        <f>VLOOKUP($A36,'Return Data'!$B$7:$R$2700,4,0)</f>
        <v>56.325600000000001</v>
      </c>
      <c r="D36" s="65">
        <f>VLOOKUP($A36,'Return Data'!$B$7:$R$2700,9,0)</f>
        <v>-3.7545999999999999</v>
      </c>
      <c r="E36" s="66">
        <f t="shared" si="0"/>
        <v>21</v>
      </c>
      <c r="F36" s="65">
        <f>VLOOKUP($A36,'Return Data'!$B$7:$R$2700,10,0)</f>
        <v>-5.3455000000000004</v>
      </c>
      <c r="G36" s="66">
        <f t="shared" si="1"/>
        <v>22</v>
      </c>
      <c r="H36" s="65">
        <f>VLOOKUP($A36,'Return Data'!$B$7:$R$2700,11,0)</f>
        <v>-0.65190000000000003</v>
      </c>
      <c r="I36" s="66">
        <f t="shared" si="9"/>
        <v>28</v>
      </c>
      <c r="J36" s="65">
        <f>VLOOKUP($A36,'Return Data'!$B$7:$R$2700,12,0)</f>
        <v>1.9946999999999999</v>
      </c>
      <c r="K36" s="66">
        <f t="shared" si="10"/>
        <v>25</v>
      </c>
      <c r="L36" s="65">
        <f>VLOOKUP($A36,'Return Data'!$B$7:$R$2700,13,0)</f>
        <v>4.3137999999999996</v>
      </c>
      <c r="M36" s="66">
        <f t="shared" si="11"/>
        <v>23</v>
      </c>
      <c r="N36" s="65">
        <f>VLOOKUP($A36,'Return Data'!$B$7:$R$2700,17,0)</f>
        <v>8.0139999999999993</v>
      </c>
      <c r="O36" s="66">
        <f t="shared" si="12"/>
        <v>17</v>
      </c>
      <c r="P36" s="65">
        <f>VLOOKUP($A36,'Return Data'!$B$7:$R$2700,14,0)</f>
        <v>7.5864000000000003</v>
      </c>
      <c r="Q36" s="66">
        <f t="shared" si="13"/>
        <v>16</v>
      </c>
      <c r="R36" s="65">
        <f>VLOOKUP($A36,'Return Data'!$B$7:$R$2700,16,0)</f>
        <v>8.1514000000000006</v>
      </c>
      <c r="S36" s="67">
        <f t="shared" si="3"/>
        <v>11</v>
      </c>
    </row>
    <row r="37" spans="1:19" x14ac:dyDescent="0.3">
      <c r="A37" s="82" t="s">
        <v>1164</v>
      </c>
      <c r="B37" s="64">
        <f>VLOOKUP($A37,'Return Data'!$B$7:$R$2700,3,0)</f>
        <v>44260</v>
      </c>
      <c r="C37" s="65">
        <f>VLOOKUP($A37,'Return Data'!$B$7:$R$2700,4,0)</f>
        <v>69.567300000000003</v>
      </c>
      <c r="D37" s="65">
        <f>VLOOKUP($A37,'Return Data'!$B$7:$R$2700,9,0)</f>
        <v>-10.859400000000001</v>
      </c>
      <c r="E37" s="66">
        <f t="shared" si="0"/>
        <v>29</v>
      </c>
      <c r="F37" s="65">
        <f>VLOOKUP($A37,'Return Data'!$B$7:$R$2700,10,0)</f>
        <v>-9.4512999999999998</v>
      </c>
      <c r="G37" s="66">
        <f t="shared" si="1"/>
        <v>30</v>
      </c>
      <c r="H37" s="65">
        <f>VLOOKUP($A37,'Return Data'!$B$7:$R$2700,11,0)</f>
        <v>-0.7702</v>
      </c>
      <c r="I37" s="66">
        <f t="shared" si="9"/>
        <v>30</v>
      </c>
      <c r="J37" s="65">
        <f>VLOOKUP($A37,'Return Data'!$B$7:$R$2700,12,0)</f>
        <v>1.7848999999999999</v>
      </c>
      <c r="K37" s="66">
        <f t="shared" si="10"/>
        <v>27</v>
      </c>
      <c r="L37" s="65">
        <f>VLOOKUP($A37,'Return Data'!$B$7:$R$2700,13,0)</f>
        <v>4.0751999999999997</v>
      </c>
      <c r="M37" s="66">
        <f t="shared" si="11"/>
        <v>24</v>
      </c>
      <c r="N37" s="65">
        <f>VLOOKUP($A37,'Return Data'!$B$7:$R$2700,17,0)</f>
        <v>9.5351999999999997</v>
      </c>
      <c r="O37" s="66">
        <f t="shared" si="12"/>
        <v>9</v>
      </c>
      <c r="P37" s="65">
        <f>VLOOKUP($A37,'Return Data'!$B$7:$R$2700,14,0)</f>
        <v>9.0653000000000006</v>
      </c>
      <c r="Q37" s="66">
        <f t="shared" si="13"/>
        <v>4</v>
      </c>
      <c r="R37" s="65">
        <f>VLOOKUP($A37,'Return Data'!$B$7:$R$2700,16,0)</f>
        <v>8.7386999999999997</v>
      </c>
      <c r="S37" s="67">
        <f t="shared" si="3"/>
        <v>6</v>
      </c>
    </row>
    <row r="38" spans="1:19" x14ac:dyDescent="0.3">
      <c r="A38" s="82" t="s">
        <v>1167</v>
      </c>
      <c r="B38" s="64">
        <f>VLOOKUP($A38,'Return Data'!$B$7:$R$2700,3,0)</f>
        <v>44260</v>
      </c>
      <c r="C38" s="65">
        <f>VLOOKUP($A38,'Return Data'!$B$7:$R$2700,4,0)</f>
        <v>54.407400000000003</v>
      </c>
      <c r="D38" s="65">
        <f>VLOOKUP($A38,'Return Data'!$B$7:$R$2700,9,0)</f>
        <v>2.3233999999999999</v>
      </c>
      <c r="E38" s="66">
        <f t="shared" si="0"/>
        <v>9</v>
      </c>
      <c r="F38" s="65">
        <f>VLOOKUP($A38,'Return Data'!$B$7:$R$2700,10,0)</f>
        <v>-1.9770000000000001</v>
      </c>
      <c r="G38" s="66">
        <f t="shared" si="1"/>
        <v>14</v>
      </c>
      <c r="H38" s="65">
        <f>VLOOKUP($A38,'Return Data'!$B$7:$R$2700,11,0)</f>
        <v>3.6572</v>
      </c>
      <c r="I38" s="66">
        <f t="shared" si="9"/>
        <v>10</v>
      </c>
      <c r="J38" s="65">
        <f>VLOOKUP($A38,'Return Data'!$B$7:$R$2700,12,0)</f>
        <v>7.0382999999999996</v>
      </c>
      <c r="K38" s="66">
        <f t="shared" si="10"/>
        <v>9</v>
      </c>
      <c r="L38" s="65">
        <f>VLOOKUP($A38,'Return Data'!$B$7:$R$2700,13,0)</f>
        <v>7.3483999999999998</v>
      </c>
      <c r="M38" s="66">
        <f t="shared" si="11"/>
        <v>6</v>
      </c>
      <c r="N38" s="65">
        <f>VLOOKUP($A38,'Return Data'!$B$7:$R$2700,17,0)</f>
        <v>10.9217</v>
      </c>
      <c r="O38" s="66">
        <f t="shared" si="12"/>
        <v>2</v>
      </c>
      <c r="P38" s="65">
        <f>VLOOKUP($A38,'Return Data'!$B$7:$R$2700,14,0)</f>
        <v>9.1194000000000006</v>
      </c>
      <c r="Q38" s="66">
        <f t="shared" si="13"/>
        <v>3</v>
      </c>
      <c r="R38" s="65">
        <f>VLOOKUP($A38,'Return Data'!$B$7:$R$2700,16,0)</f>
        <v>7.8670999999999998</v>
      </c>
      <c r="S38" s="67">
        <f t="shared" si="3"/>
        <v>16</v>
      </c>
    </row>
    <row r="39" spans="1:19" x14ac:dyDescent="0.3">
      <c r="A39" s="82" t="s">
        <v>1169</v>
      </c>
      <c r="B39" s="64">
        <f>VLOOKUP($A39,'Return Data'!$B$7:$R$2700,3,0)</f>
        <v>44260</v>
      </c>
      <c r="C39" s="65">
        <f>VLOOKUP($A39,'Return Data'!$B$7:$R$2700,4,0)</f>
        <v>64.127899999999997</v>
      </c>
      <c r="D39" s="65">
        <f>VLOOKUP($A39,'Return Data'!$B$7:$R$2700,9,0)</f>
        <v>-6.9031000000000002</v>
      </c>
      <c r="E39" s="66">
        <f t="shared" si="0"/>
        <v>26</v>
      </c>
      <c r="F39" s="65">
        <f>VLOOKUP($A39,'Return Data'!$B$7:$R$2700,10,0)</f>
        <v>-6.5015999999999998</v>
      </c>
      <c r="G39" s="66">
        <f t="shared" si="1"/>
        <v>26</v>
      </c>
      <c r="H39" s="65">
        <f>VLOOKUP($A39,'Return Data'!$B$7:$R$2700,11,0)</f>
        <v>0.27279999999999999</v>
      </c>
      <c r="I39" s="66">
        <f t="shared" si="9"/>
        <v>24</v>
      </c>
      <c r="J39" s="65">
        <f>VLOOKUP($A39,'Return Data'!$B$7:$R$2700,12,0)</f>
        <v>4.9268000000000001</v>
      </c>
      <c r="K39" s="66">
        <f t="shared" si="10"/>
        <v>14</v>
      </c>
      <c r="L39" s="65">
        <f>VLOOKUP($A39,'Return Data'!$B$7:$R$2700,13,0)</f>
        <v>6.0667</v>
      </c>
      <c r="M39" s="66">
        <f t="shared" si="11"/>
        <v>14</v>
      </c>
      <c r="N39" s="65">
        <f>VLOOKUP($A39,'Return Data'!$B$7:$R$2700,17,0)</f>
        <v>9.1656999999999993</v>
      </c>
      <c r="O39" s="66">
        <f t="shared" si="12"/>
        <v>11</v>
      </c>
      <c r="P39" s="65">
        <f>VLOOKUP($A39,'Return Data'!$B$7:$R$2700,14,0)</f>
        <v>7.4344999999999999</v>
      </c>
      <c r="Q39" s="66">
        <f t="shared" si="13"/>
        <v>17</v>
      </c>
      <c r="R39" s="65">
        <f>VLOOKUP($A39,'Return Data'!$B$7:$R$2700,16,0)</f>
        <v>8.0966000000000005</v>
      </c>
      <c r="S39" s="67">
        <f t="shared" si="3"/>
        <v>13</v>
      </c>
    </row>
    <row r="40" spans="1:19" x14ac:dyDescent="0.3">
      <c r="A40" s="82" t="s">
        <v>1171</v>
      </c>
      <c r="B40" s="64">
        <f>VLOOKUP($A40,'Return Data'!$B$7:$R$2700,3,0)</f>
        <v>44260</v>
      </c>
      <c r="C40" s="65">
        <f>VLOOKUP($A40,'Return Data'!$B$7:$R$2700,4,0)</f>
        <v>1.5866</v>
      </c>
      <c r="D40" s="65">
        <f>VLOOKUP($A40,'Return Data'!$B$7:$R$2700,9,0)</f>
        <v>11.5214</v>
      </c>
      <c r="E40" s="66">
        <f t="shared" si="0"/>
        <v>4</v>
      </c>
      <c r="F40" s="65">
        <f>VLOOKUP($A40,'Return Data'!$B$7:$R$2700,10,0)</f>
        <v>-90.258499999999998</v>
      </c>
      <c r="G40" s="66">
        <f t="shared" si="1"/>
        <v>33</v>
      </c>
      <c r="H40" s="65">
        <f>VLOOKUP($A40,'Return Data'!$B$7:$R$2700,11,0)</f>
        <v>-41.834499999999998</v>
      </c>
      <c r="I40" s="66">
        <f>RANK(H40,H$8:H$43,0)</f>
        <v>33</v>
      </c>
      <c r="J40" s="65"/>
      <c r="K40" s="66"/>
      <c r="L40" s="65"/>
      <c r="M40" s="66"/>
      <c r="N40" s="65"/>
      <c r="O40" s="66"/>
      <c r="P40" s="65"/>
      <c r="Q40" s="66"/>
      <c r="R40" s="65">
        <f>VLOOKUP($A40,'Return Data'!$B$7:$R$2700,16,0)</f>
        <v>-16.327000000000002</v>
      </c>
      <c r="S40" s="67">
        <f t="shared" si="3"/>
        <v>32</v>
      </c>
    </row>
    <row r="41" spans="1:19" x14ac:dyDescent="0.3">
      <c r="A41" s="82" t="s">
        <v>1173</v>
      </c>
      <c r="B41" s="64">
        <f>VLOOKUP($A41,'Return Data'!$B$7:$R$2700,3,0)</f>
        <v>44260</v>
      </c>
      <c r="C41" s="65">
        <f>VLOOKUP($A41,'Return Data'!$B$7:$R$2700,4,0)</f>
        <v>50.149900000000002</v>
      </c>
      <c r="D41" s="65">
        <f>VLOOKUP($A41,'Return Data'!$B$7:$R$2700,9,0)</f>
        <v>-3.5023</v>
      </c>
      <c r="E41" s="66">
        <f t="shared" si="0"/>
        <v>20</v>
      </c>
      <c r="F41" s="65">
        <f>VLOOKUP($A41,'Return Data'!$B$7:$R$2700,10,0)</f>
        <v>-3.5057999999999998</v>
      </c>
      <c r="G41" s="66">
        <f t="shared" si="1"/>
        <v>16</v>
      </c>
      <c r="H41" s="65">
        <f>VLOOKUP($A41,'Return Data'!$B$7:$R$2700,11,0)</f>
        <v>0.39710000000000001</v>
      </c>
      <c r="I41" s="66">
        <f>RANK(H41,H$8:H$43,0)</f>
        <v>22</v>
      </c>
      <c r="J41" s="65">
        <f>VLOOKUP($A41,'Return Data'!$B$7:$R$2700,12,0)</f>
        <v>3.3803999999999998</v>
      </c>
      <c r="K41" s="66">
        <f>RANK(J41,J$8:J$43,0)</f>
        <v>21</v>
      </c>
      <c r="L41" s="65">
        <f>VLOOKUP($A41,'Return Data'!$B$7:$R$2700,13,0)</f>
        <v>6.2184999999999997</v>
      </c>
      <c r="M41" s="66">
        <f>RANK(L41,L$8:L$43,0)</f>
        <v>13</v>
      </c>
      <c r="N41" s="65">
        <f>VLOOKUP($A41,'Return Data'!$B$7:$R$2700,17,0)</f>
        <v>-2.0724</v>
      </c>
      <c r="O41" s="66">
        <f>RANK(N41,N$8:N$43,0)</f>
        <v>30</v>
      </c>
      <c r="P41" s="65">
        <f>VLOOKUP($A41,'Return Data'!$B$7:$R$2700,14,0)</f>
        <v>-0.38869999999999999</v>
      </c>
      <c r="Q41" s="66">
        <f>RANK(P41,P$8:P$43,0)</f>
        <v>29</v>
      </c>
      <c r="R41" s="65">
        <f>VLOOKUP($A41,'Return Data'!$B$7:$R$2700,16,0)</f>
        <v>7.351</v>
      </c>
      <c r="S41" s="67">
        <f t="shared" si="3"/>
        <v>25</v>
      </c>
    </row>
    <row r="42" spans="1:19" x14ac:dyDescent="0.3">
      <c r="A42" s="82" t="s">
        <v>1030</v>
      </c>
      <c r="B42" s="64">
        <f>VLOOKUP($A42,'Return Data'!$B$7:$R$2700,3,0)</f>
        <v>44260</v>
      </c>
      <c r="C42" s="65">
        <f>VLOOKUP($A42,'Return Data'!$B$7:$R$2700,4,0)</f>
        <v>69.742800000000003</v>
      </c>
      <c r="D42" s="65">
        <f>VLOOKUP($A42,'Return Data'!$B$7:$R$2700,9,0)</f>
        <v>-14.9514</v>
      </c>
      <c r="E42" s="66">
        <f t="shared" si="0"/>
        <v>33</v>
      </c>
      <c r="F42" s="65">
        <f>VLOOKUP($A42,'Return Data'!$B$7:$R$2700,10,0)</f>
        <v>-12.615500000000001</v>
      </c>
      <c r="G42" s="66">
        <f t="shared" si="1"/>
        <v>32</v>
      </c>
      <c r="H42" s="65">
        <f>VLOOKUP($A42,'Return Data'!$B$7:$R$2700,11,0)</f>
        <v>-2.7387000000000001</v>
      </c>
      <c r="I42" s="66">
        <f>RANK(H42,H$8:H$43,0)</f>
        <v>32</v>
      </c>
      <c r="J42" s="65">
        <f>VLOOKUP($A42,'Return Data'!$B$7:$R$2700,12,0)</f>
        <v>0.74660000000000004</v>
      </c>
      <c r="K42" s="66">
        <f>RANK(J42,J$8:J$43,0)</f>
        <v>30</v>
      </c>
      <c r="L42" s="65">
        <f>VLOOKUP($A42,'Return Data'!$B$7:$R$2700,13,0)</f>
        <v>3.2633000000000001</v>
      </c>
      <c r="M42" s="66">
        <f>RANK(L42,L$8:L$43,0)</f>
        <v>27</v>
      </c>
      <c r="N42" s="65">
        <f>VLOOKUP($A42,'Return Data'!$B$7:$R$2700,17,0)</f>
        <v>9.8742999999999999</v>
      </c>
      <c r="O42" s="66">
        <f>RANK(N42,N$8:N$43,0)</f>
        <v>4</v>
      </c>
      <c r="P42" s="65">
        <f>VLOOKUP($A42,'Return Data'!$B$7:$R$2700,14,0)</f>
        <v>9.1837</v>
      </c>
      <c r="Q42" s="66">
        <f>RANK(P42,P$8:P$43,0)</f>
        <v>2</v>
      </c>
      <c r="R42" s="65">
        <f>VLOOKUP($A42,'Return Data'!$B$7:$R$2700,16,0)</f>
        <v>8.9445999999999994</v>
      </c>
      <c r="S42" s="67">
        <f t="shared" si="3"/>
        <v>4</v>
      </c>
    </row>
    <row r="43" spans="1:19" x14ac:dyDescent="0.3">
      <c r="A43" s="82" t="s">
        <v>1032</v>
      </c>
      <c r="B43" s="64">
        <f>VLOOKUP($A43,'Return Data'!$B$7:$R$2700,3,0)</f>
        <v>44260</v>
      </c>
      <c r="C43" s="65">
        <f>VLOOKUP($A43,'Return Data'!$B$7:$R$2700,4,0)</f>
        <v>13.575799999999999</v>
      </c>
      <c r="D43" s="65">
        <f>VLOOKUP($A43,'Return Data'!$B$7:$R$2700,9,0)</f>
        <v>-14.3398</v>
      </c>
      <c r="E43" s="66">
        <f t="shared" si="0"/>
        <v>31</v>
      </c>
      <c r="F43" s="65">
        <f>VLOOKUP($A43,'Return Data'!$B$7:$R$2700,10,0)</f>
        <v>-6.3677000000000001</v>
      </c>
      <c r="G43" s="66">
        <f t="shared" si="1"/>
        <v>25</v>
      </c>
      <c r="H43" s="65">
        <f>VLOOKUP($A43,'Return Data'!$B$7:$R$2700,11,0)</f>
        <v>-0.14610000000000001</v>
      </c>
      <c r="I43" s="66">
        <f>RANK(H43,H$8:H$43,0)</f>
        <v>27</v>
      </c>
      <c r="J43" s="65">
        <f>VLOOKUP($A43,'Return Data'!$B$7:$R$2700,12,0)</f>
        <v>2.5042</v>
      </c>
      <c r="K43" s="66">
        <f>RANK(J43,J$8:J$43,0)</f>
        <v>24</v>
      </c>
      <c r="L43" s="65">
        <f>VLOOKUP($A43,'Return Data'!$B$7:$R$2700,13,0)</f>
        <v>4.5724</v>
      </c>
      <c r="M43" s="66">
        <f>RANK(L43,L$8:L$43,0)</f>
        <v>21</v>
      </c>
      <c r="N43" s="65">
        <f>VLOOKUP($A43,'Return Data'!$B$7:$R$2700,17,0)</f>
        <v>11.818899999999999</v>
      </c>
      <c r="O43" s="66">
        <f>RANK(N43,N$8:N$43,0)</f>
        <v>1</v>
      </c>
      <c r="P43" s="65"/>
      <c r="Q43" s="66"/>
      <c r="R43" s="65">
        <f>VLOOKUP($A43,'Return Data'!$B$7:$R$2700,16,0)</f>
        <v>12.151199999999999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-1.6569714285714285</v>
      </c>
      <c r="E45" s="88"/>
      <c r="F45" s="89">
        <f>AVERAGE(F8:F43)</f>
        <v>-10.208257142857143</v>
      </c>
      <c r="G45" s="88"/>
      <c r="H45" s="89">
        <f>AVERAGE(H8:H43)</f>
        <v>-1.0734514285714285</v>
      </c>
      <c r="I45" s="88"/>
      <c r="J45" s="89">
        <f>AVERAGE(J8:J43)</f>
        <v>5.046343750000001</v>
      </c>
      <c r="K45" s="88"/>
      <c r="L45" s="89">
        <f>AVERAGE(L8:L43)</f>
        <v>4.2562249999999979</v>
      </c>
      <c r="M45" s="88"/>
      <c r="N45" s="89">
        <f>AVERAGE(N8:N43)</f>
        <v>6.2297161290322594</v>
      </c>
      <c r="O45" s="88"/>
      <c r="P45" s="89">
        <f>AVERAGE(P8:P43)</f>
        <v>6.097783333333334</v>
      </c>
      <c r="Q45" s="88"/>
      <c r="R45" s="89">
        <f>AVERAGE(R8:R43)</f>
        <v>3.9157555555555552</v>
      </c>
      <c r="S45" s="90"/>
    </row>
    <row r="46" spans="1:19" x14ac:dyDescent="0.3">
      <c r="A46" s="87" t="s">
        <v>28</v>
      </c>
      <c r="B46" s="88"/>
      <c r="C46" s="88"/>
      <c r="D46" s="89">
        <f>MIN(D8:D43)</f>
        <v>-15.135199999999999</v>
      </c>
      <c r="E46" s="88"/>
      <c r="F46" s="89">
        <f>MIN(F8:F43)</f>
        <v>-90.8857</v>
      </c>
      <c r="G46" s="88"/>
      <c r="H46" s="89">
        <f>MIN(H8:H43)</f>
        <v>-49.4054</v>
      </c>
      <c r="I46" s="88"/>
      <c r="J46" s="89">
        <f>MIN(J8:J43)</f>
        <v>0</v>
      </c>
      <c r="K46" s="88"/>
      <c r="L46" s="89">
        <f>MIN(L8:L43)</f>
        <v>-25.030999999999999</v>
      </c>
      <c r="M46" s="88"/>
      <c r="N46" s="89">
        <f>MIN(N8:N43)</f>
        <v>-14.5307</v>
      </c>
      <c r="O46" s="88"/>
      <c r="P46" s="89">
        <f>MIN(P8:P43)</f>
        <v>-8.3988999999999994</v>
      </c>
      <c r="Q46" s="88"/>
      <c r="R46" s="89">
        <f>MIN(R8:R43)</f>
        <v>-25.8703</v>
      </c>
      <c r="S46" s="90"/>
    </row>
    <row r="47" spans="1:19" ht="15" thickBot="1" x14ac:dyDescent="0.35">
      <c r="A47" s="91" t="s">
        <v>29</v>
      </c>
      <c r="B47" s="92"/>
      <c r="C47" s="92"/>
      <c r="D47" s="93">
        <f>MAX(D8:D43)</f>
        <v>25.178899999999999</v>
      </c>
      <c r="E47" s="92"/>
      <c r="F47" s="93">
        <f>MAX(F8:F43)</f>
        <v>17.726900000000001</v>
      </c>
      <c r="G47" s="92"/>
      <c r="H47" s="93">
        <f>MAX(H8:H43)</f>
        <v>23.9665</v>
      </c>
      <c r="I47" s="92"/>
      <c r="J47" s="93">
        <f>MAX(J8:J43)</f>
        <v>18.1965</v>
      </c>
      <c r="K47" s="92"/>
      <c r="L47" s="93">
        <f>MAX(L8:L43)</f>
        <v>8.5442</v>
      </c>
      <c r="M47" s="92"/>
      <c r="N47" s="93">
        <f>MAX(N8:N43)</f>
        <v>11.818899999999999</v>
      </c>
      <c r="O47" s="92"/>
      <c r="P47" s="93">
        <f>MAX(P8:P43)</f>
        <v>9.3832000000000004</v>
      </c>
      <c r="Q47" s="92"/>
      <c r="R47" s="93">
        <f>MAX(R8:R43)</f>
        <v>12.151199999999999</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1590</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44260</v>
      </c>
      <c r="C8" s="65">
        <f>VLOOKUP($A8,'Return Data'!$B$7:$R$2700,4,0)</f>
        <v>307.12</v>
      </c>
      <c r="D8" s="65">
        <f>VLOOKUP($A8,'Return Data'!$B$7:$R$2700,10,0)</f>
        <v>13.290800000000001</v>
      </c>
      <c r="E8" s="66">
        <f>RANK(D8,D$8:D$36,0)</f>
        <v>13</v>
      </c>
      <c r="F8" s="65">
        <f>VLOOKUP($A8,'Return Data'!$B$7:$R$2700,11,0)</f>
        <v>32.550699999999999</v>
      </c>
      <c r="G8" s="66">
        <f>RANK(F8,F$8:F$36,0)</f>
        <v>9</v>
      </c>
      <c r="H8" s="65">
        <f>VLOOKUP($A8,'Return Data'!$B$7:$R$2700,12,0)</f>
        <v>48.496299999999998</v>
      </c>
      <c r="I8" s="66">
        <f>RANK(H8,H$8:H$36,0)</f>
        <v>6</v>
      </c>
      <c r="J8" s="65">
        <f>VLOOKUP($A8,'Return Data'!$B$7:$R$2700,13,0)</f>
        <v>31.941400000000002</v>
      </c>
      <c r="K8" s="66">
        <f>RANK(J8,J$8:J$36,0)</f>
        <v>10</v>
      </c>
      <c r="L8" s="65">
        <f>VLOOKUP($A8,'Return Data'!$B$7:$R$2700,17,0)</f>
        <v>16.085799999999999</v>
      </c>
      <c r="M8" s="66">
        <f>RANK(L8,L$8:L$36,0)</f>
        <v>22</v>
      </c>
      <c r="N8" s="65">
        <f>VLOOKUP($A8,'Return Data'!$B$7:$R$2700,14,0)</f>
        <v>11.203200000000001</v>
      </c>
      <c r="O8" s="66">
        <f>RANK(N8,N$8:N$36,0)</f>
        <v>21</v>
      </c>
      <c r="P8" s="65">
        <f>VLOOKUP($A8,'Return Data'!$B$7:$R$2700,15,0)</f>
        <v>14.691700000000001</v>
      </c>
      <c r="Q8" s="66">
        <f>RANK(P8,P$8:P$36,0)</f>
        <v>19</v>
      </c>
      <c r="R8" s="65">
        <f>VLOOKUP($A8,'Return Data'!$B$7:$R$2700,16,0)</f>
        <v>14.672599999999999</v>
      </c>
      <c r="S8" s="67">
        <f>RANK(R8,R$8:R$36,0)</f>
        <v>12</v>
      </c>
    </row>
    <row r="9" spans="1:20" x14ac:dyDescent="0.3">
      <c r="A9" s="63" t="s">
        <v>968</v>
      </c>
      <c r="B9" s="64">
        <f>VLOOKUP($A9,'Return Data'!$B$7:$R$2700,3,0)</f>
        <v>44260</v>
      </c>
      <c r="C9" s="65">
        <f>VLOOKUP($A9,'Return Data'!$B$7:$R$2700,4,0)</f>
        <v>43.59</v>
      </c>
      <c r="D9" s="65">
        <f>VLOOKUP($A9,'Return Data'!$B$7:$R$2700,10,0)</f>
        <v>10.2149</v>
      </c>
      <c r="E9" s="66">
        <f t="shared" ref="E9:E36" si="0">RANK(D9,D$8:D$36,0)</f>
        <v>26</v>
      </c>
      <c r="F9" s="65">
        <f>VLOOKUP($A9,'Return Data'!$B$7:$R$2700,11,0)</f>
        <v>29.002700000000001</v>
      </c>
      <c r="G9" s="66">
        <f t="shared" ref="G9:G36" si="1">RANK(F9,F$8:F$36,0)</f>
        <v>22</v>
      </c>
      <c r="H9" s="65">
        <f>VLOOKUP($A9,'Return Data'!$B$7:$R$2700,12,0)</f>
        <v>40.794600000000003</v>
      </c>
      <c r="I9" s="66">
        <f t="shared" ref="I9:I36" si="2">RANK(H9,H$8:H$36,0)</f>
        <v>25</v>
      </c>
      <c r="J9" s="65">
        <f>VLOOKUP($A9,'Return Data'!$B$7:$R$2700,13,0)</f>
        <v>25.800899999999999</v>
      </c>
      <c r="K9" s="66">
        <f t="shared" ref="K9:K36" si="3">RANK(J9,J$8:J$36,0)</f>
        <v>25</v>
      </c>
      <c r="L9" s="65">
        <f>VLOOKUP($A9,'Return Data'!$B$7:$R$2700,17,0)</f>
        <v>22.503699999999998</v>
      </c>
      <c r="M9" s="66">
        <f t="shared" ref="M9:M36" si="4">RANK(L9,L$8:L$36,0)</f>
        <v>2</v>
      </c>
      <c r="N9" s="65">
        <f>VLOOKUP($A9,'Return Data'!$B$7:$R$2700,14,0)</f>
        <v>18.505500000000001</v>
      </c>
      <c r="O9" s="66">
        <f t="shared" ref="O9:O36" si="5">RANK(N9,N$8:N$36,0)</f>
        <v>1</v>
      </c>
      <c r="P9" s="65">
        <f>VLOOKUP($A9,'Return Data'!$B$7:$R$2700,15,0)</f>
        <v>18.881799999999998</v>
      </c>
      <c r="Q9" s="66">
        <f t="shared" ref="Q9:Q36" si="6">RANK(P9,P$8:P$36,0)</f>
        <v>2</v>
      </c>
      <c r="R9" s="65">
        <f>VLOOKUP($A9,'Return Data'!$B$7:$R$2700,16,0)</f>
        <v>16.8719</v>
      </c>
      <c r="S9" s="67">
        <f t="shared" ref="S9:S36" si="7">RANK(R9,R$8:R$36,0)</f>
        <v>3</v>
      </c>
    </row>
    <row r="10" spans="1:20" x14ac:dyDescent="0.3">
      <c r="A10" s="63" t="s">
        <v>971</v>
      </c>
      <c r="B10" s="64">
        <f>VLOOKUP($A10,'Return Data'!$B$7:$R$2700,3,0)</f>
        <v>44260</v>
      </c>
      <c r="C10" s="65">
        <f>VLOOKUP($A10,'Return Data'!$B$7:$R$2700,4,0)</f>
        <v>20.23</v>
      </c>
      <c r="D10" s="65">
        <f>VLOOKUP($A10,'Return Data'!$B$7:$R$2700,10,0)</f>
        <v>13.3969</v>
      </c>
      <c r="E10" s="66">
        <f t="shared" si="0"/>
        <v>12</v>
      </c>
      <c r="F10" s="65">
        <f>VLOOKUP($A10,'Return Data'!$B$7:$R$2700,11,0)</f>
        <v>32.222200000000001</v>
      </c>
      <c r="G10" s="66">
        <f t="shared" si="1"/>
        <v>10</v>
      </c>
      <c r="H10" s="65">
        <f>VLOOKUP($A10,'Return Data'!$B$7:$R$2700,12,0)</f>
        <v>44.5</v>
      </c>
      <c r="I10" s="66">
        <f t="shared" si="2"/>
        <v>19</v>
      </c>
      <c r="J10" s="65">
        <f>VLOOKUP($A10,'Return Data'!$B$7:$R$2700,13,0)</f>
        <v>30.8538</v>
      </c>
      <c r="K10" s="66">
        <f t="shared" si="3"/>
        <v>14</v>
      </c>
      <c r="L10" s="65">
        <f>VLOOKUP($A10,'Return Data'!$B$7:$R$2700,17,0)</f>
        <v>18.746600000000001</v>
      </c>
      <c r="M10" s="66">
        <f t="shared" si="4"/>
        <v>10</v>
      </c>
      <c r="N10" s="65">
        <f>VLOOKUP($A10,'Return Data'!$B$7:$R$2700,14,0)</f>
        <v>13.2311</v>
      </c>
      <c r="O10" s="66">
        <f t="shared" si="5"/>
        <v>9</v>
      </c>
      <c r="P10" s="65">
        <f>VLOOKUP($A10,'Return Data'!$B$7:$R$2700,15,0)</f>
        <v>15.3232</v>
      </c>
      <c r="Q10" s="66">
        <f t="shared" si="6"/>
        <v>15</v>
      </c>
      <c r="R10" s="65">
        <f>VLOOKUP($A10,'Return Data'!$B$7:$R$2700,16,0)</f>
        <v>12.0296</v>
      </c>
      <c r="S10" s="67">
        <f t="shared" si="7"/>
        <v>26</v>
      </c>
    </row>
    <row r="11" spans="1:20" x14ac:dyDescent="0.3">
      <c r="A11" s="63" t="s">
        <v>973</v>
      </c>
      <c r="B11" s="64">
        <f>VLOOKUP($A11,'Return Data'!$B$7:$R$2700,3,0)</f>
        <v>44260</v>
      </c>
      <c r="C11" s="65">
        <f>VLOOKUP($A11,'Return Data'!$B$7:$R$2700,4,0)</f>
        <v>132.47999999999999</v>
      </c>
      <c r="D11" s="65">
        <f>VLOOKUP($A11,'Return Data'!$B$7:$R$2700,10,0)</f>
        <v>12.242699999999999</v>
      </c>
      <c r="E11" s="66">
        <f t="shared" si="0"/>
        <v>20</v>
      </c>
      <c r="F11" s="65">
        <f>VLOOKUP($A11,'Return Data'!$B$7:$R$2700,11,0)</f>
        <v>29.946100000000001</v>
      </c>
      <c r="G11" s="66">
        <f t="shared" si="1"/>
        <v>19</v>
      </c>
      <c r="H11" s="65">
        <f>VLOOKUP($A11,'Return Data'!$B$7:$R$2700,12,0)</f>
        <v>42.237499999999997</v>
      </c>
      <c r="I11" s="66">
        <f t="shared" si="2"/>
        <v>22</v>
      </c>
      <c r="J11" s="65">
        <f>VLOOKUP($A11,'Return Data'!$B$7:$R$2700,13,0)</f>
        <v>30.663799999999998</v>
      </c>
      <c r="K11" s="66">
        <f t="shared" si="3"/>
        <v>16</v>
      </c>
      <c r="L11" s="65">
        <f>VLOOKUP($A11,'Return Data'!$B$7:$R$2700,17,0)</f>
        <v>22.419799999999999</v>
      </c>
      <c r="M11" s="66">
        <f t="shared" si="4"/>
        <v>3</v>
      </c>
      <c r="N11" s="65">
        <f>VLOOKUP($A11,'Return Data'!$B$7:$R$2700,14,0)</f>
        <v>15.0151</v>
      </c>
      <c r="O11" s="66">
        <f t="shared" si="5"/>
        <v>3</v>
      </c>
      <c r="P11" s="65">
        <f>VLOOKUP($A11,'Return Data'!$B$7:$R$2700,15,0)</f>
        <v>15.994199999999999</v>
      </c>
      <c r="Q11" s="66">
        <f t="shared" si="6"/>
        <v>7</v>
      </c>
      <c r="R11" s="65">
        <f>VLOOKUP($A11,'Return Data'!$B$7:$R$2700,16,0)</f>
        <v>15.786199999999999</v>
      </c>
      <c r="S11" s="67">
        <f t="shared" si="7"/>
        <v>5</v>
      </c>
    </row>
    <row r="12" spans="1:20" x14ac:dyDescent="0.3">
      <c r="A12" s="63" t="s">
        <v>974</v>
      </c>
      <c r="B12" s="64">
        <f>VLOOKUP($A12,'Return Data'!$B$7:$R$2700,3,0)</f>
        <v>44260</v>
      </c>
      <c r="C12" s="65">
        <f>VLOOKUP($A12,'Return Data'!$B$7:$R$2700,4,0)</f>
        <v>38.82</v>
      </c>
      <c r="D12" s="65">
        <f>VLOOKUP($A12,'Return Data'!$B$7:$R$2700,10,0)</f>
        <v>12.750500000000001</v>
      </c>
      <c r="E12" s="66">
        <f t="shared" si="0"/>
        <v>15</v>
      </c>
      <c r="F12" s="65">
        <f>VLOOKUP($A12,'Return Data'!$B$7:$R$2700,11,0)</f>
        <v>30.971699999999998</v>
      </c>
      <c r="G12" s="66">
        <f t="shared" si="1"/>
        <v>15</v>
      </c>
      <c r="H12" s="65">
        <f>VLOOKUP($A12,'Return Data'!$B$7:$R$2700,12,0)</f>
        <v>44.9589</v>
      </c>
      <c r="I12" s="66">
        <f t="shared" si="2"/>
        <v>17</v>
      </c>
      <c r="J12" s="65">
        <f>VLOOKUP($A12,'Return Data'!$B$7:$R$2700,13,0)</f>
        <v>34.791699999999999</v>
      </c>
      <c r="K12" s="66">
        <f t="shared" si="3"/>
        <v>4</v>
      </c>
      <c r="L12" s="65">
        <f>VLOOKUP($A12,'Return Data'!$B$7:$R$2700,17,0)</f>
        <v>24.798400000000001</v>
      </c>
      <c r="M12" s="66">
        <f t="shared" si="4"/>
        <v>1</v>
      </c>
      <c r="N12" s="65">
        <f>VLOOKUP($A12,'Return Data'!$B$7:$R$2700,14,0)</f>
        <v>18.379100000000001</v>
      </c>
      <c r="O12" s="66">
        <f t="shared" si="5"/>
        <v>2</v>
      </c>
      <c r="P12" s="65">
        <f>VLOOKUP($A12,'Return Data'!$B$7:$R$2700,15,0)</f>
        <v>19.0762</v>
      </c>
      <c r="Q12" s="66">
        <f t="shared" si="6"/>
        <v>1</v>
      </c>
      <c r="R12" s="65">
        <f>VLOOKUP($A12,'Return Data'!$B$7:$R$2700,16,0)</f>
        <v>15.4139</v>
      </c>
      <c r="S12" s="67">
        <f t="shared" si="7"/>
        <v>6</v>
      </c>
    </row>
    <row r="13" spans="1:20" x14ac:dyDescent="0.3">
      <c r="A13" s="63" t="s">
        <v>976</v>
      </c>
      <c r="B13" s="64">
        <f>VLOOKUP($A13,'Return Data'!$B$7:$R$2700,3,0)</f>
        <v>44260</v>
      </c>
      <c r="C13" s="65">
        <f>VLOOKUP($A13,'Return Data'!$B$7:$R$2700,4,0)</f>
        <v>269.23399999999998</v>
      </c>
      <c r="D13" s="65">
        <f>VLOOKUP($A13,'Return Data'!$B$7:$R$2700,10,0)</f>
        <v>10.4323</v>
      </c>
      <c r="E13" s="66">
        <f t="shared" si="0"/>
        <v>24</v>
      </c>
      <c r="F13" s="65">
        <f>VLOOKUP($A13,'Return Data'!$B$7:$R$2700,11,0)</f>
        <v>28.932400000000001</v>
      </c>
      <c r="G13" s="66">
        <f t="shared" si="1"/>
        <v>23</v>
      </c>
      <c r="H13" s="65">
        <f>VLOOKUP($A13,'Return Data'!$B$7:$R$2700,12,0)</f>
        <v>40.588500000000003</v>
      </c>
      <c r="I13" s="66">
        <f t="shared" si="2"/>
        <v>26</v>
      </c>
      <c r="J13" s="65">
        <f>VLOOKUP($A13,'Return Data'!$B$7:$R$2700,13,0)</f>
        <v>21.2471</v>
      </c>
      <c r="K13" s="66">
        <f t="shared" si="3"/>
        <v>29</v>
      </c>
      <c r="L13" s="65">
        <f>VLOOKUP($A13,'Return Data'!$B$7:$R$2700,17,0)</f>
        <v>15.4955</v>
      </c>
      <c r="M13" s="66">
        <f t="shared" si="4"/>
        <v>23</v>
      </c>
      <c r="N13" s="65">
        <f>VLOOKUP($A13,'Return Data'!$B$7:$R$2700,14,0)</f>
        <v>10.0014</v>
      </c>
      <c r="O13" s="66">
        <f t="shared" si="5"/>
        <v>27</v>
      </c>
      <c r="P13" s="65">
        <f>VLOOKUP($A13,'Return Data'!$B$7:$R$2700,15,0)</f>
        <v>13.588800000000001</v>
      </c>
      <c r="Q13" s="66">
        <f t="shared" si="6"/>
        <v>25</v>
      </c>
      <c r="R13" s="65">
        <f>VLOOKUP($A13,'Return Data'!$B$7:$R$2700,16,0)</f>
        <v>11.422000000000001</v>
      </c>
      <c r="S13" s="67">
        <f t="shared" si="7"/>
        <v>27</v>
      </c>
    </row>
    <row r="14" spans="1:20" x14ac:dyDescent="0.3">
      <c r="A14" s="63" t="s">
        <v>979</v>
      </c>
      <c r="B14" s="64">
        <f>VLOOKUP($A14,'Return Data'!$B$7:$R$2700,3,0)</f>
        <v>44260</v>
      </c>
      <c r="C14" s="65">
        <f>VLOOKUP($A14,'Return Data'!$B$7:$R$2700,4,0)</f>
        <v>50.19</v>
      </c>
      <c r="D14" s="65">
        <f>VLOOKUP($A14,'Return Data'!$B$7:$R$2700,10,0)</f>
        <v>12.1815</v>
      </c>
      <c r="E14" s="66">
        <f t="shared" si="0"/>
        <v>21</v>
      </c>
      <c r="F14" s="65">
        <f>VLOOKUP($A14,'Return Data'!$B$7:$R$2700,11,0)</f>
        <v>30.4314</v>
      </c>
      <c r="G14" s="66">
        <f t="shared" si="1"/>
        <v>18</v>
      </c>
      <c r="H14" s="65">
        <f>VLOOKUP($A14,'Return Data'!$B$7:$R$2700,12,0)</f>
        <v>46.7973</v>
      </c>
      <c r="I14" s="66">
        <f t="shared" si="2"/>
        <v>10</v>
      </c>
      <c r="J14" s="65">
        <f>VLOOKUP($A14,'Return Data'!$B$7:$R$2700,13,0)</f>
        <v>30.805299999999999</v>
      </c>
      <c r="K14" s="66">
        <f t="shared" si="3"/>
        <v>15</v>
      </c>
      <c r="L14" s="65">
        <f>VLOOKUP($A14,'Return Data'!$B$7:$R$2700,17,0)</f>
        <v>19.549800000000001</v>
      </c>
      <c r="M14" s="66">
        <f t="shared" si="4"/>
        <v>8</v>
      </c>
      <c r="N14" s="65">
        <f>VLOOKUP($A14,'Return Data'!$B$7:$R$2700,14,0)</f>
        <v>14.3096</v>
      </c>
      <c r="O14" s="66">
        <f t="shared" si="5"/>
        <v>4</v>
      </c>
      <c r="P14" s="65">
        <f>VLOOKUP($A14,'Return Data'!$B$7:$R$2700,15,0)</f>
        <v>16.428599999999999</v>
      </c>
      <c r="Q14" s="66">
        <f t="shared" si="6"/>
        <v>6</v>
      </c>
      <c r="R14" s="65">
        <f>VLOOKUP($A14,'Return Data'!$B$7:$R$2700,16,0)</f>
        <v>14.7484</v>
      </c>
      <c r="S14" s="67">
        <f t="shared" si="7"/>
        <v>9</v>
      </c>
    </row>
    <row r="15" spans="1:20" x14ac:dyDescent="0.3">
      <c r="A15" s="63" t="s">
        <v>981</v>
      </c>
      <c r="B15" s="64">
        <f>VLOOKUP($A15,'Return Data'!$B$7:$R$2700,3,0)</f>
        <v>44260</v>
      </c>
      <c r="C15" s="65">
        <f>VLOOKUP($A15,'Return Data'!$B$7:$R$2700,4,0)</f>
        <v>32.806899999999999</v>
      </c>
      <c r="D15" s="65">
        <f>VLOOKUP($A15,'Return Data'!$B$7:$R$2700,10,0)</f>
        <v>14.049899999999999</v>
      </c>
      <c r="E15" s="66">
        <f t="shared" si="0"/>
        <v>9</v>
      </c>
      <c r="F15" s="65">
        <f>VLOOKUP($A15,'Return Data'!$B$7:$R$2700,11,0)</f>
        <v>31.9634</v>
      </c>
      <c r="G15" s="66">
        <f t="shared" si="1"/>
        <v>13</v>
      </c>
      <c r="H15" s="65">
        <f>VLOOKUP($A15,'Return Data'!$B$7:$R$2700,12,0)</f>
        <v>46.3934</v>
      </c>
      <c r="I15" s="66">
        <f t="shared" si="2"/>
        <v>12</v>
      </c>
      <c r="J15" s="65">
        <f>VLOOKUP($A15,'Return Data'!$B$7:$R$2700,13,0)</f>
        <v>30.261099999999999</v>
      </c>
      <c r="K15" s="66">
        <f t="shared" si="3"/>
        <v>17</v>
      </c>
      <c r="L15" s="65">
        <f>VLOOKUP($A15,'Return Data'!$B$7:$R$2700,17,0)</f>
        <v>17.4651</v>
      </c>
      <c r="M15" s="66">
        <f t="shared" si="4"/>
        <v>17</v>
      </c>
      <c r="N15" s="65">
        <f>VLOOKUP($A15,'Return Data'!$B$7:$R$2700,14,0)</f>
        <v>12.134499999999999</v>
      </c>
      <c r="O15" s="66">
        <f t="shared" si="5"/>
        <v>17</v>
      </c>
      <c r="P15" s="65">
        <f>VLOOKUP($A15,'Return Data'!$B$7:$R$2700,15,0)</f>
        <v>15.3787</v>
      </c>
      <c r="Q15" s="66">
        <f t="shared" si="6"/>
        <v>13</v>
      </c>
      <c r="R15" s="65">
        <f>VLOOKUP($A15,'Return Data'!$B$7:$R$2700,16,0)</f>
        <v>13.2682</v>
      </c>
      <c r="S15" s="67">
        <f t="shared" si="7"/>
        <v>19</v>
      </c>
    </row>
    <row r="16" spans="1:20" x14ac:dyDescent="0.3">
      <c r="A16" s="63" t="s">
        <v>983</v>
      </c>
      <c r="B16" s="64">
        <f>VLOOKUP($A16,'Return Data'!$B$7:$R$2700,3,0)</f>
        <v>44260</v>
      </c>
      <c r="C16" s="65">
        <f>VLOOKUP($A16,'Return Data'!$B$7:$R$2700,4,0)</f>
        <v>655.23469999999998</v>
      </c>
      <c r="D16" s="65">
        <f>VLOOKUP($A16,'Return Data'!$B$7:$R$2700,10,0)</f>
        <v>18.014099999999999</v>
      </c>
      <c r="E16" s="66">
        <f t="shared" si="0"/>
        <v>1</v>
      </c>
      <c r="F16" s="65">
        <f>VLOOKUP($A16,'Return Data'!$B$7:$R$2700,11,0)</f>
        <v>42.900100000000002</v>
      </c>
      <c r="G16" s="66">
        <f t="shared" si="1"/>
        <v>1</v>
      </c>
      <c r="H16" s="65">
        <f>VLOOKUP($A16,'Return Data'!$B$7:$R$2700,12,0)</f>
        <v>49.483499999999999</v>
      </c>
      <c r="I16" s="66">
        <f t="shared" si="2"/>
        <v>4</v>
      </c>
      <c r="J16" s="65">
        <f>VLOOKUP($A16,'Return Data'!$B$7:$R$2700,13,0)</f>
        <v>40.682699999999997</v>
      </c>
      <c r="K16" s="66">
        <f t="shared" si="3"/>
        <v>1</v>
      </c>
      <c r="L16" s="65">
        <f>VLOOKUP($A16,'Return Data'!$B$7:$R$2700,17,0)</f>
        <v>17.451799999999999</v>
      </c>
      <c r="M16" s="66">
        <f t="shared" si="4"/>
        <v>18</v>
      </c>
      <c r="N16" s="65">
        <f>VLOOKUP($A16,'Return Data'!$B$7:$R$2700,14,0)</f>
        <v>12.0266</v>
      </c>
      <c r="O16" s="66">
        <f t="shared" si="5"/>
        <v>20</v>
      </c>
      <c r="P16" s="65">
        <f>VLOOKUP($A16,'Return Data'!$B$7:$R$2700,15,0)</f>
        <v>14.0662</v>
      </c>
      <c r="Q16" s="66">
        <f t="shared" si="6"/>
        <v>24</v>
      </c>
      <c r="R16" s="65">
        <f>VLOOKUP($A16,'Return Data'!$B$7:$R$2700,16,0)</f>
        <v>13.162800000000001</v>
      </c>
      <c r="S16" s="67">
        <f t="shared" si="7"/>
        <v>22</v>
      </c>
    </row>
    <row r="17" spans="1:19" x14ac:dyDescent="0.3">
      <c r="A17" s="63" t="s">
        <v>985</v>
      </c>
      <c r="B17" s="64">
        <f>VLOOKUP($A17,'Return Data'!$B$7:$R$2700,3,0)</f>
        <v>44260</v>
      </c>
      <c r="C17" s="65">
        <f>VLOOKUP($A17,'Return Data'!$B$7:$R$2700,4,0)</f>
        <v>625.44299999999998</v>
      </c>
      <c r="D17" s="65">
        <f>VLOOKUP($A17,'Return Data'!$B$7:$R$2700,10,0)</f>
        <v>17.017199999999999</v>
      </c>
      <c r="E17" s="66">
        <f t="shared" si="0"/>
        <v>4</v>
      </c>
      <c r="F17" s="65">
        <f>VLOOKUP($A17,'Return Data'!$B$7:$R$2700,11,0)</f>
        <v>36.139299999999999</v>
      </c>
      <c r="G17" s="66">
        <f t="shared" si="1"/>
        <v>3</v>
      </c>
      <c r="H17" s="65">
        <f>VLOOKUP($A17,'Return Data'!$B$7:$R$2700,12,0)</f>
        <v>48.1004</v>
      </c>
      <c r="I17" s="66">
        <f t="shared" si="2"/>
        <v>8</v>
      </c>
      <c r="J17" s="65">
        <f>VLOOKUP($A17,'Return Data'!$B$7:$R$2700,13,0)</f>
        <v>33.087699999999998</v>
      </c>
      <c r="K17" s="66">
        <f t="shared" si="3"/>
        <v>7</v>
      </c>
      <c r="L17" s="65">
        <f>VLOOKUP($A17,'Return Data'!$B$7:$R$2700,17,0)</f>
        <v>13.167899999999999</v>
      </c>
      <c r="M17" s="66">
        <f t="shared" si="4"/>
        <v>26</v>
      </c>
      <c r="N17" s="65">
        <f>VLOOKUP($A17,'Return Data'!$B$7:$R$2700,14,0)</f>
        <v>10.8786</v>
      </c>
      <c r="O17" s="66">
        <f t="shared" si="5"/>
        <v>24</v>
      </c>
      <c r="P17" s="65">
        <f>VLOOKUP($A17,'Return Data'!$B$7:$R$2700,15,0)</f>
        <v>15.787599999999999</v>
      </c>
      <c r="Q17" s="66">
        <f t="shared" si="6"/>
        <v>9</v>
      </c>
      <c r="R17" s="65">
        <f>VLOOKUP($A17,'Return Data'!$B$7:$R$2700,16,0)</f>
        <v>13.2354</v>
      </c>
      <c r="S17" s="67">
        <f t="shared" si="7"/>
        <v>20</v>
      </c>
    </row>
    <row r="18" spans="1:19" x14ac:dyDescent="0.3">
      <c r="A18" s="63" t="s">
        <v>987</v>
      </c>
      <c r="B18" s="64">
        <f>VLOOKUP($A18,'Return Data'!$B$7:$R$2700,3,0)</f>
        <v>44260</v>
      </c>
      <c r="C18" s="65">
        <f>VLOOKUP($A18,'Return Data'!$B$7:$R$2700,4,0)</f>
        <v>295.92439999999999</v>
      </c>
      <c r="D18" s="65">
        <f>VLOOKUP($A18,'Return Data'!$B$7:$R$2700,10,0)</f>
        <v>12.651400000000001</v>
      </c>
      <c r="E18" s="66">
        <f t="shared" si="0"/>
        <v>16</v>
      </c>
      <c r="F18" s="65">
        <f>VLOOKUP($A18,'Return Data'!$B$7:$R$2700,11,0)</f>
        <v>32.766800000000003</v>
      </c>
      <c r="G18" s="66">
        <f t="shared" si="1"/>
        <v>8</v>
      </c>
      <c r="H18" s="65">
        <f>VLOOKUP($A18,'Return Data'!$B$7:$R$2700,12,0)</f>
        <v>46.092399999999998</v>
      </c>
      <c r="I18" s="66">
        <f t="shared" si="2"/>
        <v>14</v>
      </c>
      <c r="J18" s="65">
        <f>VLOOKUP($A18,'Return Data'!$B$7:$R$2700,13,0)</f>
        <v>31.701799999999999</v>
      </c>
      <c r="K18" s="66">
        <f t="shared" si="3"/>
        <v>13</v>
      </c>
      <c r="L18" s="65">
        <f>VLOOKUP($A18,'Return Data'!$B$7:$R$2700,17,0)</f>
        <v>19.6709</v>
      </c>
      <c r="M18" s="66">
        <f t="shared" si="4"/>
        <v>7</v>
      </c>
      <c r="N18" s="65">
        <f>VLOOKUP($A18,'Return Data'!$B$7:$R$2700,14,0)</f>
        <v>13.0846</v>
      </c>
      <c r="O18" s="66">
        <f t="shared" si="5"/>
        <v>11</v>
      </c>
      <c r="P18" s="65">
        <f>VLOOKUP($A18,'Return Data'!$B$7:$R$2700,15,0)</f>
        <v>16.482199999999999</v>
      </c>
      <c r="Q18" s="66">
        <f t="shared" si="6"/>
        <v>5</v>
      </c>
      <c r="R18" s="65">
        <f>VLOOKUP($A18,'Return Data'!$B$7:$R$2700,16,0)</f>
        <v>13.2202</v>
      </c>
      <c r="S18" s="67">
        <f t="shared" si="7"/>
        <v>21</v>
      </c>
    </row>
    <row r="19" spans="1:19" x14ac:dyDescent="0.3">
      <c r="A19" s="63" t="s">
        <v>989</v>
      </c>
      <c r="B19" s="64">
        <f>VLOOKUP($A19,'Return Data'!$B$7:$R$2700,3,0)</f>
        <v>44260</v>
      </c>
      <c r="C19" s="65">
        <f>VLOOKUP($A19,'Return Data'!$B$7:$R$2700,4,0)</f>
        <v>58.8</v>
      </c>
      <c r="D19" s="65">
        <f>VLOOKUP($A19,'Return Data'!$B$7:$R$2700,10,0)</f>
        <v>14.1304</v>
      </c>
      <c r="E19" s="66">
        <f t="shared" si="0"/>
        <v>8</v>
      </c>
      <c r="F19" s="65">
        <f>VLOOKUP($A19,'Return Data'!$B$7:$R$2700,11,0)</f>
        <v>32.164499999999997</v>
      </c>
      <c r="G19" s="66">
        <f t="shared" si="1"/>
        <v>11</v>
      </c>
      <c r="H19" s="65">
        <f>VLOOKUP($A19,'Return Data'!$B$7:$R$2700,12,0)</f>
        <v>45.328699999999998</v>
      </c>
      <c r="I19" s="66">
        <f t="shared" si="2"/>
        <v>15</v>
      </c>
      <c r="J19" s="65">
        <f>VLOOKUP($A19,'Return Data'!$B$7:$R$2700,13,0)</f>
        <v>34.3386</v>
      </c>
      <c r="K19" s="66">
        <f t="shared" si="3"/>
        <v>5</v>
      </c>
      <c r="L19" s="65">
        <f>VLOOKUP($A19,'Return Data'!$B$7:$R$2700,17,0)</f>
        <v>17.185099999999998</v>
      </c>
      <c r="M19" s="66">
        <f t="shared" si="4"/>
        <v>20</v>
      </c>
      <c r="N19" s="65">
        <f>VLOOKUP($A19,'Return Data'!$B$7:$R$2700,14,0)</f>
        <v>12.5761</v>
      </c>
      <c r="O19" s="66">
        <f t="shared" si="5"/>
        <v>14</v>
      </c>
      <c r="P19" s="65">
        <f>VLOOKUP($A19,'Return Data'!$B$7:$R$2700,15,0)</f>
        <v>16.582599999999999</v>
      </c>
      <c r="Q19" s="66">
        <f t="shared" si="6"/>
        <v>4</v>
      </c>
      <c r="R19" s="65">
        <f>VLOOKUP($A19,'Return Data'!$B$7:$R$2700,16,0)</f>
        <v>15.150399999999999</v>
      </c>
      <c r="S19" s="67">
        <f t="shared" si="7"/>
        <v>7</v>
      </c>
    </row>
    <row r="20" spans="1:19" x14ac:dyDescent="0.3">
      <c r="A20" s="63" t="s">
        <v>991</v>
      </c>
      <c r="B20" s="64">
        <f>VLOOKUP($A20,'Return Data'!$B$7:$R$2700,3,0)</f>
        <v>44260</v>
      </c>
      <c r="C20" s="65">
        <f>VLOOKUP($A20,'Return Data'!$B$7:$R$2700,4,0)</f>
        <v>35.31</v>
      </c>
      <c r="D20" s="65">
        <f>VLOOKUP($A20,'Return Data'!$B$7:$R$2700,10,0)</f>
        <v>13.4276</v>
      </c>
      <c r="E20" s="66">
        <f t="shared" si="0"/>
        <v>11</v>
      </c>
      <c r="F20" s="65">
        <f>VLOOKUP($A20,'Return Data'!$B$7:$R$2700,11,0)</f>
        <v>32.148200000000003</v>
      </c>
      <c r="G20" s="66">
        <f t="shared" si="1"/>
        <v>12</v>
      </c>
      <c r="H20" s="65">
        <f>VLOOKUP($A20,'Return Data'!$B$7:$R$2700,12,0)</f>
        <v>45.1295</v>
      </c>
      <c r="I20" s="66">
        <f t="shared" si="2"/>
        <v>16</v>
      </c>
      <c r="J20" s="65">
        <f>VLOOKUP($A20,'Return Data'!$B$7:$R$2700,13,0)</f>
        <v>31.901399999999999</v>
      </c>
      <c r="K20" s="66">
        <f t="shared" si="3"/>
        <v>11</v>
      </c>
      <c r="L20" s="65">
        <f>VLOOKUP($A20,'Return Data'!$B$7:$R$2700,17,0)</f>
        <v>20.761600000000001</v>
      </c>
      <c r="M20" s="66">
        <f t="shared" si="4"/>
        <v>4</v>
      </c>
      <c r="N20" s="65">
        <f>VLOOKUP($A20,'Return Data'!$B$7:$R$2700,14,0)</f>
        <v>13.2836</v>
      </c>
      <c r="O20" s="66">
        <f t="shared" si="5"/>
        <v>8</v>
      </c>
      <c r="P20" s="65">
        <f>VLOOKUP($A20,'Return Data'!$B$7:$R$2700,15,0)</f>
        <v>14.562200000000001</v>
      </c>
      <c r="Q20" s="66">
        <f t="shared" si="6"/>
        <v>22</v>
      </c>
      <c r="R20" s="65">
        <f>VLOOKUP($A20,'Return Data'!$B$7:$R$2700,16,0)</f>
        <v>13.9457</v>
      </c>
      <c r="S20" s="67">
        <f t="shared" si="7"/>
        <v>15</v>
      </c>
    </row>
    <row r="21" spans="1:19" x14ac:dyDescent="0.3">
      <c r="A21" s="63" t="s">
        <v>992</v>
      </c>
      <c r="B21" s="64">
        <f>VLOOKUP($A21,'Return Data'!$B$7:$R$2700,3,0)</f>
        <v>44260</v>
      </c>
      <c r="C21" s="65">
        <f>VLOOKUP($A21,'Return Data'!$B$7:$R$2700,4,0)</f>
        <v>45.9</v>
      </c>
      <c r="D21" s="65">
        <f>VLOOKUP($A21,'Return Data'!$B$7:$R$2700,10,0)</f>
        <v>11.2727</v>
      </c>
      <c r="E21" s="66">
        <f t="shared" si="0"/>
        <v>23</v>
      </c>
      <c r="F21" s="65">
        <f>VLOOKUP($A21,'Return Data'!$B$7:$R$2700,11,0)</f>
        <v>26.446300000000001</v>
      </c>
      <c r="G21" s="66">
        <f t="shared" si="1"/>
        <v>26</v>
      </c>
      <c r="H21" s="65">
        <f>VLOOKUP($A21,'Return Data'!$B$7:$R$2700,12,0)</f>
        <v>42.768300000000004</v>
      </c>
      <c r="I21" s="66">
        <f t="shared" si="2"/>
        <v>21</v>
      </c>
      <c r="J21" s="65">
        <f>VLOOKUP($A21,'Return Data'!$B$7:$R$2700,13,0)</f>
        <v>29.113900000000001</v>
      </c>
      <c r="K21" s="66">
        <f t="shared" si="3"/>
        <v>20</v>
      </c>
      <c r="L21" s="65">
        <f>VLOOKUP($A21,'Return Data'!$B$7:$R$2700,17,0)</f>
        <v>17.714400000000001</v>
      </c>
      <c r="M21" s="66">
        <f t="shared" si="4"/>
        <v>15</v>
      </c>
      <c r="N21" s="65">
        <f>VLOOKUP($A21,'Return Data'!$B$7:$R$2700,14,0)</f>
        <v>12.685</v>
      </c>
      <c r="O21" s="66">
        <f t="shared" si="5"/>
        <v>13</v>
      </c>
      <c r="P21" s="65">
        <f>VLOOKUP($A21,'Return Data'!$B$7:$R$2700,15,0)</f>
        <v>15.5657</v>
      </c>
      <c r="Q21" s="66">
        <f t="shared" si="6"/>
        <v>11</v>
      </c>
      <c r="R21" s="65">
        <f>VLOOKUP($A21,'Return Data'!$B$7:$R$2700,16,0)</f>
        <v>12.748100000000001</v>
      </c>
      <c r="S21" s="67">
        <f t="shared" si="7"/>
        <v>24</v>
      </c>
    </row>
    <row r="22" spans="1:19" x14ac:dyDescent="0.3">
      <c r="A22" s="63" t="s">
        <v>995</v>
      </c>
      <c r="B22" s="64">
        <f>VLOOKUP($A22,'Return Data'!$B$7:$R$2700,3,0)</f>
        <v>44260</v>
      </c>
      <c r="C22" s="65">
        <f>VLOOKUP($A22,'Return Data'!$B$7:$R$2700,4,0)</f>
        <v>28.78</v>
      </c>
      <c r="D22" s="65">
        <f>VLOOKUP($A22,'Return Data'!$B$7:$R$2700,10,0)</f>
        <v>8.8914000000000009</v>
      </c>
      <c r="E22" s="66">
        <f t="shared" si="0"/>
        <v>28</v>
      </c>
      <c r="F22" s="65">
        <f>VLOOKUP($A22,'Return Data'!$B$7:$R$2700,11,0)</f>
        <v>26.4499</v>
      </c>
      <c r="G22" s="66">
        <f t="shared" si="1"/>
        <v>25</v>
      </c>
      <c r="H22" s="65">
        <f>VLOOKUP($A22,'Return Data'!$B$7:$R$2700,12,0)</f>
        <v>41.5642</v>
      </c>
      <c r="I22" s="66">
        <f t="shared" si="2"/>
        <v>23</v>
      </c>
      <c r="J22" s="65">
        <f>VLOOKUP($A22,'Return Data'!$B$7:$R$2700,13,0)</f>
        <v>21.897500000000001</v>
      </c>
      <c r="K22" s="66">
        <f t="shared" si="3"/>
        <v>27</v>
      </c>
      <c r="L22" s="65">
        <f>VLOOKUP($A22,'Return Data'!$B$7:$R$2700,17,0)</f>
        <v>14.328799999999999</v>
      </c>
      <c r="M22" s="66">
        <f t="shared" si="4"/>
        <v>25</v>
      </c>
      <c r="N22" s="65">
        <f>VLOOKUP($A22,'Return Data'!$B$7:$R$2700,14,0)</f>
        <v>10.5601</v>
      </c>
      <c r="O22" s="66">
        <f t="shared" si="5"/>
        <v>25</v>
      </c>
      <c r="P22" s="65">
        <f>VLOOKUP($A22,'Return Data'!$B$7:$R$2700,15,0)</f>
        <v>15.3696</v>
      </c>
      <c r="Q22" s="66">
        <f t="shared" si="6"/>
        <v>14</v>
      </c>
      <c r="R22" s="65">
        <f>VLOOKUP($A22,'Return Data'!$B$7:$R$2700,16,0)</f>
        <v>12.848100000000001</v>
      </c>
      <c r="S22" s="67">
        <f t="shared" si="7"/>
        <v>23</v>
      </c>
    </row>
    <row r="23" spans="1:19" x14ac:dyDescent="0.3">
      <c r="A23" s="63" t="s">
        <v>997</v>
      </c>
      <c r="B23" s="64">
        <f>VLOOKUP($A23,'Return Data'!$B$7:$R$2700,3,0)</f>
        <v>44260</v>
      </c>
      <c r="C23" s="65">
        <f>VLOOKUP($A23,'Return Data'!$B$7:$R$2700,4,0)</f>
        <v>40.909999999999997</v>
      </c>
      <c r="D23" s="65">
        <f>VLOOKUP($A23,'Return Data'!$B$7:$R$2700,10,0)</f>
        <v>11.9901</v>
      </c>
      <c r="E23" s="66">
        <f t="shared" si="0"/>
        <v>22</v>
      </c>
      <c r="F23" s="65">
        <f>VLOOKUP($A23,'Return Data'!$B$7:$R$2700,11,0)</f>
        <v>26.3825</v>
      </c>
      <c r="G23" s="66">
        <f t="shared" si="1"/>
        <v>27</v>
      </c>
      <c r="H23" s="65">
        <f>VLOOKUP($A23,'Return Data'!$B$7:$R$2700,12,0)</f>
        <v>39.863199999999999</v>
      </c>
      <c r="I23" s="66">
        <f t="shared" si="2"/>
        <v>27</v>
      </c>
      <c r="J23" s="65">
        <f>VLOOKUP($A23,'Return Data'!$B$7:$R$2700,13,0)</f>
        <v>26.1097</v>
      </c>
      <c r="K23" s="66">
        <f t="shared" si="3"/>
        <v>24</v>
      </c>
      <c r="L23" s="65">
        <f>VLOOKUP($A23,'Return Data'!$B$7:$R$2700,17,0)</f>
        <v>16.3262</v>
      </c>
      <c r="M23" s="66">
        <f t="shared" si="4"/>
        <v>21</v>
      </c>
      <c r="N23" s="65">
        <f>VLOOKUP($A23,'Return Data'!$B$7:$R$2700,14,0)</f>
        <v>12.321999999999999</v>
      </c>
      <c r="O23" s="66">
        <f t="shared" si="5"/>
        <v>16</v>
      </c>
      <c r="P23" s="65">
        <f>VLOOKUP($A23,'Return Data'!$B$7:$R$2700,15,0)</f>
        <v>15.0951</v>
      </c>
      <c r="Q23" s="66">
        <f t="shared" si="6"/>
        <v>17</v>
      </c>
      <c r="R23" s="65">
        <f>VLOOKUP($A23,'Return Data'!$B$7:$R$2700,16,0)</f>
        <v>15.0268</v>
      </c>
      <c r="S23" s="67">
        <f t="shared" si="7"/>
        <v>8</v>
      </c>
    </row>
    <row r="24" spans="1:19" x14ac:dyDescent="0.3">
      <c r="A24" s="63" t="s">
        <v>999</v>
      </c>
      <c r="B24" s="64">
        <f>VLOOKUP($A24,'Return Data'!$B$7:$R$2700,3,0)</f>
        <v>44260</v>
      </c>
      <c r="C24" s="65">
        <f>VLOOKUP($A24,'Return Data'!$B$7:$R$2700,4,0)</f>
        <v>91.705799999999996</v>
      </c>
      <c r="D24" s="65">
        <f>VLOOKUP($A24,'Return Data'!$B$7:$R$2700,10,0)</f>
        <v>8.4126999999999992</v>
      </c>
      <c r="E24" s="66">
        <f t="shared" si="0"/>
        <v>29</v>
      </c>
      <c r="F24" s="65">
        <f>VLOOKUP($A24,'Return Data'!$B$7:$R$2700,11,0)</f>
        <v>20.683299999999999</v>
      </c>
      <c r="G24" s="66">
        <f t="shared" si="1"/>
        <v>29</v>
      </c>
      <c r="H24" s="65">
        <f>VLOOKUP($A24,'Return Data'!$B$7:$R$2700,12,0)</f>
        <v>30.552499999999998</v>
      </c>
      <c r="I24" s="66">
        <f t="shared" si="2"/>
        <v>29</v>
      </c>
      <c r="J24" s="65">
        <f>VLOOKUP($A24,'Return Data'!$B$7:$R$2700,13,0)</f>
        <v>27.967099999999999</v>
      </c>
      <c r="K24" s="66">
        <f t="shared" si="3"/>
        <v>23</v>
      </c>
      <c r="L24" s="65">
        <f>VLOOKUP($A24,'Return Data'!$B$7:$R$2700,17,0)</f>
        <v>14.868399999999999</v>
      </c>
      <c r="M24" s="66">
        <f t="shared" si="4"/>
        <v>24</v>
      </c>
      <c r="N24" s="65">
        <f>VLOOKUP($A24,'Return Data'!$B$7:$R$2700,14,0)</f>
        <v>10.896699999999999</v>
      </c>
      <c r="O24" s="66">
        <f t="shared" si="5"/>
        <v>23</v>
      </c>
      <c r="P24" s="65">
        <f>VLOOKUP($A24,'Return Data'!$B$7:$R$2700,15,0)</f>
        <v>12.2959</v>
      </c>
      <c r="Q24" s="66">
        <f t="shared" si="6"/>
        <v>26</v>
      </c>
      <c r="R24" s="65">
        <f>VLOOKUP($A24,'Return Data'!$B$7:$R$2700,16,0)</f>
        <v>12.039899999999999</v>
      </c>
      <c r="S24" s="67">
        <f t="shared" si="7"/>
        <v>25</v>
      </c>
    </row>
    <row r="25" spans="1:19" x14ac:dyDescent="0.3">
      <c r="A25" s="63" t="s">
        <v>1001</v>
      </c>
      <c r="B25" s="64">
        <f>VLOOKUP($A25,'Return Data'!$B$7:$R$2700,3,0)</f>
        <v>44260</v>
      </c>
      <c r="C25" s="65">
        <f>VLOOKUP($A25,'Return Data'!$B$7:$R$2700,4,0)</f>
        <v>95.668307253687104</v>
      </c>
      <c r="D25" s="65">
        <f>VLOOKUP($A25,'Return Data'!$B$7:$R$2700,10,0)</f>
        <v>14.4307</v>
      </c>
      <c r="E25" s="66">
        <f t="shared" si="0"/>
        <v>7</v>
      </c>
      <c r="F25" s="65">
        <f>VLOOKUP($A25,'Return Data'!$B$7:$R$2700,11,0)</f>
        <v>33.316099999999999</v>
      </c>
      <c r="G25" s="66">
        <f t="shared" si="1"/>
        <v>7</v>
      </c>
      <c r="H25" s="65">
        <f>VLOOKUP($A25,'Return Data'!$B$7:$R$2700,12,0)</f>
        <v>50.366799999999998</v>
      </c>
      <c r="I25" s="66">
        <f t="shared" si="2"/>
        <v>2</v>
      </c>
      <c r="J25" s="65">
        <f>VLOOKUP($A25,'Return Data'!$B$7:$R$2700,13,0)</f>
        <v>35.350900000000003</v>
      </c>
      <c r="K25" s="66">
        <f t="shared" si="3"/>
        <v>3</v>
      </c>
      <c r="L25" s="65">
        <f>VLOOKUP($A25,'Return Data'!$B$7:$R$2700,17,0)</f>
        <v>20.3933</v>
      </c>
      <c r="M25" s="66">
        <f t="shared" si="4"/>
        <v>6</v>
      </c>
      <c r="N25" s="65">
        <f>VLOOKUP($A25,'Return Data'!$B$7:$R$2700,14,0)</f>
        <v>14.2316</v>
      </c>
      <c r="O25" s="66">
        <f t="shared" si="5"/>
        <v>5</v>
      </c>
      <c r="P25" s="65">
        <f>VLOOKUP($A25,'Return Data'!$B$7:$R$2700,15,0)</f>
        <v>15.991300000000001</v>
      </c>
      <c r="Q25" s="66">
        <f t="shared" si="6"/>
        <v>8</v>
      </c>
      <c r="R25" s="65">
        <f>VLOOKUP($A25,'Return Data'!$B$7:$R$2700,16,0)</f>
        <v>14.4788</v>
      </c>
      <c r="S25" s="67">
        <f t="shared" si="7"/>
        <v>13</v>
      </c>
    </row>
    <row r="26" spans="1:19" x14ac:dyDescent="0.3">
      <c r="A26" s="63" t="s">
        <v>1002</v>
      </c>
      <c r="B26" s="64">
        <f>VLOOKUP($A26,'Return Data'!$B$7:$R$2700,3,0)</f>
        <v>44260</v>
      </c>
      <c r="C26" s="65">
        <f>VLOOKUP($A26,'Return Data'!$B$7:$R$2700,4,0)</f>
        <v>37.142000000000003</v>
      </c>
      <c r="D26" s="65">
        <f>VLOOKUP($A26,'Return Data'!$B$7:$R$2700,10,0)</f>
        <v>12.391400000000001</v>
      </c>
      <c r="E26" s="66">
        <f t="shared" si="0"/>
        <v>17</v>
      </c>
      <c r="F26" s="65">
        <f>VLOOKUP($A26,'Return Data'!$B$7:$R$2700,11,0)</f>
        <v>29.396599999999999</v>
      </c>
      <c r="G26" s="66">
        <f t="shared" si="1"/>
        <v>21</v>
      </c>
      <c r="H26" s="65">
        <f>VLOOKUP($A26,'Return Data'!$B$7:$R$2700,12,0)</f>
        <v>43.294800000000002</v>
      </c>
      <c r="I26" s="66">
        <f t="shared" si="2"/>
        <v>20</v>
      </c>
      <c r="J26" s="65">
        <f>VLOOKUP($A26,'Return Data'!$B$7:$R$2700,13,0)</f>
        <v>28.186399999999999</v>
      </c>
      <c r="K26" s="66">
        <f t="shared" si="3"/>
        <v>22</v>
      </c>
      <c r="L26" s="65">
        <f>VLOOKUP($A26,'Return Data'!$B$7:$R$2700,17,0)</f>
        <v>17.7944</v>
      </c>
      <c r="M26" s="66">
        <f t="shared" si="4"/>
        <v>14</v>
      </c>
      <c r="N26" s="65">
        <f>VLOOKUP($A26,'Return Data'!$B$7:$R$2700,14,0)</f>
        <v>12.0802</v>
      </c>
      <c r="O26" s="66">
        <f t="shared" si="5"/>
        <v>18</v>
      </c>
      <c r="P26" s="65">
        <f>VLOOKUP($A26,'Return Data'!$B$7:$R$2700,15,0)</f>
        <v>14.3741</v>
      </c>
      <c r="Q26" s="66">
        <f t="shared" si="6"/>
        <v>23</v>
      </c>
      <c r="R26" s="65">
        <f>VLOOKUP($A26,'Return Data'!$B$7:$R$2700,16,0)</f>
        <v>13.726000000000001</v>
      </c>
      <c r="S26" s="67">
        <f t="shared" si="7"/>
        <v>16</v>
      </c>
    </row>
    <row r="27" spans="1:19" x14ac:dyDescent="0.3">
      <c r="A27" s="63" t="s">
        <v>1005</v>
      </c>
      <c r="B27" s="64">
        <f>VLOOKUP($A27,'Return Data'!$B$7:$R$2700,3,0)</f>
        <v>44260</v>
      </c>
      <c r="C27" s="65">
        <f>VLOOKUP($A27,'Return Data'!$B$7:$R$2700,4,0)</f>
        <v>37.281500000000001</v>
      </c>
      <c r="D27" s="65">
        <f>VLOOKUP($A27,'Return Data'!$B$7:$R$2700,10,0)</f>
        <v>10.225</v>
      </c>
      <c r="E27" s="66">
        <f t="shared" si="0"/>
        <v>25</v>
      </c>
      <c r="F27" s="65">
        <f>VLOOKUP($A27,'Return Data'!$B$7:$R$2700,11,0)</f>
        <v>28.8003</v>
      </c>
      <c r="G27" s="66">
        <f t="shared" si="1"/>
        <v>24</v>
      </c>
      <c r="H27" s="65">
        <f>VLOOKUP($A27,'Return Data'!$B$7:$R$2700,12,0)</f>
        <v>41.025500000000001</v>
      </c>
      <c r="I27" s="66">
        <f t="shared" si="2"/>
        <v>24</v>
      </c>
      <c r="J27" s="65">
        <f>VLOOKUP($A27,'Return Data'!$B$7:$R$2700,13,0)</f>
        <v>21.649699999999999</v>
      </c>
      <c r="K27" s="66">
        <f t="shared" si="3"/>
        <v>28</v>
      </c>
      <c r="L27" s="65">
        <f>VLOOKUP($A27,'Return Data'!$B$7:$R$2700,17,0)</f>
        <v>19.0046</v>
      </c>
      <c r="M27" s="66">
        <f t="shared" si="4"/>
        <v>9</v>
      </c>
      <c r="N27" s="65">
        <f>VLOOKUP($A27,'Return Data'!$B$7:$R$2700,14,0)</f>
        <v>13.524699999999999</v>
      </c>
      <c r="O27" s="66">
        <f t="shared" si="5"/>
        <v>7</v>
      </c>
      <c r="P27" s="65">
        <f>VLOOKUP($A27,'Return Data'!$B$7:$R$2700,15,0)</f>
        <v>14.7392</v>
      </c>
      <c r="Q27" s="66">
        <f t="shared" si="6"/>
        <v>18</v>
      </c>
      <c r="R27" s="65">
        <f>VLOOKUP($A27,'Return Data'!$B$7:$R$2700,16,0)</f>
        <v>13.308999999999999</v>
      </c>
      <c r="S27" s="67">
        <f t="shared" si="7"/>
        <v>18</v>
      </c>
    </row>
    <row r="28" spans="1:19" x14ac:dyDescent="0.3">
      <c r="A28" s="63" t="s">
        <v>1006</v>
      </c>
      <c r="B28" s="64">
        <f>VLOOKUP($A28,'Return Data'!$B$7:$R$2700,3,0)</f>
        <v>44260</v>
      </c>
      <c r="C28" s="65">
        <f>VLOOKUP($A28,'Return Data'!$B$7:$R$2700,4,0)</f>
        <v>13.7399</v>
      </c>
      <c r="D28" s="65">
        <f>VLOOKUP($A28,'Return Data'!$B$7:$R$2700,10,0)</f>
        <v>15.733700000000001</v>
      </c>
      <c r="E28" s="66">
        <f t="shared" si="0"/>
        <v>5</v>
      </c>
      <c r="F28" s="65">
        <f>VLOOKUP($A28,'Return Data'!$B$7:$R$2700,11,0)</f>
        <v>35.618299999999998</v>
      </c>
      <c r="G28" s="66">
        <f t="shared" si="1"/>
        <v>4</v>
      </c>
      <c r="H28" s="65">
        <f>VLOOKUP($A28,'Return Data'!$B$7:$R$2700,12,0)</f>
        <v>47.243699999999997</v>
      </c>
      <c r="I28" s="66">
        <f t="shared" si="2"/>
        <v>9</v>
      </c>
      <c r="J28" s="65">
        <f>VLOOKUP($A28,'Return Data'!$B$7:$R$2700,13,0)</f>
        <v>33.827199999999998</v>
      </c>
      <c r="K28" s="66">
        <f t="shared" si="3"/>
        <v>6</v>
      </c>
      <c r="L28" s="65"/>
      <c r="M28" s="66"/>
      <c r="N28" s="65"/>
      <c r="O28" s="66"/>
      <c r="P28" s="65"/>
      <c r="Q28" s="66"/>
      <c r="R28" s="65">
        <f>VLOOKUP($A28,'Return Data'!$B$7:$R$2700,16,0)</f>
        <v>17.45</v>
      </c>
      <c r="S28" s="67">
        <f t="shared" si="7"/>
        <v>2</v>
      </c>
    </row>
    <row r="29" spans="1:19" x14ac:dyDescent="0.3">
      <c r="A29" s="63" t="s">
        <v>1008</v>
      </c>
      <c r="B29" s="64">
        <f>VLOOKUP($A29,'Return Data'!$B$7:$R$2700,3,0)</f>
        <v>44260</v>
      </c>
      <c r="C29" s="65">
        <f>VLOOKUP($A29,'Return Data'!$B$7:$R$2700,4,0)</f>
        <v>71.953000000000003</v>
      </c>
      <c r="D29" s="65">
        <f>VLOOKUP($A29,'Return Data'!$B$7:$R$2700,10,0)</f>
        <v>13.478</v>
      </c>
      <c r="E29" s="66">
        <f t="shared" si="0"/>
        <v>10</v>
      </c>
      <c r="F29" s="65">
        <f>VLOOKUP($A29,'Return Data'!$B$7:$R$2700,11,0)</f>
        <v>29.886099999999999</v>
      </c>
      <c r="G29" s="66">
        <f t="shared" si="1"/>
        <v>20</v>
      </c>
      <c r="H29" s="65">
        <f>VLOOKUP($A29,'Return Data'!$B$7:$R$2700,12,0)</f>
        <v>48.420999999999999</v>
      </c>
      <c r="I29" s="66">
        <f t="shared" si="2"/>
        <v>7</v>
      </c>
      <c r="J29" s="65">
        <f>VLOOKUP($A29,'Return Data'!$B$7:$R$2700,13,0)</f>
        <v>32.062600000000003</v>
      </c>
      <c r="K29" s="66">
        <f t="shared" si="3"/>
        <v>9</v>
      </c>
      <c r="L29" s="65">
        <f>VLOOKUP($A29,'Return Data'!$B$7:$R$2700,17,0)</f>
        <v>18.363399999999999</v>
      </c>
      <c r="M29" s="66">
        <f t="shared" si="4"/>
        <v>13</v>
      </c>
      <c r="N29" s="65">
        <f>VLOOKUP($A29,'Return Data'!$B$7:$R$2700,14,0)</f>
        <v>14.1637</v>
      </c>
      <c r="O29" s="66">
        <f t="shared" si="5"/>
        <v>6</v>
      </c>
      <c r="P29" s="65">
        <f>VLOOKUP($A29,'Return Data'!$B$7:$R$2700,15,0)</f>
        <v>18.475999999999999</v>
      </c>
      <c r="Q29" s="66">
        <f t="shared" si="6"/>
        <v>3</v>
      </c>
      <c r="R29" s="65">
        <f>VLOOKUP($A29,'Return Data'!$B$7:$R$2700,16,0)</f>
        <v>17.825199999999999</v>
      </c>
      <c r="S29" s="67">
        <f t="shared" si="7"/>
        <v>1</v>
      </c>
    </row>
    <row r="30" spans="1:19" x14ac:dyDescent="0.3">
      <c r="A30" s="63" t="s">
        <v>1011</v>
      </c>
      <c r="B30" s="64">
        <f>VLOOKUP($A30,'Return Data'!$B$7:$R$2700,3,0)</f>
        <v>44260</v>
      </c>
      <c r="C30" s="65">
        <f>VLOOKUP($A30,'Return Data'!$B$7:$R$2700,4,0)</f>
        <v>44.853200000000001</v>
      </c>
      <c r="D30" s="65">
        <f>VLOOKUP($A30,'Return Data'!$B$7:$R$2700,10,0)</f>
        <v>17.278600000000001</v>
      </c>
      <c r="E30" s="66">
        <f t="shared" si="0"/>
        <v>3</v>
      </c>
      <c r="F30" s="65">
        <f>VLOOKUP($A30,'Return Data'!$B$7:$R$2700,11,0)</f>
        <v>35.067500000000003</v>
      </c>
      <c r="G30" s="66">
        <f t="shared" si="1"/>
        <v>6</v>
      </c>
      <c r="H30" s="65">
        <f>VLOOKUP($A30,'Return Data'!$B$7:$R$2700,12,0)</f>
        <v>50.053899999999999</v>
      </c>
      <c r="I30" s="66">
        <f t="shared" si="2"/>
        <v>3</v>
      </c>
      <c r="J30" s="65">
        <f>VLOOKUP($A30,'Return Data'!$B$7:$R$2700,13,0)</f>
        <v>28.901499999999999</v>
      </c>
      <c r="K30" s="66">
        <f t="shared" si="3"/>
        <v>21</v>
      </c>
      <c r="L30" s="65">
        <f>VLOOKUP($A30,'Return Data'!$B$7:$R$2700,17,0)</f>
        <v>12.5421</v>
      </c>
      <c r="M30" s="66">
        <f t="shared" si="4"/>
        <v>27</v>
      </c>
      <c r="N30" s="65">
        <f>VLOOKUP($A30,'Return Data'!$B$7:$R$2700,14,0)</f>
        <v>10.1539</v>
      </c>
      <c r="O30" s="66">
        <f t="shared" si="5"/>
        <v>26</v>
      </c>
      <c r="P30" s="65">
        <f>VLOOKUP($A30,'Return Data'!$B$7:$R$2700,15,0)</f>
        <v>15.4826</v>
      </c>
      <c r="Q30" s="66">
        <f t="shared" si="6"/>
        <v>12</v>
      </c>
      <c r="R30" s="65">
        <f>VLOOKUP($A30,'Return Data'!$B$7:$R$2700,16,0)</f>
        <v>14.7281</v>
      </c>
      <c r="S30" s="67">
        <f t="shared" si="7"/>
        <v>10</v>
      </c>
    </row>
    <row r="31" spans="1:19" x14ac:dyDescent="0.3">
      <c r="A31" s="63" t="s">
        <v>1013</v>
      </c>
      <c r="B31" s="64">
        <f>VLOOKUP($A31,'Return Data'!$B$7:$R$2700,3,0)</f>
        <v>44260</v>
      </c>
      <c r="C31" s="65">
        <f>VLOOKUP($A31,'Return Data'!$B$7:$R$2700,4,0)</f>
        <v>239.45</v>
      </c>
      <c r="D31" s="65">
        <f>VLOOKUP($A31,'Return Data'!$B$7:$R$2700,10,0)</f>
        <v>12.3177</v>
      </c>
      <c r="E31" s="66">
        <f t="shared" si="0"/>
        <v>18</v>
      </c>
      <c r="F31" s="65">
        <f>VLOOKUP($A31,'Return Data'!$B$7:$R$2700,11,0)</f>
        <v>30.868400000000001</v>
      </c>
      <c r="G31" s="66">
        <f t="shared" si="1"/>
        <v>16</v>
      </c>
      <c r="H31" s="65">
        <f>VLOOKUP($A31,'Return Data'!$B$7:$R$2700,12,0)</f>
        <v>46.255800000000001</v>
      </c>
      <c r="I31" s="66">
        <f t="shared" si="2"/>
        <v>13</v>
      </c>
      <c r="J31" s="65">
        <f>VLOOKUP($A31,'Return Data'!$B$7:$R$2700,13,0)</f>
        <v>29.867699999999999</v>
      </c>
      <c r="K31" s="66">
        <f t="shared" si="3"/>
        <v>18</v>
      </c>
      <c r="L31" s="65">
        <f>VLOOKUP($A31,'Return Data'!$B$7:$R$2700,17,0)</f>
        <v>18.5701</v>
      </c>
      <c r="M31" s="66">
        <f t="shared" si="4"/>
        <v>12</v>
      </c>
      <c r="N31" s="65">
        <f>VLOOKUP($A31,'Return Data'!$B$7:$R$2700,14,0)</f>
        <v>12.575699999999999</v>
      </c>
      <c r="O31" s="66">
        <f t="shared" si="5"/>
        <v>15</v>
      </c>
      <c r="P31" s="65">
        <f>VLOOKUP($A31,'Return Data'!$B$7:$R$2700,15,0)</f>
        <v>14.6655</v>
      </c>
      <c r="Q31" s="66">
        <f t="shared" si="6"/>
        <v>20</v>
      </c>
      <c r="R31" s="65">
        <f>VLOOKUP($A31,'Return Data'!$B$7:$R$2700,16,0)</f>
        <v>14.7218</v>
      </c>
      <c r="S31" s="67">
        <f t="shared" si="7"/>
        <v>11</v>
      </c>
    </row>
    <row r="32" spans="1:19" x14ac:dyDescent="0.3">
      <c r="A32" s="63" t="s">
        <v>1014</v>
      </c>
      <c r="B32" s="64">
        <f>VLOOKUP($A32,'Return Data'!$B$7:$R$2700,3,0)</f>
        <v>44260</v>
      </c>
      <c r="C32" s="65">
        <f>VLOOKUP($A32,'Return Data'!$B$7:$R$2700,4,0)</f>
        <v>56.9587</v>
      </c>
      <c r="D32" s="65">
        <f>VLOOKUP($A32,'Return Data'!$B$7:$R$2700,10,0)</f>
        <v>15.1418</v>
      </c>
      <c r="E32" s="66">
        <f t="shared" si="0"/>
        <v>6</v>
      </c>
      <c r="F32" s="65">
        <f>VLOOKUP($A32,'Return Data'!$B$7:$R$2700,11,0)</f>
        <v>36.942700000000002</v>
      </c>
      <c r="G32" s="66">
        <f t="shared" si="1"/>
        <v>2</v>
      </c>
      <c r="H32" s="65">
        <f>VLOOKUP($A32,'Return Data'!$B$7:$R$2700,12,0)</f>
        <v>52.422699999999999</v>
      </c>
      <c r="I32" s="66">
        <f t="shared" si="2"/>
        <v>1</v>
      </c>
      <c r="J32" s="65">
        <f>VLOOKUP($A32,'Return Data'!$B$7:$R$2700,13,0)</f>
        <v>37.6922</v>
      </c>
      <c r="K32" s="66">
        <f t="shared" si="3"/>
        <v>2</v>
      </c>
      <c r="L32" s="65">
        <f>VLOOKUP($A32,'Return Data'!$B$7:$R$2700,17,0)</f>
        <v>20.4754</v>
      </c>
      <c r="M32" s="66">
        <f t="shared" si="4"/>
        <v>5</v>
      </c>
      <c r="N32" s="65">
        <f>VLOOKUP($A32,'Return Data'!$B$7:$R$2700,14,0)</f>
        <v>13.1882</v>
      </c>
      <c r="O32" s="66">
        <f t="shared" si="5"/>
        <v>10</v>
      </c>
      <c r="P32" s="65">
        <f>VLOOKUP($A32,'Return Data'!$B$7:$R$2700,15,0)</f>
        <v>15.662800000000001</v>
      </c>
      <c r="Q32" s="66">
        <f t="shared" si="6"/>
        <v>10</v>
      </c>
      <c r="R32" s="65">
        <f>VLOOKUP($A32,'Return Data'!$B$7:$R$2700,16,0)</f>
        <v>16.1693</v>
      </c>
      <c r="S32" s="67">
        <f t="shared" si="7"/>
        <v>4</v>
      </c>
    </row>
    <row r="33" spans="1:19" x14ac:dyDescent="0.3">
      <c r="A33" s="63" t="s">
        <v>1017</v>
      </c>
      <c r="B33" s="64">
        <f>VLOOKUP($A33,'Return Data'!$B$7:$R$2700,3,0)</f>
        <v>44260</v>
      </c>
      <c r="C33" s="65">
        <f>VLOOKUP($A33,'Return Data'!$B$7:$R$2700,4,0)</f>
        <v>307.02629999999999</v>
      </c>
      <c r="D33" s="65">
        <f>VLOOKUP($A33,'Return Data'!$B$7:$R$2700,10,0)</f>
        <v>17.540600000000001</v>
      </c>
      <c r="E33" s="66">
        <f t="shared" si="0"/>
        <v>2</v>
      </c>
      <c r="F33" s="65">
        <f>VLOOKUP($A33,'Return Data'!$B$7:$R$2700,11,0)</f>
        <v>35.446599999999997</v>
      </c>
      <c r="G33" s="66">
        <f t="shared" si="1"/>
        <v>5</v>
      </c>
      <c r="H33" s="65">
        <f>VLOOKUP($A33,'Return Data'!$B$7:$R$2700,12,0)</f>
        <v>49.452500000000001</v>
      </c>
      <c r="I33" s="66">
        <f t="shared" si="2"/>
        <v>5</v>
      </c>
      <c r="J33" s="65">
        <f>VLOOKUP($A33,'Return Data'!$B$7:$R$2700,13,0)</f>
        <v>29.331099999999999</v>
      </c>
      <c r="K33" s="66">
        <f t="shared" si="3"/>
        <v>19</v>
      </c>
      <c r="L33" s="65">
        <f>VLOOKUP($A33,'Return Data'!$B$7:$R$2700,17,0)</f>
        <v>17.249500000000001</v>
      </c>
      <c r="M33" s="66">
        <f t="shared" si="4"/>
        <v>19</v>
      </c>
      <c r="N33" s="65">
        <f>VLOOKUP($A33,'Return Data'!$B$7:$R$2700,14,0)</f>
        <v>12.0458</v>
      </c>
      <c r="O33" s="66">
        <f t="shared" si="5"/>
        <v>19</v>
      </c>
      <c r="P33" s="65">
        <f>VLOOKUP($A33,'Return Data'!$B$7:$R$2700,15,0)</f>
        <v>14.6121</v>
      </c>
      <c r="Q33" s="66">
        <f t="shared" si="6"/>
        <v>21</v>
      </c>
      <c r="R33" s="65">
        <f>VLOOKUP($A33,'Return Data'!$B$7:$R$2700,16,0)</f>
        <v>13.5517</v>
      </c>
      <c r="S33" s="67">
        <f t="shared" si="7"/>
        <v>17</v>
      </c>
    </row>
    <row r="34" spans="1:19" x14ac:dyDescent="0.3">
      <c r="A34" s="63" t="s">
        <v>1018</v>
      </c>
      <c r="B34" s="64">
        <f>VLOOKUP($A34,'Return Data'!$B$7:$R$2700,3,0)</f>
        <v>44260</v>
      </c>
      <c r="C34" s="65">
        <f>VLOOKUP($A34,'Return Data'!$B$7:$R$2700,4,0)</f>
        <v>93.69</v>
      </c>
      <c r="D34" s="65">
        <f>VLOOKUP($A34,'Return Data'!$B$7:$R$2700,10,0)</f>
        <v>9.5917999999999992</v>
      </c>
      <c r="E34" s="66">
        <f t="shared" si="0"/>
        <v>27</v>
      </c>
      <c r="F34" s="65">
        <f>VLOOKUP($A34,'Return Data'!$B$7:$R$2700,11,0)</f>
        <v>25.944299999999998</v>
      </c>
      <c r="G34" s="66">
        <f t="shared" si="1"/>
        <v>28</v>
      </c>
      <c r="H34" s="65">
        <f>VLOOKUP($A34,'Return Data'!$B$7:$R$2700,12,0)</f>
        <v>37.962000000000003</v>
      </c>
      <c r="I34" s="66">
        <f t="shared" si="2"/>
        <v>28</v>
      </c>
      <c r="J34" s="65">
        <f>VLOOKUP($A34,'Return Data'!$B$7:$R$2700,13,0)</f>
        <v>22.534700000000001</v>
      </c>
      <c r="K34" s="66">
        <f t="shared" si="3"/>
        <v>26</v>
      </c>
      <c r="L34" s="65">
        <f>VLOOKUP($A34,'Return Data'!$B$7:$R$2700,17,0)</f>
        <v>12.1395</v>
      </c>
      <c r="M34" s="66">
        <f t="shared" si="4"/>
        <v>28</v>
      </c>
      <c r="N34" s="65">
        <f>VLOOKUP($A34,'Return Data'!$B$7:$R$2700,14,0)</f>
        <v>8.0477000000000007</v>
      </c>
      <c r="O34" s="66">
        <f t="shared" si="5"/>
        <v>28</v>
      </c>
      <c r="P34" s="65">
        <f>VLOOKUP($A34,'Return Data'!$B$7:$R$2700,15,0)</f>
        <v>10.745799999999999</v>
      </c>
      <c r="Q34" s="66">
        <f t="shared" si="6"/>
        <v>27</v>
      </c>
      <c r="R34" s="65">
        <f>VLOOKUP($A34,'Return Data'!$B$7:$R$2700,16,0)</f>
        <v>9.6094000000000008</v>
      </c>
      <c r="S34" s="67">
        <f t="shared" si="7"/>
        <v>29</v>
      </c>
    </row>
    <row r="35" spans="1:19" x14ac:dyDescent="0.3">
      <c r="A35" s="63" t="s">
        <v>1020</v>
      </c>
      <c r="B35" s="64">
        <f>VLOOKUP($A35,'Return Data'!$B$7:$R$2700,3,0)</f>
        <v>44260</v>
      </c>
      <c r="C35" s="65">
        <f>VLOOKUP($A35,'Return Data'!$B$7:$R$2700,4,0)</f>
        <v>14.35</v>
      </c>
      <c r="D35" s="65">
        <f>VLOOKUP($A35,'Return Data'!$B$7:$R$2700,10,0)</f>
        <v>12.814500000000001</v>
      </c>
      <c r="E35" s="66">
        <f t="shared" si="0"/>
        <v>14</v>
      </c>
      <c r="F35" s="65">
        <f>VLOOKUP($A35,'Return Data'!$B$7:$R$2700,11,0)</f>
        <v>30.454499999999999</v>
      </c>
      <c r="G35" s="66">
        <f t="shared" si="1"/>
        <v>17</v>
      </c>
      <c r="H35" s="65">
        <f>VLOOKUP($A35,'Return Data'!$B$7:$R$2700,12,0)</f>
        <v>44.9495</v>
      </c>
      <c r="I35" s="66">
        <f t="shared" si="2"/>
        <v>18</v>
      </c>
      <c r="J35" s="65">
        <f>VLOOKUP($A35,'Return Data'!$B$7:$R$2700,13,0)</f>
        <v>31.772300000000001</v>
      </c>
      <c r="K35" s="66">
        <f t="shared" si="3"/>
        <v>12</v>
      </c>
      <c r="L35" s="65">
        <f>VLOOKUP($A35,'Return Data'!$B$7:$R$2700,17,0)</f>
        <v>17.495799999999999</v>
      </c>
      <c r="M35" s="66">
        <f t="shared" si="4"/>
        <v>16</v>
      </c>
      <c r="N35" s="65">
        <f>VLOOKUP($A35,'Return Data'!$B$7:$R$2700,14,0)</f>
        <v>11.1045</v>
      </c>
      <c r="O35" s="66">
        <f t="shared" si="5"/>
        <v>22</v>
      </c>
      <c r="P35" s="65">
        <f>VLOOKUP($A35,'Return Data'!$B$7:$R$2700,15,0)</f>
        <v>0</v>
      </c>
      <c r="Q35" s="66">
        <f t="shared" si="6"/>
        <v>28</v>
      </c>
      <c r="R35" s="65">
        <f>VLOOKUP($A35,'Return Data'!$B$7:$R$2700,16,0)</f>
        <v>9.9182000000000006</v>
      </c>
      <c r="S35" s="67">
        <f t="shared" si="7"/>
        <v>28</v>
      </c>
    </row>
    <row r="36" spans="1:19" x14ac:dyDescent="0.3">
      <c r="A36" s="63" t="s">
        <v>1022</v>
      </c>
      <c r="B36" s="64">
        <f>VLOOKUP($A36,'Return Data'!$B$7:$R$2700,3,0)</f>
        <v>44260</v>
      </c>
      <c r="C36" s="65">
        <f>VLOOKUP($A36,'Return Data'!$B$7:$R$2700,4,0)</f>
        <v>77.042095010888801</v>
      </c>
      <c r="D36" s="65">
        <f>VLOOKUP($A36,'Return Data'!$B$7:$R$2700,10,0)</f>
        <v>12.3072</v>
      </c>
      <c r="E36" s="66">
        <f t="shared" si="0"/>
        <v>19</v>
      </c>
      <c r="F36" s="65">
        <f>VLOOKUP($A36,'Return Data'!$B$7:$R$2700,11,0)</f>
        <v>31.850200000000001</v>
      </c>
      <c r="G36" s="66">
        <f t="shared" si="1"/>
        <v>14</v>
      </c>
      <c r="H36" s="65">
        <f>VLOOKUP($A36,'Return Data'!$B$7:$R$2700,12,0)</f>
        <v>46.734699999999997</v>
      </c>
      <c r="I36" s="66">
        <f t="shared" si="2"/>
        <v>11</v>
      </c>
      <c r="J36" s="65">
        <f>VLOOKUP($A36,'Return Data'!$B$7:$R$2700,13,0)</f>
        <v>32.683</v>
      </c>
      <c r="K36" s="66">
        <f t="shared" si="3"/>
        <v>8</v>
      </c>
      <c r="L36" s="65">
        <f>VLOOKUP($A36,'Return Data'!$B$7:$R$2700,17,0)</f>
        <v>18.6234</v>
      </c>
      <c r="M36" s="66">
        <f t="shared" si="4"/>
        <v>11</v>
      </c>
      <c r="N36" s="65">
        <f>VLOOKUP($A36,'Return Data'!$B$7:$R$2700,14,0)</f>
        <v>13.052099999999999</v>
      </c>
      <c r="O36" s="66">
        <f t="shared" si="5"/>
        <v>12</v>
      </c>
      <c r="P36" s="65">
        <f>VLOOKUP($A36,'Return Data'!$B$7:$R$2700,15,0)</f>
        <v>15.300599999999999</v>
      </c>
      <c r="Q36" s="66">
        <f t="shared" si="6"/>
        <v>16</v>
      </c>
      <c r="R36" s="65">
        <f>VLOOKUP($A36,'Return Data'!$B$7:$R$2700,16,0)</f>
        <v>14.002599999999999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13.021313793103449</v>
      </c>
      <c r="E38" s="74"/>
      <c r="F38" s="75">
        <f>AVERAGE(F8:F36)</f>
        <v>31.230796551724136</v>
      </c>
      <c r="G38" s="74"/>
      <c r="H38" s="75">
        <f>AVERAGE(H8:H36)</f>
        <v>44.890762068965522</v>
      </c>
      <c r="I38" s="74"/>
      <c r="J38" s="75">
        <f>AVERAGE(J8:J36)</f>
        <v>30.242234482758622</v>
      </c>
      <c r="K38" s="74"/>
      <c r="L38" s="75">
        <f>AVERAGE(L8:L36)</f>
        <v>17.899689285714288</v>
      </c>
      <c r="M38" s="74"/>
      <c r="N38" s="75">
        <f>AVERAGE(N8:N36)</f>
        <v>12.687889285714286</v>
      </c>
      <c r="O38" s="74"/>
      <c r="P38" s="75">
        <f>AVERAGE(P8:P36)</f>
        <v>14.829296428571427</v>
      </c>
      <c r="Q38" s="74"/>
      <c r="R38" s="75">
        <f>AVERAGE(R8:R36)</f>
        <v>13.968286206896551</v>
      </c>
      <c r="S38" s="76"/>
    </row>
    <row r="39" spans="1:19" x14ac:dyDescent="0.3">
      <c r="A39" s="73" t="s">
        <v>28</v>
      </c>
      <c r="B39" s="74"/>
      <c r="C39" s="74"/>
      <c r="D39" s="75">
        <f>MIN(D8:D36)</f>
        <v>8.4126999999999992</v>
      </c>
      <c r="E39" s="74"/>
      <c r="F39" s="75">
        <f>MIN(F8:F36)</f>
        <v>20.683299999999999</v>
      </c>
      <c r="G39" s="74"/>
      <c r="H39" s="75">
        <f>MIN(H8:H36)</f>
        <v>30.552499999999998</v>
      </c>
      <c r="I39" s="74"/>
      <c r="J39" s="75">
        <f>MIN(J8:J36)</f>
        <v>21.2471</v>
      </c>
      <c r="K39" s="74"/>
      <c r="L39" s="75">
        <f>MIN(L8:L36)</f>
        <v>12.1395</v>
      </c>
      <c r="M39" s="74"/>
      <c r="N39" s="75">
        <f>MIN(N8:N36)</f>
        <v>8.0477000000000007</v>
      </c>
      <c r="O39" s="74"/>
      <c r="P39" s="75">
        <f>MIN(P8:P36)</f>
        <v>0</v>
      </c>
      <c r="Q39" s="74"/>
      <c r="R39" s="75">
        <f>MIN(R8:R36)</f>
        <v>9.6094000000000008</v>
      </c>
      <c r="S39" s="76"/>
    </row>
    <row r="40" spans="1:19" ht="15" thickBot="1" x14ac:dyDescent="0.35">
      <c r="A40" s="77" t="s">
        <v>29</v>
      </c>
      <c r="B40" s="78"/>
      <c r="C40" s="78"/>
      <c r="D40" s="79">
        <f>MAX(D8:D36)</f>
        <v>18.014099999999999</v>
      </c>
      <c r="E40" s="78"/>
      <c r="F40" s="79">
        <f>MAX(F8:F36)</f>
        <v>42.900100000000002</v>
      </c>
      <c r="G40" s="78"/>
      <c r="H40" s="79">
        <f>MAX(H8:H36)</f>
        <v>52.422699999999999</v>
      </c>
      <c r="I40" s="78"/>
      <c r="J40" s="79">
        <f>MAX(J8:J36)</f>
        <v>40.682699999999997</v>
      </c>
      <c r="K40" s="78"/>
      <c r="L40" s="79">
        <f>MAX(L8:L36)</f>
        <v>24.798400000000001</v>
      </c>
      <c r="M40" s="78"/>
      <c r="N40" s="79">
        <f>MAX(N8:N36)</f>
        <v>18.505500000000001</v>
      </c>
      <c r="O40" s="78"/>
      <c r="P40" s="79">
        <f>MAX(P8:P36)</f>
        <v>19.0762</v>
      </c>
      <c r="Q40" s="78"/>
      <c r="R40" s="79">
        <f>MAX(R8:R36)</f>
        <v>17.825199999999999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1627</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44260</v>
      </c>
      <c r="C8" s="65">
        <f>VLOOKUP($A8,'Return Data'!$B$7:$R$2700,4,0)</f>
        <v>65.064800000000005</v>
      </c>
      <c r="D8" s="65">
        <f>VLOOKUP($A8,'Return Data'!$B$7:$R$2700,9,0)</f>
        <v>-11.5983</v>
      </c>
      <c r="E8" s="66">
        <f t="shared" ref="E8:E31" si="0">RANK(D8,D$8:D$31,0)</f>
        <v>18</v>
      </c>
      <c r="F8" s="65">
        <f>VLOOKUP($A8,'Return Data'!$B$7:$R$2700,10,0)</f>
        <v>-6.8315999999999999</v>
      </c>
      <c r="G8" s="66">
        <f t="shared" ref="G8:G31" si="1">RANK(F8,F$8:F$31,0)</f>
        <v>16</v>
      </c>
      <c r="H8" s="65">
        <f>VLOOKUP($A8,'Return Data'!$B$7:$R$2700,11,0)</f>
        <v>0.89410000000000001</v>
      </c>
      <c r="I8" s="66">
        <f t="shared" ref="I8:I31" si="2">RANK(H8,H$8:H$31,0)</f>
        <v>13</v>
      </c>
      <c r="J8" s="65">
        <f>VLOOKUP($A8,'Return Data'!$B$7:$R$2700,12,0)</f>
        <v>2.3633000000000002</v>
      </c>
      <c r="K8" s="66">
        <f t="shared" ref="K8:K31" si="3">RANK(J8,J$8:J$31,0)</f>
        <v>15</v>
      </c>
      <c r="L8" s="65">
        <f>VLOOKUP($A8,'Return Data'!$B$7:$R$2700,13,0)</f>
        <v>6.4912999999999998</v>
      </c>
      <c r="M8" s="66">
        <f t="shared" ref="M8:M31" si="4">RANK(L8,L$8:L$31,0)</f>
        <v>10</v>
      </c>
      <c r="N8" s="65">
        <f>VLOOKUP($A8,'Return Data'!$B$7:$R$2700,17,0)</f>
        <v>10.612</v>
      </c>
      <c r="O8" s="66">
        <f t="shared" ref="O8:O31" si="5">RANK(N8,N$8:N$31,0)</f>
        <v>11</v>
      </c>
      <c r="P8" s="65">
        <f>VLOOKUP($A8,'Return Data'!$B$7:$R$2700,14,0)</f>
        <v>10.3428</v>
      </c>
      <c r="Q8" s="66">
        <f t="shared" ref="Q8:Q31" si="6">RANK(P8,P$8:P$31,0)</f>
        <v>12</v>
      </c>
      <c r="R8" s="65">
        <f>VLOOKUP($A8,'Return Data'!$B$7:$R$2700,16,0)</f>
        <v>9.8541000000000007</v>
      </c>
      <c r="S8" s="67">
        <f t="shared" ref="S8:S31" si="7">RANK(R8,R$8:R$31,0)</f>
        <v>8</v>
      </c>
    </row>
    <row r="9" spans="1:19" x14ac:dyDescent="0.3">
      <c r="A9" s="82" t="s">
        <v>1377</v>
      </c>
      <c r="B9" s="64">
        <f>VLOOKUP($A9,'Return Data'!$B$7:$R$2700,3,0)</f>
        <v>44260</v>
      </c>
      <c r="C9" s="65">
        <f>VLOOKUP($A9,'Return Data'!$B$7:$R$2700,4,0)</f>
        <v>20.504100000000001</v>
      </c>
      <c r="D9" s="65">
        <f>VLOOKUP($A9,'Return Data'!$B$7:$R$2700,9,0)</f>
        <v>-8.8528000000000002</v>
      </c>
      <c r="E9" s="66">
        <f t="shared" si="0"/>
        <v>12</v>
      </c>
      <c r="F9" s="65">
        <f>VLOOKUP($A9,'Return Data'!$B$7:$R$2700,10,0)</f>
        <v>-2.5733999999999999</v>
      </c>
      <c r="G9" s="66">
        <f t="shared" si="1"/>
        <v>2</v>
      </c>
      <c r="H9" s="65">
        <f>VLOOKUP($A9,'Return Data'!$B$7:$R$2700,11,0)</f>
        <v>3.4523999999999999</v>
      </c>
      <c r="I9" s="66">
        <f t="shared" si="2"/>
        <v>2</v>
      </c>
      <c r="J9" s="65">
        <f>VLOOKUP($A9,'Return Data'!$B$7:$R$2700,12,0)</f>
        <v>4.8705999999999996</v>
      </c>
      <c r="K9" s="66">
        <f t="shared" si="3"/>
        <v>2</v>
      </c>
      <c r="L9" s="65">
        <f>VLOOKUP($A9,'Return Data'!$B$7:$R$2700,13,0)</f>
        <v>8.6044999999999998</v>
      </c>
      <c r="M9" s="66">
        <f t="shared" si="4"/>
        <v>2</v>
      </c>
      <c r="N9" s="65">
        <f>VLOOKUP($A9,'Return Data'!$B$7:$R$2700,17,0)</f>
        <v>12.142899999999999</v>
      </c>
      <c r="O9" s="66">
        <f t="shared" si="5"/>
        <v>3</v>
      </c>
      <c r="P9" s="65">
        <f>VLOOKUP($A9,'Return Data'!$B$7:$R$2700,14,0)</f>
        <v>10.892300000000001</v>
      </c>
      <c r="Q9" s="66">
        <f t="shared" si="6"/>
        <v>7</v>
      </c>
      <c r="R9" s="65">
        <f>VLOOKUP($A9,'Return Data'!$B$7:$R$2700,16,0)</f>
        <v>8.2949999999999999</v>
      </c>
      <c r="S9" s="67">
        <f t="shared" si="7"/>
        <v>21</v>
      </c>
    </row>
    <row r="10" spans="1:19" x14ac:dyDescent="0.3">
      <c r="A10" s="82" t="s">
        <v>1380</v>
      </c>
      <c r="B10" s="64">
        <f>VLOOKUP($A10,'Return Data'!$B$7:$R$2700,3,0)</f>
        <v>44260</v>
      </c>
      <c r="C10" s="65">
        <f>VLOOKUP($A10,'Return Data'!$B$7:$R$2700,4,0)</f>
        <v>35.0869</v>
      </c>
      <c r="D10" s="65">
        <f>VLOOKUP($A10,'Return Data'!$B$7:$R$2700,9,0)</f>
        <v>-13.7049</v>
      </c>
      <c r="E10" s="66">
        <f t="shared" si="0"/>
        <v>20</v>
      </c>
      <c r="F10" s="65">
        <f>VLOOKUP($A10,'Return Data'!$B$7:$R$2700,10,0)</f>
        <v>-8.0114000000000001</v>
      </c>
      <c r="G10" s="66">
        <f t="shared" si="1"/>
        <v>18</v>
      </c>
      <c r="H10" s="65">
        <f>VLOOKUP($A10,'Return Data'!$B$7:$R$2700,11,0)</f>
        <v>-2.06E-2</v>
      </c>
      <c r="I10" s="66">
        <f t="shared" si="2"/>
        <v>20</v>
      </c>
      <c r="J10" s="65">
        <f>VLOOKUP($A10,'Return Data'!$B$7:$R$2700,12,0)</f>
        <v>2.1303000000000001</v>
      </c>
      <c r="K10" s="66">
        <f t="shared" si="3"/>
        <v>17</v>
      </c>
      <c r="L10" s="65">
        <f>VLOOKUP($A10,'Return Data'!$B$7:$R$2700,13,0)</f>
        <v>5.1289999999999996</v>
      </c>
      <c r="M10" s="66">
        <f t="shared" si="4"/>
        <v>20</v>
      </c>
      <c r="N10" s="65">
        <f>VLOOKUP($A10,'Return Data'!$B$7:$R$2700,17,0)</f>
        <v>8.7571999999999992</v>
      </c>
      <c r="O10" s="66">
        <f t="shared" si="5"/>
        <v>20</v>
      </c>
      <c r="P10" s="65">
        <f>VLOOKUP($A10,'Return Data'!$B$7:$R$2700,14,0)</f>
        <v>8.9094999999999995</v>
      </c>
      <c r="Q10" s="66">
        <f t="shared" si="6"/>
        <v>19</v>
      </c>
      <c r="R10" s="65">
        <f>VLOOKUP($A10,'Return Data'!$B$7:$R$2700,16,0)</f>
        <v>8.4968000000000004</v>
      </c>
      <c r="S10" s="67">
        <f t="shared" si="7"/>
        <v>17</v>
      </c>
    </row>
    <row r="11" spans="1:19" x14ac:dyDescent="0.3">
      <c r="A11" s="82" t="s">
        <v>1381</v>
      </c>
      <c r="B11" s="64">
        <f>VLOOKUP($A11,'Return Data'!$B$7:$R$2700,3,0)</f>
        <v>44260</v>
      </c>
      <c r="C11" s="65">
        <f>VLOOKUP($A11,'Return Data'!$B$7:$R$2700,4,0)</f>
        <v>62.234299999999998</v>
      </c>
      <c r="D11" s="65">
        <f>VLOOKUP($A11,'Return Data'!$B$7:$R$2700,9,0)</f>
        <v>-4.6688999999999998</v>
      </c>
      <c r="E11" s="66">
        <f t="shared" si="0"/>
        <v>5</v>
      </c>
      <c r="F11" s="65">
        <f>VLOOKUP($A11,'Return Data'!$B$7:$R$2700,10,0)</f>
        <v>-3.7877000000000001</v>
      </c>
      <c r="G11" s="66">
        <f t="shared" si="1"/>
        <v>5</v>
      </c>
      <c r="H11" s="65">
        <f>VLOOKUP($A11,'Return Data'!$B$7:$R$2700,11,0)</f>
        <v>1.9228000000000001</v>
      </c>
      <c r="I11" s="66">
        <f t="shared" si="2"/>
        <v>8</v>
      </c>
      <c r="J11" s="65">
        <f>VLOOKUP($A11,'Return Data'!$B$7:$R$2700,12,0)</f>
        <v>3.2322000000000002</v>
      </c>
      <c r="K11" s="66">
        <f t="shared" si="3"/>
        <v>11</v>
      </c>
      <c r="L11" s="65">
        <f>VLOOKUP($A11,'Return Data'!$B$7:$R$2700,13,0)</f>
        <v>5.9645999999999999</v>
      </c>
      <c r="M11" s="66">
        <f t="shared" si="4"/>
        <v>14</v>
      </c>
      <c r="N11" s="65">
        <f>VLOOKUP($A11,'Return Data'!$B$7:$R$2700,17,0)</f>
        <v>9.8462999999999994</v>
      </c>
      <c r="O11" s="66">
        <f t="shared" si="5"/>
        <v>16</v>
      </c>
      <c r="P11" s="65">
        <f>VLOOKUP($A11,'Return Data'!$B$7:$R$2700,14,0)</f>
        <v>9.3863000000000003</v>
      </c>
      <c r="Q11" s="66">
        <f t="shared" si="6"/>
        <v>17</v>
      </c>
      <c r="R11" s="65">
        <f>VLOOKUP($A11,'Return Data'!$B$7:$R$2700,16,0)</f>
        <v>9.1309000000000005</v>
      </c>
      <c r="S11" s="67">
        <f t="shared" si="7"/>
        <v>13</v>
      </c>
    </row>
    <row r="12" spans="1:19" x14ac:dyDescent="0.3">
      <c r="A12" s="82" t="s">
        <v>1383</v>
      </c>
      <c r="B12" s="64">
        <f>VLOOKUP($A12,'Return Data'!$B$7:$R$2700,3,0)</f>
        <v>44260</v>
      </c>
      <c r="C12" s="65">
        <f>VLOOKUP($A12,'Return Data'!$B$7:$R$2700,4,0)</f>
        <v>75.619299999999996</v>
      </c>
      <c r="D12" s="65">
        <f>VLOOKUP($A12,'Return Data'!$B$7:$R$2700,9,0)</f>
        <v>-4.3143000000000002</v>
      </c>
      <c r="E12" s="66">
        <f t="shared" si="0"/>
        <v>4</v>
      </c>
      <c r="F12" s="65">
        <f>VLOOKUP($A12,'Return Data'!$B$7:$R$2700,10,0)</f>
        <v>-5.5189000000000004</v>
      </c>
      <c r="G12" s="66">
        <f t="shared" si="1"/>
        <v>10</v>
      </c>
      <c r="H12" s="65">
        <f>VLOOKUP($A12,'Return Data'!$B$7:$R$2700,11,0)</f>
        <v>2.2454999999999998</v>
      </c>
      <c r="I12" s="66">
        <f t="shared" si="2"/>
        <v>7</v>
      </c>
      <c r="J12" s="65">
        <f>VLOOKUP($A12,'Return Data'!$B$7:$R$2700,12,0)</f>
        <v>3.5074999999999998</v>
      </c>
      <c r="K12" s="66">
        <f t="shared" si="3"/>
        <v>8</v>
      </c>
      <c r="L12" s="65">
        <f>VLOOKUP($A12,'Return Data'!$B$7:$R$2700,13,0)</f>
        <v>7.2911999999999999</v>
      </c>
      <c r="M12" s="66">
        <f t="shared" si="4"/>
        <v>6</v>
      </c>
      <c r="N12" s="65">
        <f>VLOOKUP($A12,'Return Data'!$B$7:$R$2700,17,0)</f>
        <v>12.141500000000001</v>
      </c>
      <c r="O12" s="66">
        <f t="shared" si="5"/>
        <v>4</v>
      </c>
      <c r="P12" s="65">
        <f>VLOOKUP($A12,'Return Data'!$B$7:$R$2700,14,0)</f>
        <v>11.6242</v>
      </c>
      <c r="Q12" s="66">
        <f t="shared" si="6"/>
        <v>4</v>
      </c>
      <c r="R12" s="65">
        <f>VLOOKUP($A12,'Return Data'!$B$7:$R$2700,16,0)</f>
        <v>8.9938000000000002</v>
      </c>
      <c r="S12" s="67">
        <f t="shared" si="7"/>
        <v>15</v>
      </c>
    </row>
    <row r="13" spans="1:19" x14ac:dyDescent="0.3">
      <c r="A13" s="82" t="s">
        <v>1385</v>
      </c>
      <c r="B13" s="64">
        <f>VLOOKUP($A13,'Return Data'!$B$7:$R$2700,3,0)</f>
        <v>44260</v>
      </c>
      <c r="C13" s="65">
        <f>VLOOKUP($A13,'Return Data'!$B$7:$R$2700,4,0)</f>
        <v>19.3629</v>
      </c>
      <c r="D13" s="65">
        <f>VLOOKUP($A13,'Return Data'!$B$7:$R$2700,9,0)</f>
        <v>-5.3369999999999997</v>
      </c>
      <c r="E13" s="66">
        <f t="shared" si="0"/>
        <v>7</v>
      </c>
      <c r="F13" s="65">
        <f>VLOOKUP($A13,'Return Data'!$B$7:$R$2700,10,0)</f>
        <v>-4.6275000000000004</v>
      </c>
      <c r="G13" s="66">
        <f t="shared" si="1"/>
        <v>8</v>
      </c>
      <c r="H13" s="65">
        <f>VLOOKUP($A13,'Return Data'!$B$7:$R$2700,11,0)</f>
        <v>3.9575</v>
      </c>
      <c r="I13" s="66">
        <f t="shared" si="2"/>
        <v>1</v>
      </c>
      <c r="J13" s="65">
        <f>VLOOKUP($A13,'Return Data'!$B$7:$R$2700,12,0)</f>
        <v>5.8635000000000002</v>
      </c>
      <c r="K13" s="66">
        <f t="shared" si="3"/>
        <v>1</v>
      </c>
      <c r="L13" s="65">
        <f>VLOOKUP($A13,'Return Data'!$B$7:$R$2700,13,0)</f>
        <v>8.9093999999999998</v>
      </c>
      <c r="M13" s="66">
        <f t="shared" si="4"/>
        <v>1</v>
      </c>
      <c r="N13" s="65">
        <f>VLOOKUP($A13,'Return Data'!$B$7:$R$2700,17,0)</f>
        <v>11.6896</v>
      </c>
      <c r="O13" s="66">
        <f t="shared" si="5"/>
        <v>7</v>
      </c>
      <c r="P13" s="65">
        <f>VLOOKUP($A13,'Return Data'!$B$7:$R$2700,14,0)</f>
        <v>10.045</v>
      </c>
      <c r="Q13" s="66">
        <f t="shared" si="6"/>
        <v>13</v>
      </c>
      <c r="R13" s="65">
        <f>VLOOKUP($A13,'Return Data'!$B$7:$R$2700,16,0)</f>
        <v>9.8109999999999999</v>
      </c>
      <c r="S13" s="67">
        <f t="shared" si="7"/>
        <v>9</v>
      </c>
    </row>
    <row r="14" spans="1:19" x14ac:dyDescent="0.3">
      <c r="A14" s="82" t="s">
        <v>1388</v>
      </c>
      <c r="B14" s="64">
        <f>VLOOKUP($A14,'Return Data'!$B$7:$R$2700,3,0)</f>
        <v>44260</v>
      </c>
      <c r="C14" s="65">
        <f>VLOOKUP($A14,'Return Data'!$B$7:$R$2700,4,0)</f>
        <v>49.979500000000002</v>
      </c>
      <c r="D14" s="65">
        <f>VLOOKUP($A14,'Return Data'!$B$7:$R$2700,9,0)</f>
        <v>-10.994</v>
      </c>
      <c r="E14" s="66">
        <f t="shared" si="0"/>
        <v>15</v>
      </c>
      <c r="F14" s="65">
        <f>VLOOKUP($A14,'Return Data'!$B$7:$R$2700,10,0)</f>
        <v>-6.7996999999999996</v>
      </c>
      <c r="G14" s="66">
        <f t="shared" si="1"/>
        <v>15</v>
      </c>
      <c r="H14" s="65">
        <f>VLOOKUP($A14,'Return Data'!$B$7:$R$2700,11,0)</f>
        <v>-0.71330000000000005</v>
      </c>
      <c r="I14" s="66">
        <f t="shared" si="2"/>
        <v>22</v>
      </c>
      <c r="J14" s="65">
        <f>VLOOKUP($A14,'Return Data'!$B$7:$R$2700,12,0)</f>
        <v>0.1749</v>
      </c>
      <c r="K14" s="66">
        <f t="shared" si="3"/>
        <v>24</v>
      </c>
      <c r="L14" s="65">
        <f>VLOOKUP($A14,'Return Data'!$B$7:$R$2700,13,0)</f>
        <v>2.5331999999999999</v>
      </c>
      <c r="M14" s="66">
        <f t="shared" si="4"/>
        <v>24</v>
      </c>
      <c r="N14" s="65">
        <f>VLOOKUP($A14,'Return Data'!$B$7:$R$2700,17,0)</f>
        <v>7.3704999999999998</v>
      </c>
      <c r="O14" s="66">
        <f t="shared" si="5"/>
        <v>23</v>
      </c>
      <c r="P14" s="65">
        <f>VLOOKUP($A14,'Return Data'!$B$7:$R$2700,14,0)</f>
        <v>8.0611999999999995</v>
      </c>
      <c r="Q14" s="66">
        <f t="shared" si="6"/>
        <v>24</v>
      </c>
      <c r="R14" s="65">
        <f>VLOOKUP($A14,'Return Data'!$B$7:$R$2700,16,0)</f>
        <v>7.9061000000000003</v>
      </c>
      <c r="S14" s="67">
        <f t="shared" si="7"/>
        <v>23</v>
      </c>
    </row>
    <row r="15" spans="1:19" x14ac:dyDescent="0.3">
      <c r="A15" s="82" t="s">
        <v>1390</v>
      </c>
      <c r="B15" s="64">
        <f>VLOOKUP($A15,'Return Data'!$B$7:$R$2700,3,0)</f>
        <v>44260</v>
      </c>
      <c r="C15" s="65">
        <f>VLOOKUP($A15,'Return Data'!$B$7:$R$2700,4,0)</f>
        <v>44.381700000000002</v>
      </c>
      <c r="D15" s="65">
        <f>VLOOKUP($A15,'Return Data'!$B$7:$R$2700,9,0)</f>
        <v>-8.9232999999999993</v>
      </c>
      <c r="E15" s="66">
        <f t="shared" si="0"/>
        <v>13</v>
      </c>
      <c r="F15" s="65">
        <f>VLOOKUP($A15,'Return Data'!$B$7:$R$2700,10,0)</f>
        <v>-6.4223999999999997</v>
      </c>
      <c r="G15" s="66">
        <f t="shared" si="1"/>
        <v>12</v>
      </c>
      <c r="H15" s="65">
        <f>VLOOKUP($A15,'Return Data'!$B$7:$R$2700,11,0)</f>
        <v>1.1132</v>
      </c>
      <c r="I15" s="66">
        <f t="shared" si="2"/>
        <v>11</v>
      </c>
      <c r="J15" s="65">
        <f>VLOOKUP($A15,'Return Data'!$B$7:$R$2700,12,0)</f>
        <v>3.0872999999999999</v>
      </c>
      <c r="K15" s="66">
        <f t="shared" si="3"/>
        <v>12</v>
      </c>
      <c r="L15" s="65">
        <f>VLOOKUP($A15,'Return Data'!$B$7:$R$2700,13,0)</f>
        <v>5.5126999999999997</v>
      </c>
      <c r="M15" s="66">
        <f t="shared" si="4"/>
        <v>17</v>
      </c>
      <c r="N15" s="65">
        <f>VLOOKUP($A15,'Return Data'!$B$7:$R$2700,17,0)</f>
        <v>8.2949999999999999</v>
      </c>
      <c r="O15" s="66">
        <f t="shared" si="5"/>
        <v>22</v>
      </c>
      <c r="P15" s="65">
        <f>VLOOKUP($A15,'Return Data'!$B$7:$R$2700,14,0)</f>
        <v>8.1735000000000007</v>
      </c>
      <c r="Q15" s="66">
        <f t="shared" si="6"/>
        <v>23</v>
      </c>
      <c r="R15" s="65">
        <f>VLOOKUP($A15,'Return Data'!$B$7:$R$2700,16,0)</f>
        <v>8.4591999999999992</v>
      </c>
      <c r="S15" s="67">
        <f t="shared" si="7"/>
        <v>19</v>
      </c>
    </row>
    <row r="16" spans="1:19" x14ac:dyDescent="0.3">
      <c r="A16" s="82" t="s">
        <v>1392</v>
      </c>
      <c r="B16" s="64">
        <f>VLOOKUP($A16,'Return Data'!$B$7:$R$2700,3,0)</f>
        <v>44260</v>
      </c>
      <c r="C16" s="65">
        <f>VLOOKUP($A16,'Return Data'!$B$7:$R$2700,4,0)</f>
        <v>81.097399999999993</v>
      </c>
      <c r="D16" s="65">
        <f>VLOOKUP($A16,'Return Data'!$B$7:$R$2700,9,0)</f>
        <v>-5.0660999999999996</v>
      </c>
      <c r="E16" s="66">
        <f t="shared" si="0"/>
        <v>6</v>
      </c>
      <c r="F16" s="65">
        <f>VLOOKUP($A16,'Return Data'!$B$7:$R$2700,10,0)</f>
        <v>-2.4489999999999998</v>
      </c>
      <c r="G16" s="66">
        <f t="shared" si="1"/>
        <v>1</v>
      </c>
      <c r="H16" s="65">
        <f>VLOOKUP($A16,'Return Data'!$B$7:$R$2700,11,0)</f>
        <v>2.5783999999999998</v>
      </c>
      <c r="I16" s="66">
        <f t="shared" si="2"/>
        <v>4</v>
      </c>
      <c r="J16" s="65">
        <f>VLOOKUP($A16,'Return Data'!$B$7:$R$2700,12,0)</f>
        <v>4.1100000000000003</v>
      </c>
      <c r="K16" s="66">
        <f t="shared" si="3"/>
        <v>3</v>
      </c>
      <c r="L16" s="65">
        <f>VLOOKUP($A16,'Return Data'!$B$7:$R$2700,13,0)</f>
        <v>8.0343999999999998</v>
      </c>
      <c r="M16" s="66">
        <f t="shared" si="4"/>
        <v>3</v>
      </c>
      <c r="N16" s="65">
        <f>VLOOKUP($A16,'Return Data'!$B$7:$R$2700,17,0)</f>
        <v>11.3081</v>
      </c>
      <c r="O16" s="66">
        <f t="shared" si="5"/>
        <v>8</v>
      </c>
      <c r="P16" s="65">
        <f>VLOOKUP($A16,'Return Data'!$B$7:$R$2700,14,0)</f>
        <v>10.7928</v>
      </c>
      <c r="Q16" s="66">
        <f t="shared" si="6"/>
        <v>9</v>
      </c>
      <c r="R16" s="65">
        <f>VLOOKUP($A16,'Return Data'!$B$7:$R$2700,16,0)</f>
        <v>9.3719000000000001</v>
      </c>
      <c r="S16" s="67">
        <f t="shared" si="7"/>
        <v>11</v>
      </c>
    </row>
    <row r="17" spans="1:19" x14ac:dyDescent="0.3">
      <c r="A17" s="82" t="s">
        <v>1394</v>
      </c>
      <c r="B17" s="64">
        <f>VLOOKUP($A17,'Return Data'!$B$7:$R$2700,3,0)</f>
        <v>44260</v>
      </c>
      <c r="C17" s="65">
        <f>VLOOKUP($A17,'Return Data'!$B$7:$R$2700,4,0)</f>
        <v>17.777799999999999</v>
      </c>
      <c r="D17" s="65">
        <f>VLOOKUP($A17,'Return Data'!$B$7:$R$2700,9,0)</f>
        <v>-7.9438000000000004</v>
      </c>
      <c r="E17" s="66">
        <f t="shared" si="0"/>
        <v>10</v>
      </c>
      <c r="F17" s="65">
        <f>VLOOKUP($A17,'Return Data'!$B$7:$R$2700,10,0)</f>
        <v>-6.75</v>
      </c>
      <c r="G17" s="66">
        <f t="shared" si="1"/>
        <v>14</v>
      </c>
      <c r="H17" s="65">
        <f>VLOOKUP($A17,'Return Data'!$B$7:$R$2700,11,0)</f>
        <v>0.6371</v>
      </c>
      <c r="I17" s="66">
        <f t="shared" si="2"/>
        <v>15</v>
      </c>
      <c r="J17" s="65">
        <f>VLOOKUP($A17,'Return Data'!$B$7:$R$2700,12,0)</f>
        <v>1.1682999999999999</v>
      </c>
      <c r="K17" s="66">
        <f t="shared" si="3"/>
        <v>23</v>
      </c>
      <c r="L17" s="65">
        <f>VLOOKUP($A17,'Return Data'!$B$7:$R$2700,13,0)</f>
        <v>3.6347</v>
      </c>
      <c r="M17" s="66">
        <f t="shared" si="4"/>
        <v>23</v>
      </c>
      <c r="N17" s="65">
        <f>VLOOKUP($A17,'Return Data'!$B$7:$R$2700,17,0)</f>
        <v>7.1889000000000003</v>
      </c>
      <c r="O17" s="66">
        <f t="shared" si="5"/>
        <v>24</v>
      </c>
      <c r="P17" s="65">
        <f>VLOOKUP($A17,'Return Data'!$B$7:$R$2700,14,0)</f>
        <v>8.2370999999999999</v>
      </c>
      <c r="Q17" s="66">
        <f t="shared" si="6"/>
        <v>22</v>
      </c>
      <c r="R17" s="65">
        <f>VLOOKUP($A17,'Return Data'!$B$7:$R$2700,16,0)</f>
        <v>7.2096</v>
      </c>
      <c r="S17" s="67">
        <f t="shared" si="7"/>
        <v>24</v>
      </c>
    </row>
    <row r="18" spans="1:19" x14ac:dyDescent="0.3">
      <c r="A18" s="82" t="s">
        <v>1395</v>
      </c>
      <c r="B18" s="64">
        <f>VLOOKUP($A18,'Return Data'!$B$7:$R$2700,3,0)</f>
        <v>44260</v>
      </c>
      <c r="C18" s="65">
        <f>VLOOKUP($A18,'Return Data'!$B$7:$R$2700,4,0)</f>
        <v>28.635400000000001</v>
      </c>
      <c r="D18" s="65">
        <f>VLOOKUP($A18,'Return Data'!$B$7:$R$2700,9,0)</f>
        <v>-13.805099999999999</v>
      </c>
      <c r="E18" s="66">
        <f t="shared" si="0"/>
        <v>21</v>
      </c>
      <c r="F18" s="65">
        <f>VLOOKUP($A18,'Return Data'!$B$7:$R$2700,10,0)</f>
        <v>-8.2182999999999993</v>
      </c>
      <c r="G18" s="66">
        <f t="shared" si="1"/>
        <v>19</v>
      </c>
      <c r="H18" s="65">
        <f>VLOOKUP($A18,'Return Data'!$B$7:$R$2700,11,0)</f>
        <v>1.1793</v>
      </c>
      <c r="I18" s="66">
        <f t="shared" si="2"/>
        <v>10</v>
      </c>
      <c r="J18" s="65">
        <f>VLOOKUP($A18,'Return Data'!$B$7:$R$2700,12,0)</f>
        <v>3.3094999999999999</v>
      </c>
      <c r="K18" s="66">
        <f t="shared" si="3"/>
        <v>9</v>
      </c>
      <c r="L18" s="65">
        <f>VLOOKUP($A18,'Return Data'!$B$7:$R$2700,13,0)</f>
        <v>7.4059999999999997</v>
      </c>
      <c r="M18" s="66">
        <f t="shared" si="4"/>
        <v>5</v>
      </c>
      <c r="N18" s="65">
        <f>VLOOKUP($A18,'Return Data'!$B$7:$R$2700,17,0)</f>
        <v>12.6411</v>
      </c>
      <c r="O18" s="66">
        <f t="shared" si="5"/>
        <v>1</v>
      </c>
      <c r="P18" s="65">
        <f>VLOOKUP($A18,'Return Data'!$B$7:$R$2700,14,0)</f>
        <v>11.784599999999999</v>
      </c>
      <c r="Q18" s="66">
        <f t="shared" si="6"/>
        <v>3</v>
      </c>
      <c r="R18" s="65">
        <f>VLOOKUP($A18,'Return Data'!$B$7:$R$2700,16,0)</f>
        <v>9.9925999999999995</v>
      </c>
      <c r="S18" s="67">
        <f t="shared" si="7"/>
        <v>6</v>
      </c>
    </row>
    <row r="19" spans="1:19" x14ac:dyDescent="0.3">
      <c r="A19" s="82" t="s">
        <v>1398</v>
      </c>
      <c r="B19" s="64">
        <f>VLOOKUP($A19,'Return Data'!$B$7:$R$2700,3,0)</f>
        <v>44260</v>
      </c>
      <c r="C19" s="65">
        <f>VLOOKUP($A19,'Return Data'!$B$7:$R$2700,4,0)</f>
        <v>2375.5819999999999</v>
      </c>
      <c r="D19" s="65">
        <f>VLOOKUP($A19,'Return Data'!$B$7:$R$2700,9,0)</f>
        <v>-6.0708000000000002</v>
      </c>
      <c r="E19" s="66">
        <f t="shared" si="0"/>
        <v>8</v>
      </c>
      <c r="F19" s="65">
        <f>VLOOKUP($A19,'Return Data'!$B$7:$R$2700,10,0)</f>
        <v>-6.6401000000000003</v>
      </c>
      <c r="G19" s="66">
        <f t="shared" si="1"/>
        <v>13</v>
      </c>
      <c r="H19" s="65">
        <f>VLOOKUP($A19,'Return Data'!$B$7:$R$2700,11,0)</f>
        <v>-0.77380000000000004</v>
      </c>
      <c r="I19" s="66">
        <f t="shared" si="2"/>
        <v>23</v>
      </c>
      <c r="J19" s="65">
        <f>VLOOKUP($A19,'Return Data'!$B$7:$R$2700,12,0)</f>
        <v>1.3205</v>
      </c>
      <c r="K19" s="66">
        <f t="shared" si="3"/>
        <v>22</v>
      </c>
      <c r="L19" s="65">
        <f>VLOOKUP($A19,'Return Data'!$B$7:$R$2700,13,0)</f>
        <v>3.8607999999999998</v>
      </c>
      <c r="M19" s="66">
        <f t="shared" si="4"/>
        <v>22</v>
      </c>
      <c r="N19" s="65">
        <f>VLOOKUP($A19,'Return Data'!$B$7:$R$2700,17,0)</f>
        <v>8.5236999999999998</v>
      </c>
      <c r="O19" s="66">
        <f t="shared" si="5"/>
        <v>21</v>
      </c>
      <c r="P19" s="65">
        <f>VLOOKUP($A19,'Return Data'!$B$7:$R$2700,14,0)</f>
        <v>9.1830999999999996</v>
      </c>
      <c r="Q19" s="66">
        <f t="shared" si="6"/>
        <v>18</v>
      </c>
      <c r="R19" s="65">
        <f>VLOOKUP($A19,'Return Data'!$B$7:$R$2700,16,0)</f>
        <v>8.2199000000000009</v>
      </c>
      <c r="S19" s="67">
        <f t="shared" si="7"/>
        <v>22</v>
      </c>
    </row>
    <row r="20" spans="1:19" x14ac:dyDescent="0.3">
      <c r="A20" s="82" t="s">
        <v>1399</v>
      </c>
      <c r="B20" s="64">
        <f>VLOOKUP($A20,'Return Data'!$B$7:$R$2700,3,0)</f>
        <v>44260</v>
      </c>
      <c r="C20" s="65">
        <f>VLOOKUP($A20,'Return Data'!$B$7:$R$2700,4,0)</f>
        <v>83.293400000000005</v>
      </c>
      <c r="D20" s="65">
        <f>VLOOKUP($A20,'Return Data'!$B$7:$R$2700,9,0)</f>
        <v>-11.0825</v>
      </c>
      <c r="E20" s="66">
        <f t="shared" si="0"/>
        <v>16</v>
      </c>
      <c r="F20" s="65">
        <f>VLOOKUP($A20,'Return Data'!$B$7:$R$2700,10,0)</f>
        <v>-5.6384999999999996</v>
      </c>
      <c r="G20" s="66">
        <f t="shared" si="1"/>
        <v>11</v>
      </c>
      <c r="H20" s="65">
        <f>VLOOKUP($A20,'Return Data'!$B$7:$R$2700,11,0)</f>
        <v>2.5226000000000002</v>
      </c>
      <c r="I20" s="66">
        <f t="shared" si="2"/>
        <v>5</v>
      </c>
      <c r="J20" s="65">
        <f>VLOOKUP($A20,'Return Data'!$B$7:$R$2700,12,0)</f>
        <v>3.5583999999999998</v>
      </c>
      <c r="K20" s="66">
        <f t="shared" si="3"/>
        <v>7</v>
      </c>
      <c r="L20" s="65">
        <f>VLOOKUP($A20,'Return Data'!$B$7:$R$2700,13,0)</f>
        <v>7.819</v>
      </c>
      <c r="M20" s="66">
        <f t="shared" si="4"/>
        <v>4</v>
      </c>
      <c r="N20" s="65">
        <f>VLOOKUP($A20,'Return Data'!$B$7:$R$2700,17,0)</f>
        <v>11.224500000000001</v>
      </c>
      <c r="O20" s="66">
        <f t="shared" si="5"/>
        <v>10</v>
      </c>
      <c r="P20" s="65">
        <f>VLOOKUP($A20,'Return Data'!$B$7:$R$2700,14,0)</f>
        <v>10.9688</v>
      </c>
      <c r="Q20" s="66">
        <f t="shared" si="6"/>
        <v>6</v>
      </c>
      <c r="R20" s="65">
        <f>VLOOKUP($A20,'Return Data'!$B$7:$R$2700,16,0)</f>
        <v>9.1347000000000005</v>
      </c>
      <c r="S20" s="67">
        <f t="shared" si="7"/>
        <v>12</v>
      </c>
    </row>
    <row r="21" spans="1:19" x14ac:dyDescent="0.3">
      <c r="A21" s="82" t="s">
        <v>1401</v>
      </c>
      <c r="B21" s="64">
        <f>VLOOKUP($A21,'Return Data'!$B$7:$R$2700,3,0)</f>
        <v>44260</v>
      </c>
      <c r="C21" s="65">
        <f>VLOOKUP($A21,'Return Data'!$B$7:$R$2700,4,0)</f>
        <v>57.6419</v>
      </c>
      <c r="D21" s="65">
        <f>VLOOKUP($A21,'Return Data'!$B$7:$R$2700,9,0)</f>
        <v>-14.9824</v>
      </c>
      <c r="E21" s="66">
        <f t="shared" si="0"/>
        <v>23</v>
      </c>
      <c r="F21" s="65">
        <f>VLOOKUP($A21,'Return Data'!$B$7:$R$2700,10,0)</f>
        <v>-8.6574000000000009</v>
      </c>
      <c r="G21" s="66">
        <f t="shared" si="1"/>
        <v>22</v>
      </c>
      <c r="H21" s="65">
        <f>VLOOKUP($A21,'Return Data'!$B$7:$R$2700,11,0)</f>
        <v>0.57289999999999996</v>
      </c>
      <c r="I21" s="66">
        <f t="shared" si="2"/>
        <v>16</v>
      </c>
      <c r="J21" s="65">
        <f>VLOOKUP($A21,'Return Data'!$B$7:$R$2700,12,0)</f>
        <v>3.2934999999999999</v>
      </c>
      <c r="K21" s="66">
        <f t="shared" si="3"/>
        <v>10</v>
      </c>
      <c r="L21" s="65">
        <f>VLOOKUP($A21,'Return Data'!$B$7:$R$2700,13,0)</f>
        <v>6.3773</v>
      </c>
      <c r="M21" s="66">
        <f t="shared" si="4"/>
        <v>11</v>
      </c>
      <c r="N21" s="65">
        <f>VLOOKUP($A21,'Return Data'!$B$7:$R$2700,17,0)</f>
        <v>9.5510000000000002</v>
      </c>
      <c r="O21" s="66">
        <f t="shared" si="5"/>
        <v>17</v>
      </c>
      <c r="P21" s="65">
        <f>VLOOKUP($A21,'Return Data'!$B$7:$R$2700,14,0)</f>
        <v>9.4009</v>
      </c>
      <c r="Q21" s="66">
        <f t="shared" si="6"/>
        <v>16</v>
      </c>
      <c r="R21" s="65">
        <f>VLOOKUP($A21,'Return Data'!$B$7:$R$2700,16,0)</f>
        <v>9.9106000000000005</v>
      </c>
      <c r="S21" s="67">
        <f t="shared" si="7"/>
        <v>7</v>
      </c>
    </row>
    <row r="22" spans="1:19" x14ac:dyDescent="0.3">
      <c r="A22" s="82" t="s">
        <v>1403</v>
      </c>
      <c r="B22" s="64">
        <f>VLOOKUP($A22,'Return Data'!$B$7:$R$2700,3,0)</f>
        <v>44260</v>
      </c>
      <c r="C22" s="65">
        <f>VLOOKUP($A22,'Return Data'!$B$7:$R$2700,4,0)</f>
        <v>50.803899999999999</v>
      </c>
      <c r="D22" s="65">
        <f>VLOOKUP($A22,'Return Data'!$B$7:$R$2700,9,0)</f>
        <v>-3.0819999999999999</v>
      </c>
      <c r="E22" s="66">
        <f t="shared" si="0"/>
        <v>2</v>
      </c>
      <c r="F22" s="65">
        <f>VLOOKUP($A22,'Return Data'!$B$7:$R$2700,10,0)</f>
        <v>-3.4921000000000002</v>
      </c>
      <c r="G22" s="66">
        <f t="shared" si="1"/>
        <v>4</v>
      </c>
      <c r="H22" s="65">
        <f>VLOOKUP($A22,'Return Data'!$B$7:$R$2700,11,0)</f>
        <v>2.6469</v>
      </c>
      <c r="I22" s="66">
        <f t="shared" si="2"/>
        <v>3</v>
      </c>
      <c r="J22" s="65">
        <f>VLOOKUP($A22,'Return Data'!$B$7:$R$2700,12,0)</f>
        <v>3.9567999999999999</v>
      </c>
      <c r="K22" s="66">
        <f t="shared" si="3"/>
        <v>4</v>
      </c>
      <c r="L22" s="65">
        <f>VLOOKUP($A22,'Return Data'!$B$7:$R$2700,13,0)</f>
        <v>6.8030999999999997</v>
      </c>
      <c r="M22" s="66">
        <f t="shared" si="4"/>
        <v>9</v>
      </c>
      <c r="N22" s="65">
        <f>VLOOKUP($A22,'Return Data'!$B$7:$R$2700,17,0)</f>
        <v>10.316800000000001</v>
      </c>
      <c r="O22" s="66">
        <f t="shared" si="5"/>
        <v>15</v>
      </c>
      <c r="P22" s="65">
        <f>VLOOKUP($A22,'Return Data'!$B$7:$R$2700,14,0)</f>
        <v>10.8711</v>
      </c>
      <c r="Q22" s="66">
        <f t="shared" si="6"/>
        <v>8</v>
      </c>
      <c r="R22" s="65">
        <f>VLOOKUP($A22,'Return Data'!$B$7:$R$2700,16,0)</f>
        <v>8.4601000000000006</v>
      </c>
      <c r="S22" s="67">
        <f t="shared" si="7"/>
        <v>18</v>
      </c>
    </row>
    <row r="23" spans="1:19" x14ac:dyDescent="0.3">
      <c r="A23" s="82" t="s">
        <v>1406</v>
      </c>
      <c r="B23" s="64">
        <f>VLOOKUP($A23,'Return Data'!$B$7:$R$2700,3,0)</f>
        <v>44260</v>
      </c>
      <c r="C23" s="65">
        <f>VLOOKUP($A23,'Return Data'!$B$7:$R$2700,4,0)</f>
        <v>32.311999999999998</v>
      </c>
      <c r="D23" s="65">
        <f>VLOOKUP($A23,'Return Data'!$B$7:$R$2700,9,0)</f>
        <v>-10.238799999999999</v>
      </c>
      <c r="E23" s="66">
        <f t="shared" si="0"/>
        <v>14</v>
      </c>
      <c r="F23" s="65">
        <f>VLOOKUP($A23,'Return Data'!$B$7:$R$2700,10,0)</f>
        <v>-7.5453999999999999</v>
      </c>
      <c r="G23" s="66">
        <f t="shared" si="1"/>
        <v>17</v>
      </c>
      <c r="H23" s="65">
        <f>VLOOKUP($A23,'Return Data'!$B$7:$R$2700,11,0)</f>
        <v>0.11990000000000001</v>
      </c>
      <c r="I23" s="66">
        <f t="shared" si="2"/>
        <v>18</v>
      </c>
      <c r="J23" s="65">
        <f>VLOOKUP($A23,'Return Data'!$B$7:$R$2700,12,0)</f>
        <v>2.4188999999999998</v>
      </c>
      <c r="K23" s="66">
        <f t="shared" si="3"/>
        <v>14</v>
      </c>
      <c r="L23" s="65">
        <f>VLOOKUP($A23,'Return Data'!$B$7:$R$2700,13,0)</f>
        <v>5.7142999999999997</v>
      </c>
      <c r="M23" s="66">
        <f t="shared" si="4"/>
        <v>15</v>
      </c>
      <c r="N23" s="65">
        <f>VLOOKUP($A23,'Return Data'!$B$7:$R$2700,17,0)</f>
        <v>11.256399999999999</v>
      </c>
      <c r="O23" s="66">
        <f t="shared" si="5"/>
        <v>9</v>
      </c>
      <c r="P23" s="65">
        <f>VLOOKUP($A23,'Return Data'!$B$7:$R$2700,14,0)</f>
        <v>11.1845</v>
      </c>
      <c r="Q23" s="66">
        <f t="shared" si="6"/>
        <v>5</v>
      </c>
      <c r="R23" s="65">
        <f>VLOOKUP($A23,'Return Data'!$B$7:$R$2700,16,0)</f>
        <v>10.753299999999999</v>
      </c>
      <c r="S23" s="67">
        <f t="shared" si="7"/>
        <v>1</v>
      </c>
    </row>
    <row r="24" spans="1:19" x14ac:dyDescent="0.3">
      <c r="A24" s="82" t="s">
        <v>1408</v>
      </c>
      <c r="B24" s="64">
        <f>VLOOKUP($A24,'Return Data'!$B$7:$R$2700,3,0)</f>
        <v>44260</v>
      </c>
      <c r="C24" s="65">
        <f>VLOOKUP($A24,'Return Data'!$B$7:$R$2700,4,0)</f>
        <v>24.408200000000001</v>
      </c>
      <c r="D24" s="65">
        <f>VLOOKUP($A24,'Return Data'!$B$7:$R$2700,9,0)</f>
        <v>-6.5731000000000002</v>
      </c>
      <c r="E24" s="66">
        <f t="shared" si="0"/>
        <v>9</v>
      </c>
      <c r="F24" s="65">
        <f>VLOOKUP($A24,'Return Data'!$B$7:$R$2700,10,0)</f>
        <v>-4.1165000000000003</v>
      </c>
      <c r="G24" s="66">
        <f t="shared" si="1"/>
        <v>7</v>
      </c>
      <c r="H24" s="65">
        <f>VLOOKUP($A24,'Return Data'!$B$7:$R$2700,11,0)</f>
        <v>1.8525</v>
      </c>
      <c r="I24" s="66">
        <f t="shared" si="2"/>
        <v>9</v>
      </c>
      <c r="J24" s="65">
        <f>VLOOKUP($A24,'Return Data'!$B$7:$R$2700,12,0)</f>
        <v>3.6722999999999999</v>
      </c>
      <c r="K24" s="66">
        <f t="shared" si="3"/>
        <v>6</v>
      </c>
      <c r="L24" s="65">
        <f>VLOOKUP($A24,'Return Data'!$B$7:$R$2700,13,0)</f>
        <v>5.2104999999999997</v>
      </c>
      <c r="M24" s="66">
        <f t="shared" si="4"/>
        <v>19</v>
      </c>
      <c r="N24" s="65">
        <f>VLOOKUP($A24,'Return Data'!$B$7:$R$2700,17,0)</f>
        <v>9.5282999999999998</v>
      </c>
      <c r="O24" s="66">
        <f t="shared" si="5"/>
        <v>18</v>
      </c>
      <c r="P24" s="65">
        <f>VLOOKUP($A24,'Return Data'!$B$7:$R$2700,14,0)</f>
        <v>8.7192000000000007</v>
      </c>
      <c r="Q24" s="66">
        <f t="shared" si="6"/>
        <v>21</v>
      </c>
      <c r="R24" s="65">
        <f>VLOOKUP($A24,'Return Data'!$B$7:$R$2700,16,0)</f>
        <v>8.3360000000000003</v>
      </c>
      <c r="S24" s="67">
        <f t="shared" si="7"/>
        <v>20</v>
      </c>
    </row>
    <row r="25" spans="1:19" x14ac:dyDescent="0.3">
      <c r="A25" s="82" t="s">
        <v>1409</v>
      </c>
      <c r="B25" s="64">
        <f>VLOOKUP($A25,'Return Data'!$B$7:$R$2700,3,0)</f>
        <v>44260</v>
      </c>
      <c r="C25" s="65">
        <f>VLOOKUP($A25,'Return Data'!$B$7:$R$2700,4,0)</f>
        <v>51.759</v>
      </c>
      <c r="D25" s="65">
        <f>VLOOKUP($A25,'Return Data'!$B$7:$R$2700,9,0)</f>
        <v>-2.1372</v>
      </c>
      <c r="E25" s="66">
        <f t="shared" si="0"/>
        <v>1</v>
      </c>
      <c r="F25" s="65">
        <f>VLOOKUP($A25,'Return Data'!$B$7:$R$2700,10,0)</f>
        <v>-3.48</v>
      </c>
      <c r="G25" s="66">
        <f t="shared" si="1"/>
        <v>3</v>
      </c>
      <c r="H25" s="65">
        <f>VLOOKUP($A25,'Return Data'!$B$7:$R$2700,11,0)</f>
        <v>2.2985000000000002</v>
      </c>
      <c r="I25" s="66">
        <f t="shared" si="2"/>
        <v>6</v>
      </c>
      <c r="J25" s="65">
        <f>VLOOKUP($A25,'Return Data'!$B$7:$R$2700,12,0)</f>
        <v>3.6823000000000001</v>
      </c>
      <c r="K25" s="66">
        <f t="shared" si="3"/>
        <v>5</v>
      </c>
      <c r="L25" s="65">
        <f>VLOOKUP($A25,'Return Data'!$B$7:$R$2700,13,0)</f>
        <v>7.0491000000000001</v>
      </c>
      <c r="M25" s="66">
        <f t="shared" si="4"/>
        <v>7</v>
      </c>
      <c r="N25" s="65">
        <f>VLOOKUP($A25,'Return Data'!$B$7:$R$2700,17,0)</f>
        <v>12.0413</v>
      </c>
      <c r="O25" s="66">
        <f t="shared" si="5"/>
        <v>5</v>
      </c>
      <c r="P25" s="65">
        <f>VLOOKUP($A25,'Return Data'!$B$7:$R$2700,14,0)</f>
        <v>10.7112</v>
      </c>
      <c r="Q25" s="66">
        <f t="shared" si="6"/>
        <v>10</v>
      </c>
      <c r="R25" s="65">
        <f>VLOOKUP($A25,'Return Data'!$B$7:$R$2700,16,0)</f>
        <v>10.3583</v>
      </c>
      <c r="S25" s="67">
        <f t="shared" si="7"/>
        <v>4</v>
      </c>
    </row>
    <row r="26" spans="1:19" x14ac:dyDescent="0.3">
      <c r="A26" s="82" t="s">
        <v>1411</v>
      </c>
      <c r="B26" s="64">
        <f>VLOOKUP($A26,'Return Data'!$B$7:$R$2700,3,0)</f>
        <v>44260</v>
      </c>
      <c r="C26" s="65">
        <f>VLOOKUP($A26,'Return Data'!$B$7:$R$2700,4,0)</f>
        <v>65.416399999999996</v>
      </c>
      <c r="D26" s="65">
        <f>VLOOKUP($A26,'Return Data'!$B$7:$R$2700,9,0)</f>
        <v>-11.3818</v>
      </c>
      <c r="E26" s="66">
        <f t="shared" si="0"/>
        <v>17</v>
      </c>
      <c r="F26" s="65">
        <f>VLOOKUP($A26,'Return Data'!$B$7:$R$2700,10,0)</f>
        <v>-8.4436</v>
      </c>
      <c r="G26" s="66">
        <f t="shared" si="1"/>
        <v>21</v>
      </c>
      <c r="H26" s="65">
        <f>VLOOKUP($A26,'Return Data'!$B$7:$R$2700,11,0)</f>
        <v>-1.0546</v>
      </c>
      <c r="I26" s="66">
        <f t="shared" si="2"/>
        <v>24</v>
      </c>
      <c r="J26" s="65">
        <f>VLOOKUP($A26,'Return Data'!$B$7:$R$2700,12,0)</f>
        <v>1.6890000000000001</v>
      </c>
      <c r="K26" s="66">
        <f t="shared" si="3"/>
        <v>21</v>
      </c>
      <c r="L26" s="65">
        <f>VLOOKUP($A26,'Return Data'!$B$7:$R$2700,13,0)</f>
        <v>4.1234999999999999</v>
      </c>
      <c r="M26" s="66">
        <f t="shared" si="4"/>
        <v>21</v>
      </c>
      <c r="N26" s="65">
        <f>VLOOKUP($A26,'Return Data'!$B$7:$R$2700,17,0)</f>
        <v>9.1052</v>
      </c>
      <c r="O26" s="66">
        <f t="shared" si="5"/>
        <v>19</v>
      </c>
      <c r="P26" s="65">
        <f>VLOOKUP($A26,'Return Data'!$B$7:$R$2700,14,0)</f>
        <v>8.8848000000000003</v>
      </c>
      <c r="Q26" s="66">
        <f t="shared" si="6"/>
        <v>20</v>
      </c>
      <c r="R26" s="65">
        <f>VLOOKUP($A26,'Return Data'!$B$7:$R$2700,16,0)</f>
        <v>8.9215999999999998</v>
      </c>
      <c r="S26" s="67">
        <f t="shared" si="7"/>
        <v>16</v>
      </c>
    </row>
    <row r="27" spans="1:19" x14ac:dyDescent="0.3">
      <c r="A27" s="82" t="s">
        <v>1413</v>
      </c>
      <c r="B27" s="64">
        <f>VLOOKUP($A27,'Return Data'!$B$7:$R$2700,3,0)</f>
        <v>44260</v>
      </c>
      <c r="C27" s="65">
        <f>VLOOKUP($A27,'Return Data'!$B$7:$R$2700,4,0)</f>
        <v>49.888100000000001</v>
      </c>
      <c r="D27" s="65">
        <f>VLOOKUP($A27,'Return Data'!$B$7:$R$2700,9,0)</f>
        <v>-3.6038000000000001</v>
      </c>
      <c r="E27" s="66">
        <f t="shared" si="0"/>
        <v>3</v>
      </c>
      <c r="F27" s="65">
        <f>VLOOKUP($A27,'Return Data'!$B$7:$R$2700,10,0)</f>
        <v>-4.0014000000000003</v>
      </c>
      <c r="G27" s="66">
        <f t="shared" si="1"/>
        <v>6</v>
      </c>
      <c r="H27" s="65">
        <f>VLOOKUP($A27,'Return Data'!$B$7:$R$2700,11,0)</f>
        <v>0.43109999999999998</v>
      </c>
      <c r="I27" s="66">
        <f t="shared" si="2"/>
        <v>17</v>
      </c>
      <c r="J27" s="65">
        <f>VLOOKUP($A27,'Return Data'!$B$7:$R$2700,12,0)</f>
        <v>1.9912000000000001</v>
      </c>
      <c r="K27" s="66">
        <f t="shared" si="3"/>
        <v>20</v>
      </c>
      <c r="L27" s="65">
        <f>VLOOKUP($A27,'Return Data'!$B$7:$R$2700,13,0)</f>
        <v>5.5465999999999998</v>
      </c>
      <c r="M27" s="66">
        <f t="shared" si="4"/>
        <v>16</v>
      </c>
      <c r="N27" s="65">
        <f>VLOOKUP($A27,'Return Data'!$B$7:$R$2700,17,0)</f>
        <v>10.4762</v>
      </c>
      <c r="O27" s="66">
        <f t="shared" si="5"/>
        <v>14</v>
      </c>
      <c r="P27" s="65">
        <f>VLOOKUP($A27,'Return Data'!$B$7:$R$2700,14,0)</f>
        <v>9.7394999999999996</v>
      </c>
      <c r="Q27" s="66">
        <f t="shared" si="6"/>
        <v>15</v>
      </c>
      <c r="R27" s="65">
        <f>VLOOKUP($A27,'Return Data'!$B$7:$R$2700,16,0)</f>
        <v>9.4520999999999997</v>
      </c>
      <c r="S27" s="67">
        <f t="shared" si="7"/>
        <v>10</v>
      </c>
    </row>
    <row r="28" spans="1:19" x14ac:dyDescent="0.3">
      <c r="A28" s="82" t="s">
        <v>876</v>
      </c>
      <c r="B28" s="64">
        <f>VLOOKUP($A28,'Return Data'!$B$7:$R$2700,3,0)</f>
        <v>44260</v>
      </c>
      <c r="C28" s="65">
        <f>VLOOKUP($A28,'Return Data'!$B$7:$R$2700,4,0)</f>
        <v>17.547999999999998</v>
      </c>
      <c r="D28" s="65">
        <f>VLOOKUP($A28,'Return Data'!$B$7:$R$2700,9,0)</f>
        <v>-8.8170999999999999</v>
      </c>
      <c r="E28" s="66">
        <f t="shared" si="0"/>
        <v>11</v>
      </c>
      <c r="F28" s="65">
        <f>VLOOKUP($A28,'Return Data'!$B$7:$R$2700,10,0)</f>
        <v>-4.8213999999999997</v>
      </c>
      <c r="G28" s="66">
        <f t="shared" si="1"/>
        <v>9</v>
      </c>
      <c r="H28" s="65">
        <f>VLOOKUP($A28,'Return Data'!$B$7:$R$2700,11,0)</f>
        <v>0.65129999999999999</v>
      </c>
      <c r="I28" s="66">
        <f t="shared" si="2"/>
        <v>14</v>
      </c>
      <c r="J28" s="65">
        <f>VLOOKUP($A28,'Return Data'!$B$7:$R$2700,12,0)</f>
        <v>2.0295999999999998</v>
      </c>
      <c r="K28" s="66">
        <f t="shared" si="3"/>
        <v>18</v>
      </c>
      <c r="L28" s="65">
        <f>VLOOKUP($A28,'Return Data'!$B$7:$R$2700,13,0)</f>
        <v>6.1123000000000003</v>
      </c>
      <c r="M28" s="66">
        <f t="shared" si="4"/>
        <v>12</v>
      </c>
      <c r="N28" s="65">
        <f>VLOOKUP($A28,'Return Data'!$B$7:$R$2700,17,0)</f>
        <v>10.525399999999999</v>
      </c>
      <c r="O28" s="66">
        <f t="shared" si="5"/>
        <v>13</v>
      </c>
      <c r="P28" s="65">
        <f>VLOOKUP($A28,'Return Data'!$B$7:$R$2700,14,0)</f>
        <v>9.9776000000000007</v>
      </c>
      <c r="Q28" s="66">
        <f t="shared" si="6"/>
        <v>14</v>
      </c>
      <c r="R28" s="65">
        <f>VLOOKUP($A28,'Return Data'!$B$7:$R$2700,16,0)</f>
        <v>9.1190999999999995</v>
      </c>
      <c r="S28" s="67">
        <f t="shared" si="7"/>
        <v>14</v>
      </c>
    </row>
    <row r="29" spans="1:19" x14ac:dyDescent="0.3">
      <c r="A29" s="82" t="s">
        <v>879</v>
      </c>
      <c r="B29" s="64">
        <f>VLOOKUP($A29,'Return Data'!$B$7:$R$2700,3,0)</f>
        <v>44260</v>
      </c>
      <c r="C29" s="65">
        <f>VLOOKUP($A29,'Return Data'!$B$7:$R$2700,4,0)</f>
        <v>18.982399999999998</v>
      </c>
      <c r="D29" s="65">
        <f>VLOOKUP($A29,'Return Data'!$B$7:$R$2700,9,0)</f>
        <v>-13.672000000000001</v>
      </c>
      <c r="E29" s="66">
        <f t="shared" si="0"/>
        <v>19</v>
      </c>
      <c r="F29" s="65">
        <f>VLOOKUP($A29,'Return Data'!$B$7:$R$2700,10,0)</f>
        <v>-8.3363999999999994</v>
      </c>
      <c r="G29" s="66">
        <f t="shared" si="1"/>
        <v>20</v>
      </c>
      <c r="H29" s="65">
        <f>VLOOKUP($A29,'Return Data'!$B$7:$R$2700,11,0)</f>
        <v>0.99270000000000003</v>
      </c>
      <c r="I29" s="66">
        <f t="shared" si="2"/>
        <v>12</v>
      </c>
      <c r="J29" s="65">
        <f>VLOOKUP($A29,'Return Data'!$B$7:$R$2700,12,0)</f>
        <v>2.8456999999999999</v>
      </c>
      <c r="K29" s="66">
        <f t="shared" si="3"/>
        <v>13</v>
      </c>
      <c r="L29" s="65">
        <f>VLOOKUP($A29,'Return Data'!$B$7:$R$2700,13,0)</f>
        <v>6.9401000000000002</v>
      </c>
      <c r="M29" s="66">
        <f t="shared" si="4"/>
        <v>8</v>
      </c>
      <c r="N29" s="65">
        <f>VLOOKUP($A29,'Return Data'!$B$7:$R$2700,17,0)</f>
        <v>11.9175</v>
      </c>
      <c r="O29" s="66">
        <f t="shared" si="5"/>
        <v>6</v>
      </c>
      <c r="P29" s="65">
        <f>VLOOKUP($A29,'Return Data'!$B$7:$R$2700,14,0)</f>
        <v>11.842499999999999</v>
      </c>
      <c r="Q29" s="66">
        <f t="shared" si="6"/>
        <v>2</v>
      </c>
      <c r="R29" s="65">
        <f>VLOOKUP($A29,'Return Data'!$B$7:$R$2700,16,0)</f>
        <v>10.392799999999999</v>
      </c>
      <c r="S29" s="67">
        <f t="shared" si="7"/>
        <v>3</v>
      </c>
    </row>
    <row r="30" spans="1:19" x14ac:dyDescent="0.3">
      <c r="A30" s="82" t="s">
        <v>880</v>
      </c>
      <c r="B30" s="64">
        <f>VLOOKUP($A30,'Return Data'!$B$7:$R$2700,3,0)</f>
        <v>44260</v>
      </c>
      <c r="C30" s="65">
        <f>VLOOKUP($A30,'Return Data'!$B$7:$R$2700,4,0)</f>
        <v>35.336799999999997</v>
      </c>
      <c r="D30" s="65">
        <f>VLOOKUP($A30,'Return Data'!$B$7:$R$2700,9,0)</f>
        <v>-15.527900000000001</v>
      </c>
      <c r="E30" s="66">
        <f t="shared" si="0"/>
        <v>24</v>
      </c>
      <c r="F30" s="65">
        <f>VLOOKUP($A30,'Return Data'!$B$7:$R$2700,10,0)</f>
        <v>-9.6075999999999997</v>
      </c>
      <c r="G30" s="66">
        <f t="shared" si="1"/>
        <v>24</v>
      </c>
      <c r="H30" s="65">
        <f>VLOOKUP($A30,'Return Data'!$B$7:$R$2700,11,0)</f>
        <v>0.1187</v>
      </c>
      <c r="I30" s="66">
        <f t="shared" si="2"/>
        <v>19</v>
      </c>
      <c r="J30" s="65">
        <f>VLOOKUP($A30,'Return Data'!$B$7:$R$2700,12,0)</f>
        <v>2.3018999999999998</v>
      </c>
      <c r="K30" s="66">
        <f t="shared" si="3"/>
        <v>16</v>
      </c>
      <c r="L30" s="65">
        <f>VLOOKUP($A30,'Return Data'!$B$7:$R$2700,13,0)</f>
        <v>6.0651999999999999</v>
      </c>
      <c r="M30" s="66">
        <f t="shared" si="4"/>
        <v>13</v>
      </c>
      <c r="N30" s="65">
        <f>VLOOKUP($A30,'Return Data'!$B$7:$R$2700,17,0)</f>
        <v>12.242100000000001</v>
      </c>
      <c r="O30" s="66">
        <f t="shared" si="5"/>
        <v>2</v>
      </c>
      <c r="P30" s="65">
        <f>VLOOKUP($A30,'Return Data'!$B$7:$R$2700,14,0)</f>
        <v>11.927300000000001</v>
      </c>
      <c r="Q30" s="66">
        <f t="shared" si="6"/>
        <v>1</v>
      </c>
      <c r="R30" s="65">
        <f>VLOOKUP($A30,'Return Data'!$B$7:$R$2700,16,0)</f>
        <v>10.406599999999999</v>
      </c>
      <c r="S30" s="67">
        <f t="shared" si="7"/>
        <v>2</v>
      </c>
    </row>
    <row r="31" spans="1:19" x14ac:dyDescent="0.3">
      <c r="A31" s="82" t="s">
        <v>883</v>
      </c>
      <c r="B31" s="64">
        <f>VLOOKUP($A31,'Return Data'!$B$7:$R$2700,3,0)</f>
        <v>44260</v>
      </c>
      <c r="C31" s="65">
        <f>VLOOKUP($A31,'Return Data'!$B$7:$R$2700,4,0)</f>
        <v>49.848199999999999</v>
      </c>
      <c r="D31" s="65">
        <f>VLOOKUP($A31,'Return Data'!$B$7:$R$2700,9,0)</f>
        <v>-14.6812</v>
      </c>
      <c r="E31" s="66">
        <f t="shared" si="0"/>
        <v>22</v>
      </c>
      <c r="F31" s="65">
        <f>VLOOKUP($A31,'Return Data'!$B$7:$R$2700,10,0)</f>
        <v>-9.1076999999999995</v>
      </c>
      <c r="G31" s="66">
        <f t="shared" si="1"/>
        <v>23</v>
      </c>
      <c r="H31" s="65">
        <f>VLOOKUP($A31,'Return Data'!$B$7:$R$2700,11,0)</f>
        <v>-0.34179999999999999</v>
      </c>
      <c r="I31" s="66">
        <f t="shared" si="2"/>
        <v>21</v>
      </c>
      <c r="J31" s="65">
        <f>VLOOKUP($A31,'Return Data'!$B$7:$R$2700,12,0)</f>
        <v>1.9970000000000001</v>
      </c>
      <c r="K31" s="66">
        <f t="shared" si="3"/>
        <v>19</v>
      </c>
      <c r="L31" s="65">
        <f>VLOOKUP($A31,'Return Data'!$B$7:$R$2700,13,0)</f>
        <v>5.2710999999999997</v>
      </c>
      <c r="M31" s="66">
        <f t="shared" si="4"/>
        <v>18</v>
      </c>
      <c r="N31" s="65">
        <f>VLOOKUP($A31,'Return Data'!$B$7:$R$2700,17,0)</f>
        <v>10.588699999999999</v>
      </c>
      <c r="O31" s="66">
        <f t="shared" si="5"/>
        <v>12</v>
      </c>
      <c r="P31" s="65">
        <f>VLOOKUP($A31,'Return Data'!$B$7:$R$2700,14,0)</f>
        <v>10.3559</v>
      </c>
      <c r="Q31" s="66">
        <f t="shared" si="6"/>
        <v>11</v>
      </c>
      <c r="R31" s="65">
        <f>VLOOKUP($A31,'Return Data'!$B$7:$R$2700,16,0)</f>
        <v>10.075100000000001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-9.0441291666666661</v>
      </c>
      <c r="E33" s="88"/>
      <c r="F33" s="89">
        <f>AVERAGE(F8:F31)</f>
        <v>-6.0782499999999997</v>
      </c>
      <c r="G33" s="88"/>
      <c r="H33" s="89">
        <f>AVERAGE(H8:H31)</f>
        <v>1.1368041666666666</v>
      </c>
      <c r="I33" s="88"/>
      <c r="J33" s="89">
        <f>AVERAGE(J8:J31)</f>
        <v>2.8572708333333332</v>
      </c>
      <c r="K33" s="88"/>
      <c r="L33" s="89">
        <f>AVERAGE(L8:L31)</f>
        <v>6.1001624999999997</v>
      </c>
      <c r="M33" s="88"/>
      <c r="N33" s="89">
        <f>AVERAGE(N8:N31)</f>
        <v>10.387091666666665</v>
      </c>
      <c r="O33" s="88"/>
      <c r="P33" s="89">
        <f>AVERAGE(P8:P31)</f>
        <v>10.083987500000001</v>
      </c>
      <c r="Q33" s="88"/>
      <c r="R33" s="89">
        <f>AVERAGE(R8:R31)</f>
        <v>9.2108833333333333</v>
      </c>
      <c r="S33" s="90"/>
    </row>
    <row r="34" spans="1:19" x14ac:dyDescent="0.3">
      <c r="A34" s="87" t="s">
        <v>28</v>
      </c>
      <c r="B34" s="88"/>
      <c r="C34" s="88"/>
      <c r="D34" s="89">
        <f>MIN(D8:D31)</f>
        <v>-15.527900000000001</v>
      </c>
      <c r="E34" s="88"/>
      <c r="F34" s="89">
        <f>MIN(F8:F31)</f>
        <v>-9.6075999999999997</v>
      </c>
      <c r="G34" s="88"/>
      <c r="H34" s="89">
        <f>MIN(H8:H31)</f>
        <v>-1.0546</v>
      </c>
      <c r="I34" s="88"/>
      <c r="J34" s="89">
        <f>MIN(J8:J31)</f>
        <v>0.1749</v>
      </c>
      <c r="K34" s="88"/>
      <c r="L34" s="89">
        <f>MIN(L8:L31)</f>
        <v>2.5331999999999999</v>
      </c>
      <c r="M34" s="88"/>
      <c r="N34" s="89">
        <f>MIN(N8:N31)</f>
        <v>7.1889000000000003</v>
      </c>
      <c r="O34" s="88"/>
      <c r="P34" s="89">
        <f>MIN(P8:P31)</f>
        <v>8.0611999999999995</v>
      </c>
      <c r="Q34" s="88"/>
      <c r="R34" s="89">
        <f>MIN(R8:R31)</f>
        <v>7.2096</v>
      </c>
      <c r="S34" s="90"/>
    </row>
    <row r="35" spans="1:19" ht="15" thickBot="1" x14ac:dyDescent="0.35">
      <c r="A35" s="91" t="s">
        <v>29</v>
      </c>
      <c r="B35" s="92"/>
      <c r="C35" s="92"/>
      <c r="D35" s="93">
        <f>MAX(D8:D31)</f>
        <v>-2.1372</v>
      </c>
      <c r="E35" s="92"/>
      <c r="F35" s="93">
        <f>MAX(F8:F31)</f>
        <v>-2.4489999999999998</v>
      </c>
      <c r="G35" s="92"/>
      <c r="H35" s="93">
        <f>MAX(H8:H31)</f>
        <v>3.9575</v>
      </c>
      <c r="I35" s="92"/>
      <c r="J35" s="93">
        <f>MAX(J8:J31)</f>
        <v>5.8635000000000002</v>
      </c>
      <c r="K35" s="92"/>
      <c r="L35" s="93">
        <f>MAX(L8:L31)</f>
        <v>8.9093999999999998</v>
      </c>
      <c r="M35" s="92"/>
      <c r="N35" s="93">
        <f>MAX(N8:N31)</f>
        <v>12.6411</v>
      </c>
      <c r="O35" s="92"/>
      <c r="P35" s="93">
        <f>MAX(P8:P31)</f>
        <v>11.927300000000001</v>
      </c>
      <c r="Q35" s="92"/>
      <c r="R35" s="93">
        <f>MAX(R8:R31)</f>
        <v>10.753299999999999</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1628</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44260</v>
      </c>
      <c r="C8" s="65">
        <f>VLOOKUP($A8,'Return Data'!$B$7:$R$2700,4,0)</f>
        <v>62.286799999999999</v>
      </c>
      <c r="D8" s="65">
        <f>VLOOKUP($A8,'Return Data'!$B$7:$R$2700,9,0)</f>
        <v>-12.2258</v>
      </c>
      <c r="E8" s="66">
        <f>RANK(D8,D$8:D$34,0)</f>
        <v>18</v>
      </c>
      <c r="F8" s="65">
        <f>VLOOKUP($A8,'Return Data'!$B$7:$R$2700,10,0)</f>
        <v>-7.4313000000000002</v>
      </c>
      <c r="G8" s="66">
        <f>RANK(F8,F$8:F$34,0)</f>
        <v>16</v>
      </c>
      <c r="H8" s="65">
        <f>VLOOKUP($A8,'Return Data'!$B$7:$R$2700,11,0)</f>
        <v>0.2873</v>
      </c>
      <c r="I8" s="66">
        <f>RANK(H8,H$8:H$34,0)</f>
        <v>15</v>
      </c>
      <c r="J8" s="65">
        <f>VLOOKUP($A8,'Return Data'!$B$7:$R$2700,12,0)</f>
        <v>1.7505999999999999</v>
      </c>
      <c r="K8" s="66">
        <f>RANK(J8,J$8:J$34,0)</f>
        <v>16</v>
      </c>
      <c r="L8" s="65">
        <f>VLOOKUP($A8,'Return Data'!$B$7:$R$2700,13,0)</f>
        <v>5.8533999999999997</v>
      </c>
      <c r="M8" s="66">
        <f>RANK(L8,L$8:L$34,0)</f>
        <v>12</v>
      </c>
      <c r="N8" s="65">
        <f>VLOOKUP($A8,'Return Data'!$B$7:$R$2700,17,0)</f>
        <v>9.9504000000000001</v>
      </c>
      <c r="O8" s="66">
        <f>RANK(N8,N$8:N$34,0)</f>
        <v>14</v>
      </c>
      <c r="P8" s="65">
        <f>VLOOKUP($A8,'Return Data'!$B$7:$R$2700,14,0)</f>
        <v>9.6834000000000007</v>
      </c>
      <c r="Q8" s="66">
        <f>RANK(P8,P$8:P$34,0)</f>
        <v>14</v>
      </c>
      <c r="R8" s="65">
        <f>VLOOKUP($A8,'Return Data'!$B$7:$R$2700,16,0)</f>
        <v>8.9175000000000004</v>
      </c>
      <c r="S8" s="67">
        <f>RANK(R8,R$8:R$34,0)</f>
        <v>7</v>
      </c>
    </row>
    <row r="9" spans="1:19" x14ac:dyDescent="0.3">
      <c r="A9" s="82" t="s">
        <v>1378</v>
      </c>
      <c r="B9" s="64">
        <f>VLOOKUP($A9,'Return Data'!$B$7:$R$2700,3,0)</f>
        <v>44260</v>
      </c>
      <c r="C9" s="65">
        <f>VLOOKUP($A9,'Return Data'!$B$7:$R$2700,4,0)</f>
        <v>19.667300000000001</v>
      </c>
      <c r="D9" s="65">
        <f>VLOOKUP($A9,'Return Data'!$B$7:$R$2700,9,0)</f>
        <v>-9.4489999999999998</v>
      </c>
      <c r="E9" s="66">
        <f t="shared" ref="E9:E34" si="0">RANK(D9,D$8:D$34,0)</f>
        <v>14</v>
      </c>
      <c r="F9" s="65">
        <f>VLOOKUP($A9,'Return Data'!$B$7:$R$2700,10,0)</f>
        <v>-3.1705000000000001</v>
      </c>
      <c r="G9" s="66">
        <f t="shared" ref="G9:G34" si="1">RANK(F9,F$8:F$34,0)</f>
        <v>2</v>
      </c>
      <c r="H9" s="65">
        <f>VLOOKUP($A9,'Return Data'!$B$7:$R$2700,11,0)</f>
        <v>2.8408000000000002</v>
      </c>
      <c r="I9" s="66">
        <f t="shared" ref="I9:I34" si="2">RANK(H9,H$8:H$34,0)</f>
        <v>2</v>
      </c>
      <c r="J9" s="65">
        <f>VLOOKUP($A9,'Return Data'!$B$7:$R$2700,12,0)</f>
        <v>4.2948000000000004</v>
      </c>
      <c r="K9" s="66">
        <f t="shared" ref="K9:K34" si="3">RANK(J9,J$8:J$34,0)</f>
        <v>2</v>
      </c>
      <c r="L9" s="65">
        <f>VLOOKUP($A9,'Return Data'!$B$7:$R$2700,13,0)</f>
        <v>8.0329999999999995</v>
      </c>
      <c r="M9" s="66">
        <f t="shared" ref="M9:M34" si="4">RANK(L9,L$8:L$34,0)</f>
        <v>2</v>
      </c>
      <c r="N9" s="65">
        <f>VLOOKUP($A9,'Return Data'!$B$7:$R$2700,17,0)</f>
        <v>11.593299999999999</v>
      </c>
      <c r="O9" s="66">
        <f t="shared" ref="O9:O34" si="5">RANK(N9,N$8:N$34,0)</f>
        <v>4</v>
      </c>
      <c r="P9" s="65">
        <f>VLOOKUP($A9,'Return Data'!$B$7:$R$2700,14,0)</f>
        <v>10.343299999999999</v>
      </c>
      <c r="Q9" s="66">
        <f t="shared" ref="Q9:Q34" si="6">RANK(P9,P$8:P$34,0)</f>
        <v>5</v>
      </c>
      <c r="R9" s="65">
        <f>VLOOKUP($A9,'Return Data'!$B$7:$R$2700,16,0)</f>
        <v>7.6978</v>
      </c>
      <c r="S9" s="67">
        <f t="shared" ref="S9:S34" si="7">RANK(R9,R$8:R$34,0)</f>
        <v>20</v>
      </c>
    </row>
    <row r="10" spans="1:19" x14ac:dyDescent="0.3">
      <c r="A10" s="82" t="s">
        <v>1379</v>
      </c>
      <c r="B10" s="64">
        <f>VLOOKUP($A10,'Return Data'!$B$7:$R$2700,3,0)</f>
        <v>44260</v>
      </c>
      <c r="C10" s="65">
        <f>VLOOKUP($A10,'Return Data'!$B$7:$R$2700,4,0)</f>
        <v>32.695999999999998</v>
      </c>
      <c r="D10" s="65">
        <f>VLOOKUP($A10,'Return Data'!$B$7:$R$2700,9,0)</f>
        <v>-14.477499999999999</v>
      </c>
      <c r="E10" s="66">
        <f t="shared" si="0"/>
        <v>24</v>
      </c>
      <c r="F10" s="65">
        <f>VLOOKUP($A10,'Return Data'!$B$7:$R$2700,10,0)</f>
        <v>-8.7760999999999996</v>
      </c>
      <c r="G10" s="66">
        <f t="shared" si="1"/>
        <v>22</v>
      </c>
      <c r="H10" s="65">
        <f>VLOOKUP($A10,'Return Data'!$B$7:$R$2700,11,0)</f>
        <v>-0.79910000000000003</v>
      </c>
      <c r="I10" s="66">
        <f t="shared" si="2"/>
        <v>23</v>
      </c>
      <c r="J10" s="65">
        <f>VLOOKUP($A10,'Return Data'!$B$7:$R$2700,12,0)</f>
        <v>1.3435999999999999</v>
      </c>
      <c r="K10" s="66">
        <f t="shared" si="3"/>
        <v>22</v>
      </c>
      <c r="L10" s="65">
        <f>VLOOKUP($A10,'Return Data'!$B$7:$R$2700,13,0)</f>
        <v>4.3083999999999998</v>
      </c>
      <c r="M10" s="66">
        <f t="shared" si="4"/>
        <v>21</v>
      </c>
      <c r="N10" s="65">
        <f>VLOOKUP($A10,'Return Data'!$B$7:$R$2700,17,0)</f>
        <v>7.9217000000000004</v>
      </c>
      <c r="O10" s="66">
        <f t="shared" si="5"/>
        <v>23</v>
      </c>
      <c r="P10" s="65">
        <f>VLOOKUP($A10,'Return Data'!$B$7:$R$2700,14,0)</f>
        <v>8.0591000000000008</v>
      </c>
      <c r="Q10" s="66">
        <f t="shared" si="6"/>
        <v>21</v>
      </c>
      <c r="R10" s="65">
        <f>VLOOKUP($A10,'Return Data'!$B$7:$R$2700,16,0)</f>
        <v>6.4440999999999997</v>
      </c>
      <c r="S10" s="67">
        <f t="shared" si="7"/>
        <v>26</v>
      </c>
    </row>
    <row r="11" spans="1:19" x14ac:dyDescent="0.3">
      <c r="A11" s="82" t="s">
        <v>1382</v>
      </c>
      <c r="B11" s="64">
        <f>VLOOKUP($A11,'Return Data'!$B$7:$R$2700,3,0)</f>
        <v>44260</v>
      </c>
      <c r="C11" s="65">
        <f>VLOOKUP($A11,'Return Data'!$B$7:$R$2700,4,0)</f>
        <v>59.570500000000003</v>
      </c>
      <c r="D11" s="65">
        <f>VLOOKUP($A11,'Return Data'!$B$7:$R$2700,9,0)</f>
        <v>-5.4760999999999997</v>
      </c>
      <c r="E11" s="66">
        <f t="shared" si="0"/>
        <v>5</v>
      </c>
      <c r="F11" s="65">
        <f>VLOOKUP($A11,'Return Data'!$B$7:$R$2700,10,0)</f>
        <v>-4.5861000000000001</v>
      </c>
      <c r="G11" s="66">
        <f t="shared" si="1"/>
        <v>6</v>
      </c>
      <c r="H11" s="65">
        <f>VLOOKUP($A11,'Return Data'!$B$7:$R$2700,11,0)</f>
        <v>1.1235999999999999</v>
      </c>
      <c r="I11" s="66">
        <f t="shared" si="2"/>
        <v>8</v>
      </c>
      <c r="J11" s="65">
        <f>VLOOKUP($A11,'Return Data'!$B$7:$R$2700,12,0)</f>
        <v>2.4592000000000001</v>
      </c>
      <c r="K11" s="66">
        <f t="shared" si="3"/>
        <v>12</v>
      </c>
      <c r="L11" s="65">
        <f>VLOOKUP($A11,'Return Data'!$B$7:$R$2700,13,0)</f>
        <v>5.2084999999999999</v>
      </c>
      <c r="M11" s="66">
        <f t="shared" si="4"/>
        <v>14</v>
      </c>
      <c r="N11" s="65">
        <f>VLOOKUP($A11,'Return Data'!$B$7:$R$2700,17,0)</f>
        <v>9.0955999999999992</v>
      </c>
      <c r="O11" s="66">
        <f t="shared" si="5"/>
        <v>18</v>
      </c>
      <c r="P11" s="65">
        <f>VLOOKUP($A11,'Return Data'!$B$7:$R$2700,14,0)</f>
        <v>8.6623000000000001</v>
      </c>
      <c r="Q11" s="66">
        <f t="shared" si="6"/>
        <v>18</v>
      </c>
      <c r="R11" s="65">
        <f>VLOOKUP($A11,'Return Data'!$B$7:$R$2700,16,0)</f>
        <v>8.7834000000000003</v>
      </c>
      <c r="S11" s="67">
        <f t="shared" si="7"/>
        <v>9</v>
      </c>
    </row>
    <row r="12" spans="1:19" x14ac:dyDescent="0.3">
      <c r="A12" s="82" t="s">
        <v>1384</v>
      </c>
      <c r="B12" s="64">
        <f>VLOOKUP($A12,'Return Data'!$B$7:$R$2700,3,0)</f>
        <v>44260</v>
      </c>
      <c r="C12" s="65">
        <f>VLOOKUP($A12,'Return Data'!$B$7:$R$2700,4,0)</f>
        <v>72.712000000000003</v>
      </c>
      <c r="D12" s="65">
        <f>VLOOKUP($A12,'Return Data'!$B$7:$R$2700,9,0)</f>
        <v>-4.8440000000000003</v>
      </c>
      <c r="E12" s="66">
        <f t="shared" si="0"/>
        <v>4</v>
      </c>
      <c r="F12" s="65">
        <f>VLOOKUP($A12,'Return Data'!$B$7:$R$2700,10,0)</f>
        <v>-6.0416999999999996</v>
      </c>
      <c r="G12" s="66">
        <f t="shared" si="1"/>
        <v>11</v>
      </c>
      <c r="H12" s="65">
        <f>VLOOKUP($A12,'Return Data'!$B$7:$R$2700,11,0)</f>
        <v>1.7256</v>
      </c>
      <c r="I12" s="66">
        <f t="shared" si="2"/>
        <v>6</v>
      </c>
      <c r="J12" s="65">
        <f>VLOOKUP($A12,'Return Data'!$B$7:$R$2700,12,0)</f>
        <v>2.9819</v>
      </c>
      <c r="K12" s="66">
        <f t="shared" si="3"/>
        <v>6</v>
      </c>
      <c r="L12" s="65">
        <f>VLOOKUP($A12,'Return Data'!$B$7:$R$2700,13,0)</f>
        <v>6.7225999999999999</v>
      </c>
      <c r="M12" s="66">
        <f t="shared" si="4"/>
        <v>7</v>
      </c>
      <c r="N12" s="65">
        <f>VLOOKUP($A12,'Return Data'!$B$7:$R$2700,17,0)</f>
        <v>11.5342</v>
      </c>
      <c r="O12" s="66">
        <f t="shared" si="5"/>
        <v>5</v>
      </c>
      <c r="P12" s="65">
        <f>VLOOKUP($A12,'Return Data'!$B$7:$R$2700,14,0)</f>
        <v>10.901199999999999</v>
      </c>
      <c r="Q12" s="66">
        <f t="shared" si="6"/>
        <v>4</v>
      </c>
      <c r="R12" s="65">
        <f>VLOOKUP($A12,'Return Data'!$B$7:$R$2700,16,0)</f>
        <v>9.6931999999999992</v>
      </c>
      <c r="S12" s="67">
        <f t="shared" si="7"/>
        <v>3</v>
      </c>
    </row>
    <row r="13" spans="1:19" x14ac:dyDescent="0.3">
      <c r="A13" s="82" t="s">
        <v>1386</v>
      </c>
      <c r="B13" s="64">
        <f>VLOOKUP($A13,'Return Data'!$B$7:$R$2700,3,0)</f>
        <v>44260</v>
      </c>
      <c r="C13" s="65">
        <f>VLOOKUP($A13,'Return Data'!$B$7:$R$2700,4,0)</f>
        <v>18.7364</v>
      </c>
      <c r="D13" s="65">
        <f>VLOOKUP($A13,'Return Data'!$B$7:$R$2700,9,0)</f>
        <v>-5.9284999999999997</v>
      </c>
      <c r="E13" s="66">
        <f t="shared" si="0"/>
        <v>7</v>
      </c>
      <c r="F13" s="65">
        <f>VLOOKUP($A13,'Return Data'!$B$7:$R$2700,10,0)</f>
        <v>-5.1437999999999997</v>
      </c>
      <c r="G13" s="66">
        <f t="shared" si="1"/>
        <v>8</v>
      </c>
      <c r="H13" s="65">
        <f>VLOOKUP($A13,'Return Data'!$B$7:$R$2700,11,0)</f>
        <v>3.4504000000000001</v>
      </c>
      <c r="I13" s="66">
        <f t="shared" si="2"/>
        <v>1</v>
      </c>
      <c r="J13" s="65">
        <f>VLOOKUP($A13,'Return Data'!$B$7:$R$2700,12,0)</f>
        <v>5.3446999999999996</v>
      </c>
      <c r="K13" s="66">
        <f t="shared" si="3"/>
        <v>1</v>
      </c>
      <c r="L13" s="65">
        <f>VLOOKUP($A13,'Return Data'!$B$7:$R$2700,13,0)</f>
        <v>8.41</v>
      </c>
      <c r="M13" s="66">
        <f t="shared" si="4"/>
        <v>1</v>
      </c>
      <c r="N13" s="65">
        <f>VLOOKUP($A13,'Return Data'!$B$7:$R$2700,17,0)</f>
        <v>11.123200000000001</v>
      </c>
      <c r="O13" s="66">
        <f t="shared" si="5"/>
        <v>7</v>
      </c>
      <c r="P13" s="65">
        <f>VLOOKUP($A13,'Return Data'!$B$7:$R$2700,14,0)</f>
        <v>9.5321999999999996</v>
      </c>
      <c r="Q13" s="66">
        <f t="shared" si="6"/>
        <v>15</v>
      </c>
      <c r="R13" s="65">
        <f>VLOOKUP($A13,'Return Data'!$B$7:$R$2700,16,0)</f>
        <v>9.3005999999999993</v>
      </c>
      <c r="S13" s="67">
        <f t="shared" si="7"/>
        <v>5</v>
      </c>
    </row>
    <row r="14" spans="1:19" x14ac:dyDescent="0.3">
      <c r="A14" s="82" t="s">
        <v>1387</v>
      </c>
      <c r="B14" s="64">
        <f>VLOOKUP($A14,'Return Data'!$B$7:$R$2700,3,0)</f>
        <v>44260</v>
      </c>
      <c r="C14" s="65">
        <f>VLOOKUP($A14,'Return Data'!$B$7:$R$2700,4,0)</f>
        <v>46.572600000000001</v>
      </c>
      <c r="D14" s="65">
        <f>VLOOKUP($A14,'Return Data'!$B$7:$R$2700,9,0)</f>
        <v>-11.408799999999999</v>
      </c>
      <c r="E14" s="66">
        <f t="shared" si="0"/>
        <v>16</v>
      </c>
      <c r="F14" s="65">
        <f>VLOOKUP($A14,'Return Data'!$B$7:$R$2700,10,0)</f>
        <v>-7.23</v>
      </c>
      <c r="G14" s="66">
        <f t="shared" si="1"/>
        <v>14</v>
      </c>
      <c r="H14" s="65">
        <f>VLOOKUP($A14,'Return Data'!$B$7:$R$2700,11,0)</f>
        <v>-1.1597999999999999</v>
      </c>
      <c r="I14" s="66">
        <f t="shared" si="2"/>
        <v>25</v>
      </c>
      <c r="J14" s="65">
        <f>VLOOKUP($A14,'Return Data'!$B$7:$R$2700,12,0)</f>
        <v>-0.28449999999999998</v>
      </c>
      <c r="K14" s="66">
        <f t="shared" si="3"/>
        <v>27</v>
      </c>
      <c r="L14" s="65">
        <f>VLOOKUP($A14,'Return Data'!$B$7:$R$2700,13,0)</f>
        <v>2.0344000000000002</v>
      </c>
      <c r="M14" s="66">
        <f t="shared" si="4"/>
        <v>27</v>
      </c>
      <c r="N14" s="65">
        <f>VLOOKUP($A14,'Return Data'!$B$7:$R$2700,17,0)</f>
        <v>6.8224999999999998</v>
      </c>
      <c r="O14" s="66">
        <f t="shared" si="5"/>
        <v>26</v>
      </c>
      <c r="P14" s="65">
        <f>VLOOKUP($A14,'Return Data'!$B$7:$R$2700,14,0)</f>
        <v>7.3521000000000001</v>
      </c>
      <c r="Q14" s="66">
        <f t="shared" si="6"/>
        <v>27</v>
      </c>
      <c r="R14" s="65">
        <f>VLOOKUP($A14,'Return Data'!$B$7:$R$2700,16,0)</f>
        <v>8.3177000000000003</v>
      </c>
      <c r="S14" s="67">
        <f t="shared" si="7"/>
        <v>13</v>
      </c>
    </row>
    <row r="15" spans="1:19" x14ac:dyDescent="0.3">
      <c r="A15" s="82" t="s">
        <v>1389</v>
      </c>
      <c r="B15" s="64">
        <f>VLOOKUP($A15,'Return Data'!$B$7:$R$2700,3,0)</f>
        <v>44260</v>
      </c>
      <c r="C15" s="65">
        <f>VLOOKUP($A15,'Return Data'!$B$7:$R$2700,4,0)</f>
        <v>42.9589</v>
      </c>
      <c r="D15" s="65">
        <f>VLOOKUP($A15,'Return Data'!$B$7:$R$2700,9,0)</f>
        <v>-9.3693000000000008</v>
      </c>
      <c r="E15" s="66">
        <f t="shared" si="0"/>
        <v>13</v>
      </c>
      <c r="F15" s="65">
        <f>VLOOKUP($A15,'Return Data'!$B$7:$R$2700,10,0)</f>
        <v>-6.8887999999999998</v>
      </c>
      <c r="G15" s="66">
        <f t="shared" si="1"/>
        <v>13</v>
      </c>
      <c r="H15" s="65">
        <f>VLOOKUP($A15,'Return Data'!$B$7:$R$2700,11,0)</f>
        <v>0.64070000000000005</v>
      </c>
      <c r="I15" s="66">
        <f t="shared" si="2"/>
        <v>10</v>
      </c>
      <c r="J15" s="65">
        <f>VLOOKUP($A15,'Return Data'!$B$7:$R$2700,12,0)</f>
        <v>2.625</v>
      </c>
      <c r="K15" s="66">
        <f t="shared" si="3"/>
        <v>9</v>
      </c>
      <c r="L15" s="65">
        <f>VLOOKUP($A15,'Return Data'!$B$7:$R$2700,13,0)</f>
        <v>5.0445000000000002</v>
      </c>
      <c r="M15" s="66">
        <f t="shared" si="4"/>
        <v>16</v>
      </c>
      <c r="N15" s="65">
        <f>VLOOKUP($A15,'Return Data'!$B$7:$R$2700,17,0)</f>
        <v>7.8475000000000001</v>
      </c>
      <c r="O15" s="66">
        <f t="shared" si="5"/>
        <v>24</v>
      </c>
      <c r="P15" s="65">
        <f>VLOOKUP($A15,'Return Data'!$B$7:$R$2700,14,0)</f>
        <v>7.7461000000000002</v>
      </c>
      <c r="Q15" s="66">
        <f t="shared" si="6"/>
        <v>25</v>
      </c>
      <c r="R15" s="65">
        <f>VLOOKUP($A15,'Return Data'!$B$7:$R$2700,16,0)</f>
        <v>7.7104999999999997</v>
      </c>
      <c r="S15" s="67">
        <f t="shared" si="7"/>
        <v>19</v>
      </c>
    </row>
    <row r="16" spans="1:19" x14ac:dyDescent="0.3">
      <c r="A16" s="82" t="s">
        <v>1391</v>
      </c>
      <c r="B16" s="64">
        <f>VLOOKUP($A16,'Return Data'!$B$7:$R$2700,3,0)</f>
        <v>44260</v>
      </c>
      <c r="C16" s="65">
        <f>VLOOKUP($A16,'Return Data'!$B$7:$R$2700,4,0)</f>
        <v>77.088899999999995</v>
      </c>
      <c r="D16" s="65">
        <f>VLOOKUP($A16,'Return Data'!$B$7:$R$2700,9,0)</f>
        <v>-5.6722000000000001</v>
      </c>
      <c r="E16" s="66">
        <f t="shared" si="0"/>
        <v>6</v>
      </c>
      <c r="F16" s="65">
        <f>VLOOKUP($A16,'Return Data'!$B$7:$R$2700,10,0)</f>
        <v>-3.0547</v>
      </c>
      <c r="G16" s="66">
        <f t="shared" si="1"/>
        <v>1</v>
      </c>
      <c r="H16" s="65">
        <f>VLOOKUP($A16,'Return Data'!$B$7:$R$2700,11,0)</f>
        <v>1.9616</v>
      </c>
      <c r="I16" s="66">
        <f t="shared" si="2"/>
        <v>3</v>
      </c>
      <c r="J16" s="65">
        <f>VLOOKUP($A16,'Return Data'!$B$7:$R$2700,12,0)</f>
        <v>3.4908999999999999</v>
      </c>
      <c r="K16" s="66">
        <f t="shared" si="3"/>
        <v>3</v>
      </c>
      <c r="L16" s="65">
        <f>VLOOKUP($A16,'Return Data'!$B$7:$R$2700,13,0)</f>
        <v>7.4729000000000001</v>
      </c>
      <c r="M16" s="66">
        <f t="shared" si="4"/>
        <v>3</v>
      </c>
      <c r="N16" s="65">
        <f>VLOOKUP($A16,'Return Data'!$B$7:$R$2700,17,0)</f>
        <v>10.7484</v>
      </c>
      <c r="O16" s="66">
        <f t="shared" si="5"/>
        <v>8</v>
      </c>
      <c r="P16" s="65">
        <f>VLOOKUP($A16,'Return Data'!$B$7:$R$2700,14,0)</f>
        <v>10.2342</v>
      </c>
      <c r="Q16" s="66">
        <f t="shared" si="6"/>
        <v>6</v>
      </c>
      <c r="R16" s="65">
        <f>VLOOKUP($A16,'Return Data'!$B$7:$R$2700,16,0)</f>
        <v>9.9367000000000001</v>
      </c>
      <c r="S16" s="67">
        <f t="shared" si="7"/>
        <v>2</v>
      </c>
    </row>
    <row r="17" spans="1:19" x14ac:dyDescent="0.3">
      <c r="A17" s="82" t="s">
        <v>1393</v>
      </c>
      <c r="B17" s="64">
        <f>VLOOKUP($A17,'Return Data'!$B$7:$R$2700,3,0)</f>
        <v>44260</v>
      </c>
      <c r="C17" s="65">
        <f>VLOOKUP($A17,'Return Data'!$B$7:$R$2700,4,0)</f>
        <v>16.823499999999999</v>
      </c>
      <c r="D17" s="65">
        <f>VLOOKUP($A17,'Return Data'!$B$7:$R$2700,9,0)</f>
        <v>-8.7126999999999999</v>
      </c>
      <c r="E17" s="66">
        <f t="shared" si="0"/>
        <v>10</v>
      </c>
      <c r="F17" s="65">
        <f>VLOOKUP($A17,'Return Data'!$B$7:$R$2700,10,0)</f>
        <v>-7.4938000000000002</v>
      </c>
      <c r="G17" s="66">
        <f t="shared" si="1"/>
        <v>17</v>
      </c>
      <c r="H17" s="65">
        <f>VLOOKUP($A17,'Return Data'!$B$7:$R$2700,11,0)</f>
        <v>-0.14410000000000001</v>
      </c>
      <c r="I17" s="66">
        <f t="shared" si="2"/>
        <v>18</v>
      </c>
      <c r="J17" s="65">
        <f>VLOOKUP($A17,'Return Data'!$B$7:$R$2700,12,0)</f>
        <v>0.3538</v>
      </c>
      <c r="K17" s="66">
        <f t="shared" si="3"/>
        <v>26</v>
      </c>
      <c r="L17" s="65">
        <f>VLOOKUP($A17,'Return Data'!$B$7:$R$2700,13,0)</f>
        <v>2.7627999999999999</v>
      </c>
      <c r="M17" s="66">
        <f t="shared" si="4"/>
        <v>26</v>
      </c>
      <c r="N17" s="65">
        <f>VLOOKUP($A17,'Return Data'!$B$7:$R$2700,17,0)</f>
        <v>6.3013000000000003</v>
      </c>
      <c r="O17" s="66">
        <f t="shared" si="5"/>
        <v>27</v>
      </c>
      <c r="P17" s="65">
        <f>VLOOKUP($A17,'Return Data'!$B$7:$R$2700,14,0)</f>
        <v>7.383</v>
      </c>
      <c r="Q17" s="66">
        <f t="shared" si="6"/>
        <v>26</v>
      </c>
      <c r="R17" s="65">
        <f>VLOOKUP($A17,'Return Data'!$B$7:$R$2700,16,0)</f>
        <v>6.5426000000000002</v>
      </c>
      <c r="S17" s="67">
        <f t="shared" si="7"/>
        <v>25</v>
      </c>
    </row>
    <row r="18" spans="1:19" x14ac:dyDescent="0.3">
      <c r="A18" s="82" t="s">
        <v>1396</v>
      </c>
      <c r="B18" s="64">
        <f>VLOOKUP($A18,'Return Data'!$B$7:$R$2700,3,0)</f>
        <v>44260</v>
      </c>
      <c r="C18" s="65">
        <f>VLOOKUP($A18,'Return Data'!$B$7:$R$2700,4,0)</f>
        <v>27.212599999999998</v>
      </c>
      <c r="D18" s="65">
        <f>VLOOKUP($A18,'Return Data'!$B$7:$R$2700,9,0)</f>
        <v>-14.4251</v>
      </c>
      <c r="E18" s="66">
        <f t="shared" si="0"/>
        <v>23</v>
      </c>
      <c r="F18" s="65">
        <f>VLOOKUP($A18,'Return Data'!$B$7:$R$2700,10,0)</f>
        <v>-8.8333999999999993</v>
      </c>
      <c r="G18" s="66">
        <f t="shared" si="1"/>
        <v>23</v>
      </c>
      <c r="H18" s="65">
        <f>VLOOKUP($A18,'Return Data'!$B$7:$R$2700,11,0)</f>
        <v>0.55200000000000005</v>
      </c>
      <c r="I18" s="66">
        <f t="shared" si="2"/>
        <v>12</v>
      </c>
      <c r="J18" s="65">
        <f>VLOOKUP($A18,'Return Data'!$B$7:$R$2700,12,0)</f>
        <v>2.6726000000000001</v>
      </c>
      <c r="K18" s="66">
        <f t="shared" si="3"/>
        <v>8</v>
      </c>
      <c r="L18" s="65">
        <f>VLOOKUP($A18,'Return Data'!$B$7:$R$2700,13,0)</f>
        <v>6.7445000000000004</v>
      </c>
      <c r="M18" s="66">
        <f t="shared" si="4"/>
        <v>5</v>
      </c>
      <c r="N18" s="65">
        <f>VLOOKUP($A18,'Return Data'!$B$7:$R$2700,17,0)</f>
        <v>11.984500000000001</v>
      </c>
      <c r="O18" s="66">
        <f t="shared" si="5"/>
        <v>2</v>
      </c>
      <c r="P18" s="65">
        <f>VLOOKUP($A18,'Return Data'!$B$7:$R$2700,14,0)</f>
        <v>11.1226</v>
      </c>
      <c r="Q18" s="66">
        <f t="shared" si="6"/>
        <v>3</v>
      </c>
      <c r="R18" s="65">
        <f>VLOOKUP($A18,'Return Data'!$B$7:$R$2700,16,0)</f>
        <v>8.5154999999999994</v>
      </c>
      <c r="S18" s="67">
        <f t="shared" si="7"/>
        <v>12</v>
      </c>
    </row>
    <row r="19" spans="1:19" x14ac:dyDescent="0.3">
      <c r="A19" s="82" t="s">
        <v>1397</v>
      </c>
      <c r="B19" s="64">
        <f>VLOOKUP($A19,'Return Data'!$B$7:$R$2700,3,0)</f>
        <v>44260</v>
      </c>
      <c r="C19" s="65">
        <f>VLOOKUP($A19,'Return Data'!$B$7:$R$2700,4,0)</f>
        <v>2219.9859999999999</v>
      </c>
      <c r="D19" s="65">
        <f>VLOOKUP($A19,'Return Data'!$B$7:$R$2700,9,0)</f>
        <v>-6.8369</v>
      </c>
      <c r="E19" s="66">
        <f t="shared" si="0"/>
        <v>8</v>
      </c>
      <c r="F19" s="65">
        <f>VLOOKUP($A19,'Return Data'!$B$7:$R$2700,10,0)</f>
        <v>-7.3962000000000003</v>
      </c>
      <c r="G19" s="66">
        <f t="shared" si="1"/>
        <v>15</v>
      </c>
      <c r="H19" s="65">
        <f>VLOOKUP($A19,'Return Data'!$B$7:$R$2700,11,0)</f>
        <v>-1.5396000000000001</v>
      </c>
      <c r="I19" s="66">
        <f t="shared" si="2"/>
        <v>26</v>
      </c>
      <c r="J19" s="65">
        <f>VLOOKUP($A19,'Return Data'!$B$7:$R$2700,12,0)</f>
        <v>0.54500000000000004</v>
      </c>
      <c r="K19" s="66">
        <f t="shared" si="3"/>
        <v>25</v>
      </c>
      <c r="L19" s="65">
        <f>VLOOKUP($A19,'Return Data'!$B$7:$R$2700,13,0)</f>
        <v>3.0059</v>
      </c>
      <c r="M19" s="66">
        <f t="shared" si="4"/>
        <v>25</v>
      </c>
      <c r="N19" s="65">
        <f>VLOOKUP($A19,'Return Data'!$B$7:$R$2700,17,0)</f>
        <v>7.6638000000000002</v>
      </c>
      <c r="O19" s="66">
        <f t="shared" si="5"/>
        <v>25</v>
      </c>
      <c r="P19" s="65">
        <f>VLOOKUP($A19,'Return Data'!$B$7:$R$2700,14,0)</f>
        <v>8.3344000000000005</v>
      </c>
      <c r="Q19" s="66">
        <f t="shared" si="6"/>
        <v>20</v>
      </c>
      <c r="R19" s="65">
        <f>VLOOKUP($A19,'Return Data'!$B$7:$R$2700,16,0)</f>
        <v>6.2884000000000002</v>
      </c>
      <c r="S19" s="67">
        <f t="shared" si="7"/>
        <v>27</v>
      </c>
    </row>
    <row r="20" spans="1:19" x14ac:dyDescent="0.3">
      <c r="A20" s="82" t="s">
        <v>1400</v>
      </c>
      <c r="B20" s="64">
        <f>VLOOKUP($A20,'Return Data'!$B$7:$R$2700,3,0)</f>
        <v>44260</v>
      </c>
      <c r="C20" s="65">
        <f>VLOOKUP($A20,'Return Data'!$B$7:$R$2700,4,0)</f>
        <v>74.952500000000001</v>
      </c>
      <c r="D20" s="65">
        <f>VLOOKUP($A20,'Return Data'!$B$7:$R$2700,9,0)</f>
        <v>-12.0771</v>
      </c>
      <c r="E20" s="66">
        <f t="shared" si="0"/>
        <v>17</v>
      </c>
      <c r="F20" s="65">
        <f>VLOOKUP($A20,'Return Data'!$B$7:$R$2700,10,0)</f>
        <v>-6.6456999999999997</v>
      </c>
      <c r="G20" s="66">
        <f t="shared" si="1"/>
        <v>12</v>
      </c>
      <c r="H20" s="65">
        <f>VLOOKUP($A20,'Return Data'!$B$7:$R$2700,11,0)</f>
        <v>1.4809000000000001</v>
      </c>
      <c r="I20" s="66">
        <f t="shared" si="2"/>
        <v>7</v>
      </c>
      <c r="J20" s="65">
        <f>VLOOKUP($A20,'Return Data'!$B$7:$R$2700,12,0)</f>
        <v>2.5102000000000002</v>
      </c>
      <c r="K20" s="66">
        <f t="shared" si="3"/>
        <v>10</v>
      </c>
      <c r="L20" s="65">
        <f>VLOOKUP($A20,'Return Data'!$B$7:$R$2700,13,0)</f>
        <v>6.7248000000000001</v>
      </c>
      <c r="M20" s="66">
        <f t="shared" si="4"/>
        <v>6</v>
      </c>
      <c r="N20" s="65">
        <f>VLOOKUP($A20,'Return Data'!$B$7:$R$2700,17,0)</f>
        <v>10.101599999999999</v>
      </c>
      <c r="O20" s="66">
        <f t="shared" si="5"/>
        <v>13</v>
      </c>
      <c r="P20" s="65">
        <f>VLOOKUP($A20,'Return Data'!$B$7:$R$2700,14,0)</f>
        <v>9.8363999999999994</v>
      </c>
      <c r="Q20" s="66">
        <f t="shared" si="6"/>
        <v>11</v>
      </c>
      <c r="R20" s="65">
        <f>VLOOKUP($A20,'Return Data'!$B$7:$R$2700,16,0)</f>
        <v>9.4989000000000008</v>
      </c>
      <c r="S20" s="67">
        <f t="shared" si="7"/>
        <v>4</v>
      </c>
    </row>
    <row r="21" spans="1:19" x14ac:dyDescent="0.3">
      <c r="A21" s="82" t="s">
        <v>1402</v>
      </c>
      <c r="B21" s="64">
        <f>VLOOKUP($A21,'Return Data'!$B$7:$R$2700,3,0)</f>
        <v>44260</v>
      </c>
      <c r="C21" s="65">
        <f>VLOOKUP($A21,'Return Data'!$B$7:$R$2700,4,0)</f>
        <v>52.965600000000002</v>
      </c>
      <c r="D21" s="65">
        <f>VLOOKUP($A21,'Return Data'!$B$7:$R$2700,9,0)</f>
        <v>-16.197399999999998</v>
      </c>
      <c r="E21" s="66">
        <f t="shared" si="0"/>
        <v>27</v>
      </c>
      <c r="F21" s="65">
        <f>VLOOKUP($A21,'Return Data'!$B$7:$R$2700,10,0)</f>
        <v>-9.8201000000000001</v>
      </c>
      <c r="G21" s="66">
        <f t="shared" si="1"/>
        <v>27</v>
      </c>
      <c r="H21" s="65">
        <f>VLOOKUP($A21,'Return Data'!$B$7:$R$2700,11,0)</f>
        <v>-0.58860000000000001</v>
      </c>
      <c r="I21" s="66">
        <f t="shared" si="2"/>
        <v>21</v>
      </c>
      <c r="J21" s="65">
        <f>VLOOKUP($A21,'Return Data'!$B$7:$R$2700,12,0)</f>
        <v>2.1074000000000002</v>
      </c>
      <c r="K21" s="66">
        <f t="shared" si="3"/>
        <v>14</v>
      </c>
      <c r="L21" s="65">
        <f>VLOOKUP($A21,'Return Data'!$B$7:$R$2700,13,0)</f>
        <v>5.1314000000000002</v>
      </c>
      <c r="M21" s="66">
        <f t="shared" si="4"/>
        <v>15</v>
      </c>
      <c r="N21" s="65">
        <f>VLOOKUP($A21,'Return Data'!$B$7:$R$2700,17,0)</f>
        <v>8.2378999999999998</v>
      </c>
      <c r="O21" s="66">
        <f t="shared" si="5"/>
        <v>22</v>
      </c>
      <c r="P21" s="65">
        <f>VLOOKUP($A21,'Return Data'!$B$7:$R$2700,14,0)</f>
        <v>8.0437999999999992</v>
      </c>
      <c r="Q21" s="66">
        <f t="shared" si="6"/>
        <v>22</v>
      </c>
      <c r="R21" s="65">
        <f>VLOOKUP($A21,'Return Data'!$B$7:$R$2700,16,0)</f>
        <v>8.2833000000000006</v>
      </c>
      <c r="S21" s="67">
        <f t="shared" si="7"/>
        <v>14</v>
      </c>
    </row>
    <row r="22" spans="1:19" x14ac:dyDescent="0.3">
      <c r="A22" s="82" t="s">
        <v>1404</v>
      </c>
      <c r="B22" s="64">
        <f>VLOOKUP($A22,'Return Data'!$B$7:$R$2700,3,0)</f>
        <v>44260</v>
      </c>
      <c r="C22" s="65">
        <f>VLOOKUP($A22,'Return Data'!$B$7:$R$2700,4,0)</f>
        <v>47.573500000000003</v>
      </c>
      <c r="D22" s="65">
        <f>VLOOKUP($A22,'Return Data'!$B$7:$R$2700,9,0)</f>
        <v>-3.7949000000000002</v>
      </c>
      <c r="E22" s="66">
        <f t="shared" si="0"/>
        <v>2</v>
      </c>
      <c r="F22" s="65">
        <f>VLOOKUP($A22,'Return Data'!$B$7:$R$2700,10,0)</f>
        <v>-4.2023000000000001</v>
      </c>
      <c r="G22" s="66">
        <f t="shared" si="1"/>
        <v>4</v>
      </c>
      <c r="H22" s="65">
        <f>VLOOKUP($A22,'Return Data'!$B$7:$R$2700,11,0)</f>
        <v>1.9224000000000001</v>
      </c>
      <c r="I22" s="66">
        <f t="shared" si="2"/>
        <v>4</v>
      </c>
      <c r="J22" s="65">
        <f>VLOOKUP($A22,'Return Data'!$B$7:$R$2700,12,0)</f>
        <v>3.2014</v>
      </c>
      <c r="K22" s="66">
        <f t="shared" si="3"/>
        <v>4</v>
      </c>
      <c r="L22" s="65">
        <f>VLOOKUP($A22,'Return Data'!$B$7:$R$2700,13,0)</f>
        <v>5.9720000000000004</v>
      </c>
      <c r="M22" s="66">
        <f t="shared" si="4"/>
        <v>9</v>
      </c>
      <c r="N22" s="65">
        <f>VLOOKUP($A22,'Return Data'!$B$7:$R$2700,17,0)</f>
        <v>9.5088000000000008</v>
      </c>
      <c r="O22" s="66">
        <f t="shared" si="5"/>
        <v>16</v>
      </c>
      <c r="P22" s="65">
        <f>VLOOKUP($A22,'Return Data'!$B$7:$R$2700,14,0)</f>
        <v>9.9892000000000003</v>
      </c>
      <c r="Q22" s="66">
        <f t="shared" si="6"/>
        <v>10</v>
      </c>
      <c r="R22" s="65">
        <f>VLOOKUP($A22,'Return Data'!$B$7:$R$2700,16,0)</f>
        <v>7.6048999999999998</v>
      </c>
      <c r="S22" s="67">
        <f t="shared" si="7"/>
        <v>21</v>
      </c>
    </row>
    <row r="23" spans="1:19" x14ac:dyDescent="0.3">
      <c r="A23" s="82" t="s">
        <v>1405</v>
      </c>
      <c r="B23" s="64">
        <f>VLOOKUP($A23,'Return Data'!$B$7:$R$2700,3,0)</f>
        <v>44260</v>
      </c>
      <c r="C23" s="65">
        <f>VLOOKUP($A23,'Return Data'!$B$7:$R$2700,4,0)</f>
        <v>29.670999999999999</v>
      </c>
      <c r="D23" s="65">
        <f>VLOOKUP($A23,'Return Data'!$B$7:$R$2700,9,0)</f>
        <v>-11.2028</v>
      </c>
      <c r="E23" s="66">
        <f t="shared" si="0"/>
        <v>15</v>
      </c>
      <c r="F23" s="65">
        <f>VLOOKUP($A23,'Return Data'!$B$7:$R$2700,10,0)</f>
        <v>-8.4975000000000005</v>
      </c>
      <c r="G23" s="66">
        <f t="shared" si="1"/>
        <v>21</v>
      </c>
      <c r="H23" s="65">
        <f>VLOOKUP($A23,'Return Data'!$B$7:$R$2700,11,0)</f>
        <v>-0.84940000000000004</v>
      </c>
      <c r="I23" s="66">
        <f t="shared" si="2"/>
        <v>24</v>
      </c>
      <c r="J23" s="65">
        <f>VLOOKUP($A23,'Return Data'!$B$7:$R$2700,12,0)</f>
        <v>1.4341999999999999</v>
      </c>
      <c r="K23" s="66">
        <f t="shared" si="3"/>
        <v>21</v>
      </c>
      <c r="L23" s="65">
        <f>VLOOKUP($A23,'Return Data'!$B$7:$R$2700,13,0)</f>
        <v>4.6984000000000004</v>
      </c>
      <c r="M23" s="66">
        <f t="shared" si="4"/>
        <v>19</v>
      </c>
      <c r="N23" s="65">
        <f>VLOOKUP($A23,'Return Data'!$B$7:$R$2700,17,0)</f>
        <v>10.223599999999999</v>
      </c>
      <c r="O23" s="66">
        <f t="shared" si="5"/>
        <v>11</v>
      </c>
      <c r="P23" s="65">
        <f>VLOOKUP($A23,'Return Data'!$B$7:$R$2700,14,0)</f>
        <v>10.1486</v>
      </c>
      <c r="Q23" s="66">
        <f t="shared" si="6"/>
        <v>8</v>
      </c>
      <c r="R23" s="65">
        <f>VLOOKUP($A23,'Return Data'!$B$7:$R$2700,16,0)</f>
        <v>9.0582999999999991</v>
      </c>
      <c r="S23" s="67">
        <f t="shared" si="7"/>
        <v>6</v>
      </c>
    </row>
    <row r="24" spans="1:19" x14ac:dyDescent="0.3">
      <c r="A24" s="82" t="s">
        <v>1407</v>
      </c>
      <c r="B24" s="64">
        <f>VLOOKUP($A24,'Return Data'!$B$7:$R$2700,3,0)</f>
        <v>44260</v>
      </c>
      <c r="C24" s="65">
        <f>VLOOKUP($A24,'Return Data'!$B$7:$R$2700,4,0)</f>
        <v>23.593399999999999</v>
      </c>
      <c r="D24" s="65">
        <f>VLOOKUP($A24,'Return Data'!$B$7:$R$2700,9,0)</f>
        <v>-7.7222999999999997</v>
      </c>
      <c r="E24" s="66">
        <f t="shared" si="0"/>
        <v>9</v>
      </c>
      <c r="F24" s="65">
        <f>VLOOKUP($A24,'Return Data'!$B$7:$R$2700,10,0)</f>
        <v>-5.2580999999999998</v>
      </c>
      <c r="G24" s="66">
        <f t="shared" si="1"/>
        <v>9</v>
      </c>
      <c r="H24" s="65">
        <f>VLOOKUP($A24,'Return Data'!$B$7:$R$2700,11,0)</f>
        <v>0.6028</v>
      </c>
      <c r="I24" s="66">
        <f t="shared" si="2"/>
        <v>11</v>
      </c>
      <c r="J24" s="65">
        <f>VLOOKUP($A24,'Return Data'!$B$7:$R$2700,12,0)</f>
        <v>2.4666999999999999</v>
      </c>
      <c r="K24" s="66">
        <f t="shared" si="3"/>
        <v>11</v>
      </c>
      <c r="L24" s="65">
        <f>VLOOKUP($A24,'Return Data'!$B$7:$R$2700,13,0)</f>
        <v>4.1890000000000001</v>
      </c>
      <c r="M24" s="66">
        <f t="shared" si="4"/>
        <v>22</v>
      </c>
      <c r="N24" s="65">
        <f>VLOOKUP($A24,'Return Data'!$B$7:$R$2700,17,0)</f>
        <v>8.7165999999999997</v>
      </c>
      <c r="O24" s="66">
        <f t="shared" si="5"/>
        <v>19</v>
      </c>
      <c r="P24" s="65">
        <f>VLOOKUP($A24,'Return Data'!$B$7:$R$2700,14,0)</f>
        <v>7.9531000000000001</v>
      </c>
      <c r="Q24" s="66">
        <f t="shared" si="6"/>
        <v>24</v>
      </c>
      <c r="R24" s="65">
        <f>VLOOKUP($A24,'Return Data'!$B$7:$R$2700,16,0)</f>
        <v>7.1906999999999996</v>
      </c>
      <c r="S24" s="67">
        <f t="shared" si="7"/>
        <v>22</v>
      </c>
    </row>
    <row r="25" spans="1:19" x14ac:dyDescent="0.3">
      <c r="A25" s="82" t="s">
        <v>1410</v>
      </c>
      <c r="B25" s="64">
        <f>VLOOKUP($A25,'Return Data'!$B$7:$R$2700,3,0)</f>
        <v>44260</v>
      </c>
      <c r="C25" s="65">
        <f>VLOOKUP($A25,'Return Data'!$B$7:$R$2700,4,0)</f>
        <v>49.8947</v>
      </c>
      <c r="D25" s="65">
        <f>VLOOKUP($A25,'Return Data'!$B$7:$R$2700,9,0)</f>
        <v>-2.6152000000000002</v>
      </c>
      <c r="E25" s="66">
        <f t="shared" si="0"/>
        <v>1</v>
      </c>
      <c r="F25" s="65">
        <f>VLOOKUP($A25,'Return Data'!$B$7:$R$2700,10,0)</f>
        <v>-3.9550999999999998</v>
      </c>
      <c r="G25" s="66">
        <f t="shared" si="1"/>
        <v>3</v>
      </c>
      <c r="H25" s="65">
        <f>VLOOKUP($A25,'Return Data'!$B$7:$R$2700,11,0)</f>
        <v>1.8023</v>
      </c>
      <c r="I25" s="66">
        <f t="shared" si="2"/>
        <v>5</v>
      </c>
      <c r="J25" s="65">
        <f>VLOOKUP($A25,'Return Data'!$B$7:$R$2700,12,0)</f>
        <v>3.1916000000000002</v>
      </c>
      <c r="K25" s="66">
        <f t="shared" si="3"/>
        <v>5</v>
      </c>
      <c r="L25" s="65">
        <f>VLOOKUP($A25,'Return Data'!$B$7:$R$2700,13,0)</f>
        <v>6.5458999999999996</v>
      </c>
      <c r="M25" s="66">
        <f t="shared" si="4"/>
        <v>8</v>
      </c>
      <c r="N25" s="65">
        <f>VLOOKUP($A25,'Return Data'!$B$7:$R$2700,17,0)</f>
        <v>11.533899999999999</v>
      </c>
      <c r="O25" s="66">
        <f t="shared" si="5"/>
        <v>6</v>
      </c>
      <c r="P25" s="65">
        <f>VLOOKUP($A25,'Return Data'!$B$7:$R$2700,14,0)</f>
        <v>10.1516</v>
      </c>
      <c r="Q25" s="66">
        <f t="shared" si="6"/>
        <v>7</v>
      </c>
      <c r="R25" s="65">
        <f>VLOOKUP($A25,'Return Data'!$B$7:$R$2700,16,0)</f>
        <v>8.2774999999999999</v>
      </c>
      <c r="S25" s="67">
        <f t="shared" si="7"/>
        <v>15</v>
      </c>
    </row>
    <row r="26" spans="1:19" x14ac:dyDescent="0.3">
      <c r="A26" s="82" t="s">
        <v>1412</v>
      </c>
      <c r="B26" s="64">
        <f>VLOOKUP($A26,'Return Data'!$B$7:$R$2700,3,0)</f>
        <v>44260</v>
      </c>
      <c r="C26" s="65">
        <f>VLOOKUP($A26,'Return Data'!$B$7:$R$2700,4,0)</f>
        <v>60.8887</v>
      </c>
      <c r="D26" s="65">
        <f>VLOOKUP($A26,'Return Data'!$B$7:$R$2700,9,0)</f>
        <v>-12.472300000000001</v>
      </c>
      <c r="E26" s="66">
        <f t="shared" si="0"/>
        <v>19</v>
      </c>
      <c r="F26" s="65">
        <f>VLOOKUP($A26,'Return Data'!$B$7:$R$2700,10,0)</f>
        <v>-9.3508999999999993</v>
      </c>
      <c r="G26" s="66">
        <f t="shared" si="1"/>
        <v>24</v>
      </c>
      <c r="H26" s="65">
        <f>VLOOKUP($A26,'Return Data'!$B$7:$R$2700,11,0)</f>
        <v>-1.881</v>
      </c>
      <c r="I26" s="66">
        <f t="shared" si="2"/>
        <v>27</v>
      </c>
      <c r="J26" s="65">
        <f>VLOOKUP($A26,'Return Data'!$B$7:$R$2700,12,0)</f>
        <v>0.88900000000000001</v>
      </c>
      <c r="K26" s="66">
        <f t="shared" si="3"/>
        <v>23</v>
      </c>
      <c r="L26" s="65">
        <f>VLOOKUP($A26,'Return Data'!$B$7:$R$2700,13,0)</f>
        <v>3.331</v>
      </c>
      <c r="M26" s="66">
        <f t="shared" si="4"/>
        <v>23</v>
      </c>
      <c r="N26" s="65">
        <f>VLOOKUP($A26,'Return Data'!$B$7:$R$2700,17,0)</f>
        <v>8.3207000000000004</v>
      </c>
      <c r="O26" s="66">
        <f t="shared" si="5"/>
        <v>21</v>
      </c>
      <c r="P26" s="65">
        <f>VLOOKUP($A26,'Return Data'!$B$7:$R$2700,14,0)</f>
        <v>7.9587000000000003</v>
      </c>
      <c r="Q26" s="66">
        <f t="shared" si="6"/>
        <v>23</v>
      </c>
      <c r="R26" s="65">
        <f>VLOOKUP($A26,'Return Data'!$B$7:$R$2700,16,0)</f>
        <v>8.7588000000000008</v>
      </c>
      <c r="S26" s="67">
        <f t="shared" si="7"/>
        <v>10</v>
      </c>
    </row>
    <row r="27" spans="1:19" x14ac:dyDescent="0.3">
      <c r="A27" s="82" t="s">
        <v>1414</v>
      </c>
      <c r="B27" s="64">
        <f>VLOOKUP($A27,'Return Data'!$B$7:$R$2700,3,0)</f>
        <v>44260</v>
      </c>
      <c r="C27" s="65">
        <f>VLOOKUP($A27,'Return Data'!$B$7:$R$2700,4,0)</f>
        <v>48.751600000000003</v>
      </c>
      <c r="D27" s="65">
        <f>VLOOKUP($A27,'Return Data'!$B$7:$R$2700,9,0)</f>
        <v>-3.9135</v>
      </c>
      <c r="E27" s="66">
        <f t="shared" si="0"/>
        <v>3</v>
      </c>
      <c r="F27" s="65">
        <f>VLOOKUP($A27,'Return Data'!$B$7:$R$2700,10,0)</f>
        <v>-4.3014999999999999</v>
      </c>
      <c r="G27" s="66">
        <f t="shared" si="1"/>
        <v>5</v>
      </c>
      <c r="H27" s="65">
        <f>VLOOKUP($A27,'Return Data'!$B$7:$R$2700,11,0)</f>
        <v>0.1363</v>
      </c>
      <c r="I27" s="66">
        <f t="shared" si="2"/>
        <v>16</v>
      </c>
      <c r="J27" s="65">
        <f>VLOOKUP($A27,'Return Data'!$B$7:$R$2700,12,0)</f>
        <v>1.6916</v>
      </c>
      <c r="K27" s="66">
        <f t="shared" si="3"/>
        <v>18</v>
      </c>
      <c r="L27" s="65">
        <f>VLOOKUP($A27,'Return Data'!$B$7:$R$2700,13,0)</f>
        <v>5.2390999999999996</v>
      </c>
      <c r="M27" s="66">
        <f t="shared" si="4"/>
        <v>13</v>
      </c>
      <c r="N27" s="65">
        <f>VLOOKUP($A27,'Return Data'!$B$7:$R$2700,17,0)</f>
        <v>10.154999999999999</v>
      </c>
      <c r="O27" s="66">
        <f t="shared" si="5"/>
        <v>12</v>
      </c>
      <c r="P27" s="65">
        <f>VLOOKUP($A27,'Return Data'!$B$7:$R$2700,14,0)</f>
        <v>9.4283999999999999</v>
      </c>
      <c r="Q27" s="66">
        <f t="shared" si="6"/>
        <v>17</v>
      </c>
      <c r="R27" s="65">
        <f>VLOOKUP($A27,'Return Data'!$B$7:$R$2700,16,0)</f>
        <v>8.6327999999999996</v>
      </c>
      <c r="S27" s="67">
        <f t="shared" si="7"/>
        <v>11</v>
      </c>
    </row>
    <row r="28" spans="1:19" x14ac:dyDescent="0.3">
      <c r="A28" s="82" t="s">
        <v>877</v>
      </c>
      <c r="B28" s="64">
        <f>VLOOKUP($A28,'Return Data'!$B$7:$R$2700,3,0)</f>
        <v>44260</v>
      </c>
      <c r="C28" s="65">
        <f>VLOOKUP($A28,'Return Data'!$B$7:$R$2700,4,0)</f>
        <v>17.282900000000001</v>
      </c>
      <c r="D28" s="65">
        <f>VLOOKUP($A28,'Return Data'!$B$7:$R$2700,9,0)</f>
        <v>-9.0109999999999992</v>
      </c>
      <c r="E28" s="66">
        <f t="shared" si="0"/>
        <v>11</v>
      </c>
      <c r="F28" s="65">
        <f>VLOOKUP($A28,'Return Data'!$B$7:$R$2700,10,0)</f>
        <v>-5.0189000000000004</v>
      </c>
      <c r="G28" s="66">
        <f t="shared" si="1"/>
        <v>7</v>
      </c>
      <c r="H28" s="65">
        <f>VLOOKUP($A28,'Return Data'!$B$7:$R$2700,11,0)</f>
        <v>0.4501</v>
      </c>
      <c r="I28" s="66">
        <f t="shared" si="2"/>
        <v>13</v>
      </c>
      <c r="J28" s="65">
        <f>VLOOKUP($A28,'Return Data'!$B$7:$R$2700,12,0)</f>
        <v>1.8263</v>
      </c>
      <c r="K28" s="66">
        <f t="shared" si="3"/>
        <v>15</v>
      </c>
      <c r="L28" s="65">
        <f>VLOOKUP($A28,'Return Data'!$B$7:$R$2700,13,0)</f>
        <v>5.9092000000000002</v>
      </c>
      <c r="M28" s="66">
        <f t="shared" si="4"/>
        <v>11</v>
      </c>
      <c r="N28" s="65">
        <f>VLOOKUP($A28,'Return Data'!$B$7:$R$2700,17,0)</f>
        <v>10.2898</v>
      </c>
      <c r="O28" s="66">
        <f t="shared" si="5"/>
        <v>9</v>
      </c>
      <c r="P28" s="65">
        <f>VLOOKUP($A28,'Return Data'!$B$7:$R$2700,14,0)</f>
        <v>9.7299000000000007</v>
      </c>
      <c r="Q28" s="66">
        <f t="shared" si="6"/>
        <v>13</v>
      </c>
      <c r="R28" s="65">
        <f>VLOOKUP($A28,'Return Data'!$B$7:$R$2700,16,0)</f>
        <v>8.8617000000000008</v>
      </c>
      <c r="S28" s="67">
        <f t="shared" si="7"/>
        <v>8</v>
      </c>
    </row>
    <row r="29" spans="1:19" x14ac:dyDescent="0.3">
      <c r="A29" s="82" t="s">
        <v>878</v>
      </c>
      <c r="B29" s="64">
        <f>VLOOKUP($A29,'Return Data'!$B$7:$R$2700,3,0)</f>
        <v>44260</v>
      </c>
      <c r="C29" s="65">
        <f>VLOOKUP($A29,'Return Data'!$B$7:$R$2700,4,0)</f>
        <v>18.695499999999999</v>
      </c>
      <c r="D29" s="65">
        <f>VLOOKUP($A29,'Return Data'!$B$7:$R$2700,9,0)</f>
        <v>-13.831799999999999</v>
      </c>
      <c r="E29" s="66">
        <f t="shared" si="0"/>
        <v>22</v>
      </c>
      <c r="F29" s="65">
        <f>VLOOKUP($A29,'Return Data'!$B$7:$R$2700,10,0)</f>
        <v>-8.4945000000000004</v>
      </c>
      <c r="G29" s="66">
        <f t="shared" si="1"/>
        <v>20</v>
      </c>
      <c r="H29" s="65">
        <f>VLOOKUP($A29,'Return Data'!$B$7:$R$2700,11,0)</f>
        <v>0.83160000000000001</v>
      </c>
      <c r="I29" s="66">
        <f t="shared" si="2"/>
        <v>9</v>
      </c>
      <c r="J29" s="65">
        <f>VLOOKUP($A29,'Return Data'!$B$7:$R$2700,12,0)</f>
        <v>2.6823000000000001</v>
      </c>
      <c r="K29" s="66">
        <f t="shared" si="3"/>
        <v>7</v>
      </c>
      <c r="L29" s="65">
        <f>VLOOKUP($A29,'Return Data'!$B$7:$R$2700,13,0)</f>
        <v>6.7686000000000002</v>
      </c>
      <c r="M29" s="66">
        <f t="shared" si="4"/>
        <v>4</v>
      </c>
      <c r="N29" s="65">
        <f>VLOOKUP($A29,'Return Data'!$B$7:$R$2700,17,0)</f>
        <v>11.7148</v>
      </c>
      <c r="O29" s="66">
        <f t="shared" si="5"/>
        <v>3</v>
      </c>
      <c r="P29" s="65">
        <f>VLOOKUP($A29,'Return Data'!$B$7:$R$2700,14,0)</f>
        <v>11.6311</v>
      </c>
      <c r="Q29" s="66">
        <f t="shared" si="6"/>
        <v>2</v>
      </c>
      <c r="R29" s="65">
        <f>VLOOKUP($A29,'Return Data'!$B$7:$R$2700,16,0)</f>
        <v>10.133800000000001</v>
      </c>
      <c r="S29" s="67">
        <f t="shared" si="7"/>
        <v>1</v>
      </c>
    </row>
    <row r="30" spans="1:19" x14ac:dyDescent="0.3">
      <c r="A30" s="82" t="s">
        <v>881</v>
      </c>
      <c r="B30" s="64">
        <f>VLOOKUP($A30,'Return Data'!$B$7:$R$2700,3,0)</f>
        <v>44260</v>
      </c>
      <c r="C30" s="65">
        <f>VLOOKUP($A30,'Return Data'!$B$7:$R$2700,4,0)</f>
        <v>35.023099999999999</v>
      </c>
      <c r="D30" s="65">
        <f>VLOOKUP($A30,'Return Data'!$B$7:$R$2700,9,0)</f>
        <v>-15.658099999999999</v>
      </c>
      <c r="E30" s="66">
        <f t="shared" si="0"/>
        <v>26</v>
      </c>
      <c r="F30" s="65">
        <f>VLOOKUP($A30,'Return Data'!$B$7:$R$2700,10,0)</f>
        <v>-9.7340999999999998</v>
      </c>
      <c r="G30" s="66">
        <f t="shared" si="1"/>
        <v>26</v>
      </c>
      <c r="H30" s="65">
        <f>VLOOKUP($A30,'Return Data'!$B$7:$R$2700,11,0)</f>
        <v>-1.26E-2</v>
      </c>
      <c r="I30" s="66">
        <f t="shared" si="2"/>
        <v>17</v>
      </c>
      <c r="J30" s="65">
        <f>VLOOKUP($A30,'Return Data'!$B$7:$R$2700,12,0)</f>
        <v>2.1686000000000001</v>
      </c>
      <c r="K30" s="66">
        <f t="shared" si="3"/>
        <v>13</v>
      </c>
      <c r="L30" s="65">
        <f>VLOOKUP($A30,'Return Data'!$B$7:$R$2700,13,0)</f>
        <v>5.9236000000000004</v>
      </c>
      <c r="M30" s="66">
        <f t="shared" si="4"/>
        <v>10</v>
      </c>
      <c r="N30" s="65">
        <f>VLOOKUP($A30,'Return Data'!$B$7:$R$2700,17,0)</f>
        <v>12.091699999999999</v>
      </c>
      <c r="O30" s="66">
        <f t="shared" si="5"/>
        <v>1</v>
      </c>
      <c r="P30" s="65">
        <f>VLOOKUP($A30,'Return Data'!$B$7:$R$2700,14,0)</f>
        <v>11.796799999999999</v>
      </c>
      <c r="Q30" s="66">
        <f t="shared" si="6"/>
        <v>1</v>
      </c>
      <c r="R30" s="65">
        <f>VLOOKUP($A30,'Return Data'!$B$7:$R$2700,16,0)</f>
        <v>6.8183999999999996</v>
      </c>
      <c r="S30" s="67">
        <f t="shared" si="7"/>
        <v>24</v>
      </c>
    </row>
    <row r="31" spans="1:19" x14ac:dyDescent="0.3">
      <c r="A31" s="82" t="s">
        <v>882</v>
      </c>
      <c r="B31" s="64">
        <f>VLOOKUP($A31,'Return Data'!$B$7:$R$2700,3,0)</f>
        <v>44260</v>
      </c>
      <c r="C31" s="65">
        <f>VLOOKUP($A31,'Return Data'!$B$7:$R$2700,4,0)</f>
        <v>48.604500000000002</v>
      </c>
      <c r="D31" s="65">
        <f>VLOOKUP($A31,'Return Data'!$B$7:$R$2700,9,0)</f>
        <v>-14.987</v>
      </c>
      <c r="E31" s="66">
        <f t="shared" si="0"/>
        <v>25</v>
      </c>
      <c r="F31" s="65">
        <f>VLOOKUP($A31,'Return Data'!$B$7:$R$2700,10,0)</f>
        <v>-9.4093</v>
      </c>
      <c r="G31" s="66">
        <f t="shared" si="1"/>
        <v>25</v>
      </c>
      <c r="H31" s="65">
        <f>VLOOKUP($A31,'Return Data'!$B$7:$R$2700,11,0)</f>
        <v>-0.64980000000000004</v>
      </c>
      <c r="I31" s="66">
        <f t="shared" si="2"/>
        <v>22</v>
      </c>
      <c r="J31" s="65">
        <f>VLOOKUP($A31,'Return Data'!$B$7:$R$2700,12,0)</f>
        <v>1.6859999999999999</v>
      </c>
      <c r="K31" s="66">
        <f t="shared" si="3"/>
        <v>19</v>
      </c>
      <c r="L31" s="65">
        <f>VLOOKUP($A31,'Return Data'!$B$7:$R$2700,13,0)</f>
        <v>4.9508000000000001</v>
      </c>
      <c r="M31" s="66">
        <f t="shared" si="4"/>
        <v>17</v>
      </c>
      <c r="N31" s="65">
        <f>VLOOKUP($A31,'Return Data'!$B$7:$R$2700,17,0)</f>
        <v>10.2546</v>
      </c>
      <c r="O31" s="66">
        <f t="shared" si="5"/>
        <v>10</v>
      </c>
      <c r="P31" s="65">
        <f>VLOOKUP($A31,'Return Data'!$B$7:$R$2700,14,0)</f>
        <v>10.002700000000001</v>
      </c>
      <c r="Q31" s="66">
        <f t="shared" si="6"/>
        <v>9</v>
      </c>
      <c r="R31" s="65">
        <f>VLOOKUP($A31,'Return Data'!$B$7:$R$2700,16,0)</f>
        <v>8.1395999999999997</v>
      </c>
      <c r="S31" s="67">
        <f t="shared" si="7"/>
        <v>16</v>
      </c>
    </row>
    <row r="32" spans="1:19" x14ac:dyDescent="0.3">
      <c r="A32" s="82" t="s">
        <v>726</v>
      </c>
      <c r="B32" s="64">
        <f>VLOOKUP($A32,'Return Data'!$B$7:$R$2700,3,0)</f>
        <v>44260</v>
      </c>
      <c r="C32" s="65">
        <f>VLOOKUP($A32,'Return Data'!$B$7:$R$2700,4,0)</f>
        <v>21.562100000000001</v>
      </c>
      <c r="D32" s="65">
        <f>VLOOKUP($A32,'Return Data'!$B$7:$R$2700,9,0)</f>
        <v>-13.2254</v>
      </c>
      <c r="E32" s="66">
        <f t="shared" si="0"/>
        <v>21</v>
      </c>
      <c r="F32" s="65">
        <f>VLOOKUP($A32,'Return Data'!$B$7:$R$2700,10,0)</f>
        <v>-8.3960000000000008</v>
      </c>
      <c r="G32" s="66">
        <f t="shared" si="1"/>
        <v>19</v>
      </c>
      <c r="H32" s="65">
        <f>VLOOKUP($A32,'Return Data'!$B$7:$R$2700,11,0)</f>
        <v>-0.58240000000000003</v>
      </c>
      <c r="I32" s="66">
        <f t="shared" si="2"/>
        <v>20</v>
      </c>
      <c r="J32" s="65">
        <f>VLOOKUP($A32,'Return Data'!$B$7:$R$2700,12,0)</f>
        <v>1.4954000000000001</v>
      </c>
      <c r="K32" s="66">
        <f t="shared" si="3"/>
        <v>20</v>
      </c>
      <c r="L32" s="65">
        <f>VLOOKUP($A32,'Return Data'!$B$7:$R$2700,13,0)</f>
        <v>4.6063999999999998</v>
      </c>
      <c r="M32" s="66">
        <f t="shared" si="4"/>
        <v>20</v>
      </c>
      <c r="N32" s="65">
        <f>VLOOKUP($A32,'Return Data'!$B$7:$R$2700,17,0)</f>
        <v>9.2649000000000008</v>
      </c>
      <c r="O32" s="66">
        <f t="shared" si="5"/>
        <v>17</v>
      </c>
      <c r="P32" s="65">
        <f>VLOOKUP($A32,'Return Data'!$B$7:$R$2700,14,0)</f>
        <v>9.4542000000000002</v>
      </c>
      <c r="Q32" s="66">
        <f t="shared" si="6"/>
        <v>16</v>
      </c>
      <c r="R32" s="65">
        <f>VLOOKUP($A32,'Return Data'!$B$7:$R$2700,16,0)</f>
        <v>7.9617000000000004</v>
      </c>
      <c r="S32" s="67">
        <f t="shared" si="7"/>
        <v>17</v>
      </c>
    </row>
    <row r="33" spans="1:19" x14ac:dyDescent="0.3">
      <c r="A33" s="82" t="s">
        <v>727</v>
      </c>
      <c r="B33" s="64">
        <f>VLOOKUP($A33,'Return Data'!$B$7:$R$2700,3,0)</f>
        <v>44260</v>
      </c>
      <c r="C33" s="65">
        <f>VLOOKUP($A33,'Return Data'!$B$7:$R$2700,4,0)</f>
        <v>21.920100000000001</v>
      </c>
      <c r="D33" s="65">
        <f>VLOOKUP($A33,'Return Data'!$B$7:$R$2700,9,0)</f>
        <v>-13.029</v>
      </c>
      <c r="E33" s="66">
        <f t="shared" si="0"/>
        <v>20</v>
      </c>
      <c r="F33" s="65">
        <f>VLOOKUP($A33,'Return Data'!$B$7:$R$2700,10,0)</f>
        <v>-7.7785000000000002</v>
      </c>
      <c r="G33" s="66">
        <f t="shared" si="1"/>
        <v>18</v>
      </c>
      <c r="H33" s="65">
        <f>VLOOKUP($A33,'Return Data'!$B$7:$R$2700,11,0)</f>
        <v>-0.29959999999999998</v>
      </c>
      <c r="I33" s="66">
        <f t="shared" si="2"/>
        <v>19</v>
      </c>
      <c r="J33" s="65">
        <f>VLOOKUP($A33,'Return Data'!$B$7:$R$2700,12,0)</f>
        <v>1.7093</v>
      </c>
      <c r="K33" s="66">
        <f t="shared" si="3"/>
        <v>17</v>
      </c>
      <c r="L33" s="65">
        <f>VLOOKUP($A33,'Return Data'!$B$7:$R$2700,13,0)</f>
        <v>4.7706</v>
      </c>
      <c r="M33" s="66">
        <f t="shared" si="4"/>
        <v>18</v>
      </c>
      <c r="N33" s="65">
        <f>VLOOKUP($A33,'Return Data'!$B$7:$R$2700,17,0)</f>
        <v>9.6654</v>
      </c>
      <c r="O33" s="66">
        <f t="shared" si="5"/>
        <v>15</v>
      </c>
      <c r="P33" s="65">
        <f>VLOOKUP($A33,'Return Data'!$B$7:$R$2700,14,0)</f>
        <v>9.8201000000000001</v>
      </c>
      <c r="Q33" s="66">
        <f t="shared" si="6"/>
        <v>12</v>
      </c>
      <c r="R33" s="65">
        <f>VLOOKUP($A33,'Return Data'!$B$7:$R$2700,16,0)</f>
        <v>7.8437999999999999</v>
      </c>
      <c r="S33" s="67">
        <f t="shared" si="7"/>
        <v>18</v>
      </c>
    </row>
    <row r="34" spans="1:19" x14ac:dyDescent="0.3">
      <c r="A34" s="82" t="s">
        <v>728</v>
      </c>
      <c r="B34" s="64">
        <f>VLOOKUP($A34,'Return Data'!$B$7:$R$2700,3,0)</f>
        <v>44260</v>
      </c>
      <c r="C34" s="65">
        <f>VLOOKUP($A34,'Return Data'!$B$7:$R$2700,4,0)</f>
        <v>199.56899999999999</v>
      </c>
      <c r="D34" s="65">
        <f>VLOOKUP($A34,'Return Data'!$B$7:$R$2700,9,0)</f>
        <v>-9.1622000000000003</v>
      </c>
      <c r="E34" s="66">
        <f t="shared" si="0"/>
        <v>12</v>
      </c>
      <c r="F34" s="65">
        <f>VLOOKUP($A34,'Return Data'!$B$7:$R$2700,10,0)</f>
        <v>-5.7123999999999997</v>
      </c>
      <c r="G34" s="66">
        <f t="shared" si="1"/>
        <v>10</v>
      </c>
      <c r="H34" s="65">
        <f>VLOOKUP($A34,'Return Data'!$B$7:$R$2700,11,0)</f>
        <v>0.3674</v>
      </c>
      <c r="I34" s="66">
        <f t="shared" si="2"/>
        <v>14</v>
      </c>
      <c r="J34" s="65">
        <f>VLOOKUP($A34,'Return Data'!$B$7:$R$2700,12,0)</f>
        <v>0.84960000000000002</v>
      </c>
      <c r="K34" s="66">
        <f t="shared" si="3"/>
        <v>24</v>
      </c>
      <c r="L34" s="65">
        <f>VLOOKUP($A34,'Return Data'!$B$7:$R$2700,13,0)</f>
        <v>3.2955000000000001</v>
      </c>
      <c r="M34" s="66">
        <f t="shared" si="4"/>
        <v>24</v>
      </c>
      <c r="N34" s="65">
        <f>VLOOKUP($A34,'Return Data'!$B$7:$R$2700,17,0)</f>
        <v>8.6000999999999994</v>
      </c>
      <c r="O34" s="66">
        <f t="shared" si="5"/>
        <v>20</v>
      </c>
      <c r="P34" s="65">
        <f>VLOOKUP($A34,'Return Data'!$B$7:$R$2700,14,0)</f>
        <v>8.5599000000000007</v>
      </c>
      <c r="Q34" s="66">
        <f t="shared" si="6"/>
        <v>19</v>
      </c>
      <c r="R34" s="65">
        <f>VLOOKUP($A34,'Return Data'!$B$7:$R$2700,16,0)</f>
        <v>6.8914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-9.9157740740740721</v>
      </c>
      <c r="E36" s="88"/>
      <c r="F36" s="89">
        <f>AVERAGE(F8:F34)</f>
        <v>-6.7637518518518522</v>
      </c>
      <c r="G36" s="88"/>
      <c r="H36" s="89">
        <f>AVERAGE(H8:H34)</f>
        <v>0.43221481481481488</v>
      </c>
      <c r="I36" s="88"/>
      <c r="J36" s="89">
        <f>AVERAGE(J8:J34)</f>
        <v>2.1291555555555557</v>
      </c>
      <c r="K36" s="88"/>
      <c r="L36" s="89">
        <f>AVERAGE(L8:L34)</f>
        <v>5.3206370370370371</v>
      </c>
      <c r="M36" s="88"/>
      <c r="N36" s="89">
        <f>AVERAGE(N8:N34)</f>
        <v>9.6765111111111128</v>
      </c>
      <c r="O36" s="88"/>
      <c r="P36" s="89">
        <f>AVERAGE(P8:P34)</f>
        <v>9.4021629629629633</v>
      </c>
      <c r="Q36" s="88"/>
      <c r="R36" s="89">
        <f>AVERAGE(R8:R34)</f>
        <v>8.2260592592592605</v>
      </c>
      <c r="S36" s="90"/>
    </row>
    <row r="37" spans="1:19" x14ac:dyDescent="0.3">
      <c r="A37" s="87" t="s">
        <v>28</v>
      </c>
      <c r="B37" s="88"/>
      <c r="C37" s="88"/>
      <c r="D37" s="89">
        <f>MIN(D8:D34)</f>
        <v>-16.197399999999998</v>
      </c>
      <c r="E37" s="88"/>
      <c r="F37" s="89">
        <f>MIN(F8:F34)</f>
        <v>-9.8201000000000001</v>
      </c>
      <c r="G37" s="88"/>
      <c r="H37" s="89">
        <f>MIN(H8:H34)</f>
        <v>-1.881</v>
      </c>
      <c r="I37" s="88"/>
      <c r="J37" s="89">
        <f>MIN(J8:J34)</f>
        <v>-0.28449999999999998</v>
      </c>
      <c r="K37" s="88"/>
      <c r="L37" s="89">
        <f>MIN(L8:L34)</f>
        <v>2.0344000000000002</v>
      </c>
      <c r="M37" s="88"/>
      <c r="N37" s="89">
        <f>MIN(N8:N34)</f>
        <v>6.3013000000000003</v>
      </c>
      <c r="O37" s="88"/>
      <c r="P37" s="89">
        <f>MIN(P8:P34)</f>
        <v>7.3521000000000001</v>
      </c>
      <c r="Q37" s="88"/>
      <c r="R37" s="89">
        <f>MIN(R8:R34)</f>
        <v>6.2884000000000002</v>
      </c>
      <c r="S37" s="90"/>
    </row>
    <row r="38" spans="1:19" ht="15" thickBot="1" x14ac:dyDescent="0.35">
      <c r="A38" s="91" t="s">
        <v>29</v>
      </c>
      <c r="B38" s="92"/>
      <c r="C38" s="92"/>
      <c r="D38" s="93">
        <f>MAX(D8:D34)</f>
        <v>-2.6152000000000002</v>
      </c>
      <c r="E38" s="92"/>
      <c r="F38" s="93">
        <f>MAX(F8:F34)</f>
        <v>-3.0547</v>
      </c>
      <c r="G38" s="92"/>
      <c r="H38" s="93">
        <f>MAX(H8:H34)</f>
        <v>3.4504000000000001</v>
      </c>
      <c r="I38" s="92"/>
      <c r="J38" s="93">
        <f>MAX(J8:J34)</f>
        <v>5.3446999999999996</v>
      </c>
      <c r="K38" s="92"/>
      <c r="L38" s="93">
        <f>MAX(L8:L34)</f>
        <v>8.41</v>
      </c>
      <c r="M38" s="92"/>
      <c r="N38" s="93">
        <f>MAX(N8:N34)</f>
        <v>12.091699999999999</v>
      </c>
      <c r="O38" s="92"/>
      <c r="P38" s="93">
        <f>MAX(P8:P34)</f>
        <v>11.796799999999999</v>
      </c>
      <c r="Q38" s="92"/>
      <c r="R38" s="93">
        <f>MAX(R8:R34)</f>
        <v>10.133800000000001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1629</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44260</v>
      </c>
      <c r="C8" s="65">
        <f>VLOOKUP($A8,'Return Data'!$B$7:$R$2700,4,0)</f>
        <v>287.67619999999999</v>
      </c>
      <c r="D8" s="65">
        <f>VLOOKUP($A8,'Return Data'!$B$7:$R$2700,9,0)</f>
        <v>0.86329999999999996</v>
      </c>
      <c r="E8" s="66">
        <f>RANK(D8,D$8:D$26,0)</f>
        <v>16</v>
      </c>
      <c r="F8" s="65">
        <f>VLOOKUP($A8,'Return Data'!$B$7:$R$2700,10,0)</f>
        <v>-1.6051</v>
      </c>
      <c r="G8" s="66">
        <f>RANK(F8,F$8:F$26,0)</f>
        <v>16</v>
      </c>
      <c r="H8" s="65">
        <f>VLOOKUP($A8,'Return Data'!$B$7:$R$2700,11,0)</f>
        <v>3.7027999999999999</v>
      </c>
      <c r="I8" s="66">
        <f>RANK(H8,H$8:H$26,0)</f>
        <v>12</v>
      </c>
      <c r="J8" s="65">
        <f>VLOOKUP($A8,'Return Data'!$B$7:$R$2700,12,0)</f>
        <v>6.9347000000000003</v>
      </c>
      <c r="K8" s="66">
        <f>RANK(J8,J$8:J$26,0)</f>
        <v>5</v>
      </c>
      <c r="L8" s="65">
        <f>VLOOKUP($A8,'Return Data'!$B$7:$R$2700,13,0)</f>
        <v>7.8552</v>
      </c>
      <c r="M8" s="66">
        <f>RANK(L8,L$8:L$26,0)</f>
        <v>5</v>
      </c>
      <c r="N8" s="65">
        <f>VLOOKUP($A8,'Return Data'!$B$7:$R$2700,17,0)</f>
        <v>9.7209000000000003</v>
      </c>
      <c r="O8" s="66">
        <f>RANK(N8,N$8:N$26,0)</f>
        <v>7</v>
      </c>
      <c r="P8" s="65">
        <f>VLOOKUP($A8,'Return Data'!$B$7:$R$2700,14,0)</f>
        <v>9.0607000000000006</v>
      </c>
      <c r="Q8" s="66">
        <f>RANK(P8,P$8:P$26,0)</f>
        <v>8</v>
      </c>
      <c r="R8" s="65">
        <f>VLOOKUP($A8,'Return Data'!$B$7:$R$2700,16,0)</f>
        <v>9.4506999999999994</v>
      </c>
      <c r="S8" s="67">
        <f>RANK(R8,R$8:R$26,0)</f>
        <v>1</v>
      </c>
    </row>
    <row r="9" spans="1:19" x14ac:dyDescent="0.3">
      <c r="A9" s="82" t="s">
        <v>573</v>
      </c>
      <c r="B9" s="64">
        <f>VLOOKUP($A9,'Return Data'!$B$7:$R$2700,3,0)</f>
        <v>44260</v>
      </c>
      <c r="C9" s="65">
        <f>VLOOKUP($A9,'Return Data'!$B$7:$R$2700,4,0)</f>
        <v>2086.4036000000001</v>
      </c>
      <c r="D9" s="65">
        <f>VLOOKUP($A9,'Return Data'!$B$7:$R$2700,9,0)</f>
        <v>3.8624999999999998</v>
      </c>
      <c r="E9" s="66">
        <f t="shared" ref="E9:E26" si="0">RANK(D9,D$8:D$26,0)</f>
        <v>4</v>
      </c>
      <c r="F9" s="65">
        <f>VLOOKUP($A9,'Return Data'!$B$7:$R$2700,10,0)</f>
        <v>0.6704</v>
      </c>
      <c r="G9" s="66">
        <f t="shared" ref="G9:G26" si="1">RANK(F9,F$8:F$26,0)</f>
        <v>4</v>
      </c>
      <c r="H9" s="65">
        <f>VLOOKUP($A9,'Return Data'!$B$7:$R$2700,11,0)</f>
        <v>3.9222999999999999</v>
      </c>
      <c r="I9" s="66">
        <f t="shared" ref="I9:I26" si="2">RANK(H9,H$8:H$26,0)</f>
        <v>7</v>
      </c>
      <c r="J9" s="65">
        <f>VLOOKUP($A9,'Return Data'!$B$7:$R$2700,12,0)</f>
        <v>6.6363000000000003</v>
      </c>
      <c r="K9" s="66">
        <f t="shared" ref="K9:K26" si="3">RANK(J9,J$8:J$26,0)</f>
        <v>7</v>
      </c>
      <c r="L9" s="65">
        <f>VLOOKUP($A9,'Return Data'!$B$7:$R$2700,13,0)</f>
        <v>7.7423999999999999</v>
      </c>
      <c r="M9" s="66">
        <f t="shared" ref="M9:M26" si="4">RANK(L9,L$8:L$26,0)</f>
        <v>6</v>
      </c>
      <c r="N9" s="65">
        <f>VLOOKUP($A9,'Return Data'!$B$7:$R$2700,17,0)</f>
        <v>9.3896999999999995</v>
      </c>
      <c r="O9" s="66">
        <f t="shared" ref="O9:O26" si="5">RANK(N9,N$8:N$26,0)</f>
        <v>12</v>
      </c>
      <c r="P9" s="65">
        <f>VLOOKUP($A9,'Return Data'!$B$7:$R$2700,14,0)</f>
        <v>9.1143000000000001</v>
      </c>
      <c r="Q9" s="66">
        <f t="shared" ref="Q9:Q26" si="6">RANK(P9,P$8:P$26,0)</f>
        <v>6</v>
      </c>
      <c r="R9" s="65">
        <f>VLOOKUP($A9,'Return Data'!$B$7:$R$2700,16,0)</f>
        <v>8.7231000000000005</v>
      </c>
      <c r="S9" s="67">
        <f t="shared" ref="S9:S26" si="7">RANK(R9,R$8:R$26,0)</f>
        <v>11</v>
      </c>
    </row>
    <row r="10" spans="1:19" x14ac:dyDescent="0.3">
      <c r="A10" s="82" t="s">
        <v>575</v>
      </c>
      <c r="B10" s="64">
        <f>VLOOKUP($A10,'Return Data'!$B$7:$R$2700,3,0)</f>
        <v>44260</v>
      </c>
      <c r="C10" s="65">
        <f>VLOOKUP($A10,'Return Data'!$B$7:$R$2700,4,0)</f>
        <v>19.0471</v>
      </c>
      <c r="D10" s="65">
        <f>VLOOKUP($A10,'Return Data'!$B$7:$R$2700,9,0)</f>
        <v>3.8233000000000001</v>
      </c>
      <c r="E10" s="66">
        <f t="shared" si="0"/>
        <v>5</v>
      </c>
      <c r="F10" s="65">
        <f>VLOOKUP($A10,'Return Data'!$B$7:$R$2700,10,0)</f>
        <v>-1.2427999999999999</v>
      </c>
      <c r="G10" s="66">
        <f t="shared" si="1"/>
        <v>13</v>
      </c>
      <c r="H10" s="65">
        <f>VLOOKUP($A10,'Return Data'!$B$7:$R$2700,11,0)</f>
        <v>3.7006999999999999</v>
      </c>
      <c r="I10" s="66">
        <f t="shared" si="2"/>
        <v>13</v>
      </c>
      <c r="J10" s="65">
        <f>VLOOKUP($A10,'Return Data'!$B$7:$R$2700,12,0)</f>
        <v>5.9443999999999999</v>
      </c>
      <c r="K10" s="66">
        <f t="shared" si="3"/>
        <v>12</v>
      </c>
      <c r="L10" s="65">
        <f>VLOOKUP($A10,'Return Data'!$B$7:$R$2700,13,0)</f>
        <v>8.0306999999999995</v>
      </c>
      <c r="M10" s="66">
        <f t="shared" si="4"/>
        <v>3</v>
      </c>
      <c r="N10" s="65">
        <f>VLOOKUP($A10,'Return Data'!$B$7:$R$2700,17,0)</f>
        <v>9.6112000000000002</v>
      </c>
      <c r="O10" s="66">
        <f t="shared" si="5"/>
        <v>9</v>
      </c>
      <c r="P10" s="65">
        <f>VLOOKUP($A10,'Return Data'!$B$7:$R$2700,14,0)</f>
        <v>8.9184000000000001</v>
      </c>
      <c r="Q10" s="66">
        <f t="shared" si="6"/>
        <v>11</v>
      </c>
      <c r="R10" s="65">
        <f>VLOOKUP($A10,'Return Data'!$B$7:$R$2700,16,0)</f>
        <v>9.0000999999999998</v>
      </c>
      <c r="S10" s="67">
        <f t="shared" si="7"/>
        <v>3</v>
      </c>
    </row>
    <row r="11" spans="1:19" x14ac:dyDescent="0.3">
      <c r="A11" s="82" t="s">
        <v>577</v>
      </c>
      <c r="B11" s="64">
        <f>VLOOKUP($A11,'Return Data'!$B$7:$R$2700,3,0)</f>
        <v>44260</v>
      </c>
      <c r="C11" s="65">
        <f>VLOOKUP($A11,'Return Data'!$B$7:$R$2700,4,0)</f>
        <v>19.042999999999999</v>
      </c>
      <c r="D11" s="65">
        <f>VLOOKUP($A11,'Return Data'!$B$7:$R$2700,9,0)</f>
        <v>-10.309200000000001</v>
      </c>
      <c r="E11" s="66">
        <f t="shared" si="0"/>
        <v>18</v>
      </c>
      <c r="F11" s="65">
        <f>VLOOKUP($A11,'Return Data'!$B$7:$R$2700,10,0)</f>
        <v>-7.3160999999999996</v>
      </c>
      <c r="G11" s="66">
        <f t="shared" si="1"/>
        <v>18</v>
      </c>
      <c r="H11" s="65">
        <f>VLOOKUP($A11,'Return Data'!$B$7:$R$2700,11,0)</f>
        <v>8.5300000000000001E-2</v>
      </c>
      <c r="I11" s="66">
        <f t="shared" si="2"/>
        <v>18</v>
      </c>
      <c r="J11" s="65">
        <f>VLOOKUP($A11,'Return Data'!$B$7:$R$2700,12,0)</f>
        <v>4.5279999999999996</v>
      </c>
      <c r="K11" s="66">
        <f t="shared" si="3"/>
        <v>18</v>
      </c>
      <c r="L11" s="65">
        <f>VLOOKUP($A11,'Return Data'!$B$7:$R$2700,13,0)</f>
        <v>6.7678000000000003</v>
      </c>
      <c r="M11" s="66">
        <f t="shared" si="4"/>
        <v>13</v>
      </c>
      <c r="N11" s="65">
        <f>VLOOKUP($A11,'Return Data'!$B$7:$R$2700,17,0)</f>
        <v>11.115</v>
      </c>
      <c r="O11" s="66">
        <f t="shared" si="5"/>
        <v>1</v>
      </c>
      <c r="P11" s="65">
        <f>VLOOKUP($A11,'Return Data'!$B$7:$R$2700,14,0)</f>
        <v>9.7601999999999993</v>
      </c>
      <c r="Q11" s="66">
        <f t="shared" si="6"/>
        <v>2</v>
      </c>
      <c r="R11" s="65">
        <f>VLOOKUP($A11,'Return Data'!$B$7:$R$2700,16,0)</f>
        <v>8.9934999999999992</v>
      </c>
      <c r="S11" s="67">
        <f t="shared" si="7"/>
        <v>4</v>
      </c>
    </row>
    <row r="12" spans="1:19" x14ac:dyDescent="0.3">
      <c r="A12" s="82" t="s">
        <v>580</v>
      </c>
      <c r="B12" s="64">
        <f>VLOOKUP($A12,'Return Data'!$B$7:$R$2700,3,0)</f>
        <v>44260</v>
      </c>
      <c r="C12" s="65">
        <f>VLOOKUP($A12,'Return Data'!$B$7:$R$2700,4,0)</f>
        <v>17.8841</v>
      </c>
      <c r="D12" s="65">
        <f>VLOOKUP($A12,'Return Data'!$B$7:$R$2700,9,0)</f>
        <v>1.9491000000000001</v>
      </c>
      <c r="E12" s="66">
        <f t="shared" si="0"/>
        <v>11</v>
      </c>
      <c r="F12" s="65">
        <f>VLOOKUP($A12,'Return Data'!$B$7:$R$2700,10,0)</f>
        <v>-0.57999999999999996</v>
      </c>
      <c r="G12" s="66">
        <f t="shared" si="1"/>
        <v>10</v>
      </c>
      <c r="H12" s="65">
        <f>VLOOKUP($A12,'Return Data'!$B$7:$R$2700,11,0)</f>
        <v>3.4308000000000001</v>
      </c>
      <c r="I12" s="66">
        <f t="shared" si="2"/>
        <v>15</v>
      </c>
      <c r="J12" s="65">
        <f>VLOOKUP($A12,'Return Data'!$B$7:$R$2700,12,0)</f>
        <v>5.6376999999999997</v>
      </c>
      <c r="K12" s="66">
        <f t="shared" si="3"/>
        <v>13</v>
      </c>
      <c r="L12" s="65">
        <f>VLOOKUP($A12,'Return Data'!$B$7:$R$2700,13,0)</f>
        <v>5.8262</v>
      </c>
      <c r="M12" s="66">
        <f t="shared" si="4"/>
        <v>17</v>
      </c>
      <c r="N12" s="65">
        <f>VLOOKUP($A12,'Return Data'!$B$7:$R$2700,17,0)</f>
        <v>9.3756000000000004</v>
      </c>
      <c r="O12" s="66">
        <f t="shared" si="5"/>
        <v>13</v>
      </c>
      <c r="P12" s="65">
        <f>VLOOKUP($A12,'Return Data'!$B$7:$R$2700,14,0)</f>
        <v>9.1102000000000007</v>
      </c>
      <c r="Q12" s="66">
        <f t="shared" si="6"/>
        <v>7</v>
      </c>
      <c r="R12" s="65">
        <f>VLOOKUP($A12,'Return Data'!$B$7:$R$2700,16,0)</f>
        <v>8.8358000000000008</v>
      </c>
      <c r="S12" s="67">
        <f t="shared" si="7"/>
        <v>8</v>
      </c>
    </row>
    <row r="13" spans="1:19" x14ac:dyDescent="0.3">
      <c r="A13" s="82" t="s">
        <v>581</v>
      </c>
      <c r="B13" s="64">
        <f>VLOOKUP($A13,'Return Data'!$B$7:$R$2700,3,0)</f>
        <v>44260</v>
      </c>
      <c r="C13" s="65">
        <f>VLOOKUP($A13,'Return Data'!$B$7:$R$2700,4,0)</f>
        <v>18.152799999999999</v>
      </c>
      <c r="D13" s="65">
        <f>VLOOKUP($A13,'Return Data'!$B$7:$R$2700,9,0)</f>
        <v>2.0785999999999998</v>
      </c>
      <c r="E13" s="66">
        <f t="shared" si="0"/>
        <v>10</v>
      </c>
      <c r="F13" s="65">
        <f>VLOOKUP($A13,'Return Data'!$B$7:$R$2700,10,0)</f>
        <v>-1.0999999999999999E-2</v>
      </c>
      <c r="G13" s="66">
        <f t="shared" si="1"/>
        <v>5</v>
      </c>
      <c r="H13" s="65">
        <f>VLOOKUP($A13,'Return Data'!$B$7:$R$2700,11,0)</f>
        <v>4.5279999999999996</v>
      </c>
      <c r="I13" s="66">
        <f t="shared" si="2"/>
        <v>2</v>
      </c>
      <c r="J13" s="65">
        <f>VLOOKUP($A13,'Return Data'!$B$7:$R$2700,12,0)</f>
        <v>7.7549999999999999</v>
      </c>
      <c r="K13" s="66">
        <f t="shared" si="3"/>
        <v>1</v>
      </c>
      <c r="L13" s="65">
        <f>VLOOKUP($A13,'Return Data'!$B$7:$R$2700,13,0)</f>
        <v>7.9534000000000002</v>
      </c>
      <c r="M13" s="66">
        <f t="shared" si="4"/>
        <v>4</v>
      </c>
      <c r="N13" s="65">
        <f>VLOOKUP($A13,'Return Data'!$B$7:$R$2700,17,0)</f>
        <v>9.8724000000000007</v>
      </c>
      <c r="O13" s="66">
        <f t="shared" si="5"/>
        <v>6</v>
      </c>
      <c r="P13" s="65">
        <f>VLOOKUP($A13,'Return Data'!$B$7:$R$2700,14,0)</f>
        <v>9.1202000000000005</v>
      </c>
      <c r="Q13" s="66">
        <f t="shared" si="6"/>
        <v>5</v>
      </c>
      <c r="R13" s="65">
        <f>VLOOKUP($A13,'Return Data'!$B$7:$R$2700,16,0)</f>
        <v>8.9604999999999997</v>
      </c>
      <c r="S13" s="67">
        <f t="shared" si="7"/>
        <v>5</v>
      </c>
    </row>
    <row r="14" spans="1:19" x14ac:dyDescent="0.3">
      <c r="A14" s="82" t="s">
        <v>584</v>
      </c>
      <c r="B14" s="64">
        <f>VLOOKUP($A14,'Return Data'!$B$7:$R$2700,3,0)</f>
        <v>44260</v>
      </c>
      <c r="C14" s="65">
        <f>VLOOKUP($A14,'Return Data'!$B$7:$R$2700,4,0)</f>
        <v>25.538799999999998</v>
      </c>
      <c r="D14" s="65">
        <f>VLOOKUP($A14,'Return Data'!$B$7:$R$2700,9,0)</f>
        <v>2.6749999999999998</v>
      </c>
      <c r="E14" s="66">
        <f t="shared" si="0"/>
        <v>9</v>
      </c>
      <c r="F14" s="65">
        <f>VLOOKUP($A14,'Return Data'!$B$7:$R$2700,10,0)</f>
        <v>1.4454</v>
      </c>
      <c r="G14" s="66">
        <f t="shared" si="1"/>
        <v>3</v>
      </c>
      <c r="H14" s="65">
        <f>VLOOKUP($A14,'Return Data'!$B$7:$R$2700,11,0)</f>
        <v>5.0814000000000004</v>
      </c>
      <c r="I14" s="66">
        <f t="shared" si="2"/>
        <v>1</v>
      </c>
      <c r="J14" s="65">
        <f>VLOOKUP($A14,'Return Data'!$B$7:$R$2700,12,0)</f>
        <v>7.3173000000000004</v>
      </c>
      <c r="K14" s="66">
        <f t="shared" si="3"/>
        <v>3</v>
      </c>
      <c r="L14" s="65">
        <f>VLOOKUP($A14,'Return Data'!$B$7:$R$2700,13,0)</f>
        <v>7.5675999999999997</v>
      </c>
      <c r="M14" s="66">
        <f t="shared" si="4"/>
        <v>10</v>
      </c>
      <c r="N14" s="65">
        <f>VLOOKUP($A14,'Return Data'!$B$7:$R$2700,17,0)</f>
        <v>9.5640999999999998</v>
      </c>
      <c r="O14" s="66">
        <f t="shared" si="5"/>
        <v>10</v>
      </c>
      <c r="P14" s="65">
        <f>VLOOKUP($A14,'Return Data'!$B$7:$R$2700,14,0)</f>
        <v>8.5988000000000007</v>
      </c>
      <c r="Q14" s="66">
        <f t="shared" si="6"/>
        <v>14</v>
      </c>
      <c r="R14" s="65">
        <f>VLOOKUP($A14,'Return Data'!$B$7:$R$2700,16,0)</f>
        <v>8.9552999999999994</v>
      </c>
      <c r="S14" s="67">
        <f t="shared" si="7"/>
        <v>6</v>
      </c>
    </row>
    <row r="15" spans="1:19" x14ac:dyDescent="0.3">
      <c r="A15" s="82" t="s">
        <v>585</v>
      </c>
      <c r="B15" s="64">
        <f>VLOOKUP($A15,'Return Data'!$B$7:$R$2700,3,0)</f>
        <v>44260</v>
      </c>
      <c r="C15" s="65">
        <f>VLOOKUP($A15,'Return Data'!$B$7:$R$2700,4,0)</f>
        <v>19.404199999999999</v>
      </c>
      <c r="D15" s="65">
        <f>VLOOKUP($A15,'Return Data'!$B$7:$R$2700,9,0)</f>
        <v>4.2664</v>
      </c>
      <c r="E15" s="66">
        <f t="shared" si="0"/>
        <v>1</v>
      </c>
      <c r="F15" s="65">
        <f>VLOOKUP($A15,'Return Data'!$B$7:$R$2700,10,0)</f>
        <v>-0.34489999999999998</v>
      </c>
      <c r="G15" s="66">
        <f t="shared" si="1"/>
        <v>7</v>
      </c>
      <c r="H15" s="65">
        <f>VLOOKUP($A15,'Return Data'!$B$7:$R$2700,11,0)</f>
        <v>3.8382999999999998</v>
      </c>
      <c r="I15" s="66">
        <f t="shared" si="2"/>
        <v>9</v>
      </c>
      <c r="J15" s="65">
        <f>VLOOKUP($A15,'Return Data'!$B$7:$R$2700,12,0)</f>
        <v>6.8628999999999998</v>
      </c>
      <c r="K15" s="66">
        <f t="shared" si="3"/>
        <v>6</v>
      </c>
      <c r="L15" s="65">
        <f>VLOOKUP($A15,'Return Data'!$B$7:$R$2700,13,0)</f>
        <v>8.4009</v>
      </c>
      <c r="M15" s="66">
        <f t="shared" si="4"/>
        <v>1</v>
      </c>
      <c r="N15" s="65">
        <f>VLOOKUP($A15,'Return Data'!$B$7:$R$2700,17,0)</f>
        <v>10.4094</v>
      </c>
      <c r="O15" s="66">
        <f t="shared" si="5"/>
        <v>2</v>
      </c>
      <c r="P15" s="65">
        <f>VLOOKUP($A15,'Return Data'!$B$7:$R$2700,14,0)</f>
        <v>9.7841000000000005</v>
      </c>
      <c r="Q15" s="66">
        <f t="shared" si="6"/>
        <v>1</v>
      </c>
      <c r="R15" s="65">
        <f>VLOOKUP($A15,'Return Data'!$B$7:$R$2700,16,0)</f>
        <v>8.6393000000000004</v>
      </c>
      <c r="S15" s="67">
        <f t="shared" si="7"/>
        <v>12</v>
      </c>
    </row>
    <row r="16" spans="1:19" x14ac:dyDescent="0.3">
      <c r="A16" s="82" t="s">
        <v>587</v>
      </c>
      <c r="B16" s="64">
        <f>VLOOKUP($A16,'Return Data'!$B$7:$R$2700,3,0)</f>
        <v>44259</v>
      </c>
      <c r="C16" s="65">
        <f>VLOOKUP($A16,'Return Data'!$B$7:$R$2700,4,0)</f>
        <v>1129.7293999999999</v>
      </c>
      <c r="D16" s="65">
        <f>VLOOKUP($A16,'Return Data'!$B$7:$R$2700,9,0)</f>
        <v>2.8984999999999999</v>
      </c>
      <c r="E16" s="66">
        <f t="shared" si="0"/>
        <v>8</v>
      </c>
      <c r="F16" s="65">
        <f>VLOOKUP($A16,'Return Data'!$B$7:$R$2700,10,0)</f>
        <v>2.6981000000000002</v>
      </c>
      <c r="G16" s="66">
        <f t="shared" si="1"/>
        <v>2</v>
      </c>
      <c r="H16" s="65">
        <f>VLOOKUP($A16,'Return Data'!$B$7:$R$2700,11,0)</f>
        <v>4.4009999999999998</v>
      </c>
      <c r="I16" s="66">
        <f t="shared" si="2"/>
        <v>3</v>
      </c>
      <c r="J16" s="65">
        <f>VLOOKUP($A16,'Return Data'!$B$7:$R$2700,12,0)</f>
        <v>4.97</v>
      </c>
      <c r="K16" s="66">
        <f t="shared" si="3"/>
        <v>17</v>
      </c>
      <c r="L16" s="65">
        <f>VLOOKUP($A16,'Return Data'!$B$7:$R$2700,13,0)</f>
        <v>4.9359999999999999</v>
      </c>
      <c r="M16" s="66">
        <f t="shared" si="4"/>
        <v>19</v>
      </c>
      <c r="N16" s="65"/>
      <c r="O16" s="66"/>
      <c r="P16" s="65"/>
      <c r="Q16" s="66"/>
      <c r="R16" s="65">
        <f>VLOOKUP($A16,'Return Data'!$B$7:$R$2700,16,0)</f>
        <v>6.9676</v>
      </c>
      <c r="S16" s="67">
        <f t="shared" si="7"/>
        <v>19</v>
      </c>
    </row>
    <row r="17" spans="1:19" x14ac:dyDescent="0.3">
      <c r="A17" s="82" t="s">
        <v>590</v>
      </c>
      <c r="B17" s="64">
        <f>VLOOKUP($A17,'Return Data'!$B$7:$R$2700,3,0)</f>
        <v>44260</v>
      </c>
      <c r="C17" s="65">
        <f>VLOOKUP($A17,'Return Data'!$B$7:$R$2700,4,0)</f>
        <v>1860.1358</v>
      </c>
      <c r="D17" s="65">
        <f>VLOOKUP($A17,'Return Data'!$B$7:$R$2700,9,0)</f>
        <v>-10.694599999999999</v>
      </c>
      <c r="E17" s="66">
        <f t="shared" si="0"/>
        <v>19</v>
      </c>
      <c r="F17" s="65">
        <f>VLOOKUP($A17,'Return Data'!$B$7:$R$2700,10,0)</f>
        <v>-7.6837</v>
      </c>
      <c r="G17" s="66">
        <f t="shared" si="1"/>
        <v>19</v>
      </c>
      <c r="H17" s="65">
        <f>VLOOKUP($A17,'Return Data'!$B$7:$R$2700,11,0)</f>
        <v>-1.1322000000000001</v>
      </c>
      <c r="I17" s="66">
        <f t="shared" si="2"/>
        <v>19</v>
      </c>
      <c r="J17" s="65">
        <f>VLOOKUP($A17,'Return Data'!$B$7:$R$2700,12,0)</f>
        <v>3.7195999999999998</v>
      </c>
      <c r="K17" s="66">
        <f t="shared" si="3"/>
        <v>19</v>
      </c>
      <c r="L17" s="65">
        <f>VLOOKUP($A17,'Return Data'!$B$7:$R$2700,13,0)</f>
        <v>5.1105999999999998</v>
      </c>
      <c r="M17" s="66">
        <f t="shared" si="4"/>
        <v>18</v>
      </c>
      <c r="N17" s="65">
        <f>VLOOKUP($A17,'Return Data'!$B$7:$R$2700,17,0)</f>
        <v>7.9371999999999998</v>
      </c>
      <c r="O17" s="66">
        <f t="shared" si="5"/>
        <v>16</v>
      </c>
      <c r="P17" s="65">
        <f>VLOOKUP($A17,'Return Data'!$B$7:$R$2700,14,0)</f>
        <v>8.0166000000000004</v>
      </c>
      <c r="Q17" s="66">
        <f t="shared" si="6"/>
        <v>16</v>
      </c>
      <c r="R17" s="65">
        <f>VLOOKUP($A17,'Return Data'!$B$7:$R$2700,16,0)</f>
        <v>7.8357000000000001</v>
      </c>
      <c r="S17" s="67">
        <f t="shared" si="7"/>
        <v>17</v>
      </c>
    </row>
    <row r="18" spans="1:19" x14ac:dyDescent="0.3">
      <c r="A18" s="82" t="s">
        <v>592</v>
      </c>
      <c r="B18" s="64">
        <f>VLOOKUP($A18,'Return Data'!$B$7:$R$2700,3,0)</f>
        <v>44260</v>
      </c>
      <c r="C18" s="65">
        <f>VLOOKUP($A18,'Return Data'!$B$7:$R$2700,4,0)</f>
        <v>51.273000000000003</v>
      </c>
      <c r="D18" s="65">
        <f>VLOOKUP($A18,'Return Data'!$B$7:$R$2700,9,0)</f>
        <v>1.0609999999999999</v>
      </c>
      <c r="E18" s="66">
        <f t="shared" si="0"/>
        <v>15</v>
      </c>
      <c r="F18" s="65">
        <f>VLOOKUP($A18,'Return Data'!$B$7:$R$2700,10,0)</f>
        <v>-0.72230000000000005</v>
      </c>
      <c r="G18" s="66">
        <f t="shared" si="1"/>
        <v>11</v>
      </c>
      <c r="H18" s="65">
        <f>VLOOKUP($A18,'Return Data'!$B$7:$R$2700,11,0)</f>
        <v>3.9582999999999999</v>
      </c>
      <c r="I18" s="66">
        <f t="shared" si="2"/>
        <v>6</v>
      </c>
      <c r="J18" s="65">
        <f>VLOOKUP($A18,'Return Data'!$B$7:$R$2700,12,0)</f>
        <v>6.9901999999999997</v>
      </c>
      <c r="K18" s="66">
        <f t="shared" si="3"/>
        <v>4</v>
      </c>
      <c r="L18" s="65">
        <f>VLOOKUP($A18,'Return Data'!$B$7:$R$2700,13,0)</f>
        <v>7.6348000000000003</v>
      </c>
      <c r="M18" s="66">
        <f t="shared" si="4"/>
        <v>8</v>
      </c>
      <c r="N18" s="65">
        <f>VLOOKUP($A18,'Return Data'!$B$7:$R$2700,17,0)</f>
        <v>9.9042999999999992</v>
      </c>
      <c r="O18" s="66">
        <f t="shared" si="5"/>
        <v>5</v>
      </c>
      <c r="P18" s="65">
        <f>VLOOKUP($A18,'Return Data'!$B$7:$R$2700,14,0)</f>
        <v>9.3229000000000006</v>
      </c>
      <c r="Q18" s="66">
        <f t="shared" si="6"/>
        <v>4</v>
      </c>
      <c r="R18" s="65">
        <f>VLOOKUP($A18,'Return Data'!$B$7:$R$2700,16,0)</f>
        <v>9.0054999999999996</v>
      </c>
      <c r="S18" s="67">
        <f t="shared" si="7"/>
        <v>2</v>
      </c>
    </row>
    <row r="19" spans="1:19" x14ac:dyDescent="0.3">
      <c r="A19" s="82" t="s">
        <v>593</v>
      </c>
      <c r="B19" s="64">
        <f>VLOOKUP($A19,'Return Data'!$B$7:$R$2700,3,0)</f>
        <v>44260</v>
      </c>
      <c r="C19" s="65">
        <f>VLOOKUP($A19,'Return Data'!$B$7:$R$2700,4,0)</f>
        <v>19.991</v>
      </c>
      <c r="D19" s="65">
        <f>VLOOKUP($A19,'Return Data'!$B$7:$R$2700,9,0)</f>
        <v>3.4521000000000002</v>
      </c>
      <c r="E19" s="66">
        <f t="shared" si="0"/>
        <v>7</v>
      </c>
      <c r="F19" s="65">
        <f>VLOOKUP($A19,'Return Data'!$B$7:$R$2700,10,0)</f>
        <v>-1.1025</v>
      </c>
      <c r="G19" s="66">
        <f t="shared" si="1"/>
        <v>12</v>
      </c>
      <c r="H19" s="65">
        <f>VLOOKUP($A19,'Return Data'!$B$7:$R$2700,11,0)</f>
        <v>3.8193000000000001</v>
      </c>
      <c r="I19" s="66">
        <f t="shared" si="2"/>
        <v>11</v>
      </c>
      <c r="J19" s="65">
        <f>VLOOKUP($A19,'Return Data'!$B$7:$R$2700,12,0)</f>
        <v>6.3411</v>
      </c>
      <c r="K19" s="66">
        <f t="shared" si="3"/>
        <v>11</v>
      </c>
      <c r="L19" s="65">
        <f>VLOOKUP($A19,'Return Data'!$B$7:$R$2700,13,0)</f>
        <v>7.6840000000000002</v>
      </c>
      <c r="M19" s="66">
        <f t="shared" si="4"/>
        <v>7</v>
      </c>
      <c r="N19" s="65">
        <f>VLOOKUP($A19,'Return Data'!$B$7:$R$2700,17,0)</f>
        <v>9.4513999999999996</v>
      </c>
      <c r="O19" s="66">
        <f t="shared" si="5"/>
        <v>11</v>
      </c>
      <c r="P19" s="65">
        <f>VLOOKUP($A19,'Return Data'!$B$7:$R$2700,14,0)</f>
        <v>8.6722000000000001</v>
      </c>
      <c r="Q19" s="66">
        <f t="shared" si="6"/>
        <v>13</v>
      </c>
      <c r="R19" s="65">
        <f>VLOOKUP($A19,'Return Data'!$B$7:$R$2700,16,0)</f>
        <v>8.5083000000000002</v>
      </c>
      <c r="S19" s="67">
        <f t="shared" si="7"/>
        <v>14</v>
      </c>
    </row>
    <row r="20" spans="1:19" x14ac:dyDescent="0.3">
      <c r="A20" s="82" t="s">
        <v>596</v>
      </c>
      <c r="B20" s="64">
        <f>VLOOKUP($A20,'Return Data'!$B$7:$R$2700,3,0)</f>
        <v>44260</v>
      </c>
      <c r="C20" s="65">
        <f>VLOOKUP($A20,'Return Data'!$B$7:$R$2700,4,0)</f>
        <v>28.756399999999999</v>
      </c>
      <c r="D20" s="65">
        <f>VLOOKUP($A20,'Return Data'!$B$7:$R$2700,9,0)</f>
        <v>3.6913</v>
      </c>
      <c r="E20" s="66">
        <f t="shared" si="0"/>
        <v>6</v>
      </c>
      <c r="F20" s="65">
        <f>VLOOKUP($A20,'Return Data'!$B$7:$R$2700,10,0)</f>
        <v>-0.56689999999999996</v>
      </c>
      <c r="G20" s="66">
        <f t="shared" si="1"/>
        <v>9</v>
      </c>
      <c r="H20" s="65">
        <f>VLOOKUP($A20,'Return Data'!$B$7:$R$2700,11,0)</f>
        <v>3.1048</v>
      </c>
      <c r="I20" s="66">
        <f t="shared" si="2"/>
        <v>16</v>
      </c>
      <c r="J20" s="65">
        <f>VLOOKUP($A20,'Return Data'!$B$7:$R$2700,12,0)</f>
        <v>5.4732000000000003</v>
      </c>
      <c r="K20" s="66">
        <f t="shared" si="3"/>
        <v>14</v>
      </c>
      <c r="L20" s="65">
        <f>VLOOKUP($A20,'Return Data'!$B$7:$R$2700,13,0)</f>
        <v>6.4302999999999999</v>
      </c>
      <c r="M20" s="66">
        <f t="shared" si="4"/>
        <v>15</v>
      </c>
      <c r="N20" s="65">
        <f>VLOOKUP($A20,'Return Data'!$B$7:$R$2700,17,0)</f>
        <v>8.6958000000000002</v>
      </c>
      <c r="O20" s="66">
        <f t="shared" si="5"/>
        <v>14</v>
      </c>
      <c r="P20" s="65">
        <f>VLOOKUP($A20,'Return Data'!$B$7:$R$2700,14,0)</f>
        <v>8.6884999999999994</v>
      </c>
      <c r="Q20" s="66">
        <f t="shared" si="6"/>
        <v>12</v>
      </c>
      <c r="R20" s="65">
        <f>VLOOKUP($A20,'Return Data'!$B$7:$R$2700,16,0)</f>
        <v>8.1379000000000001</v>
      </c>
      <c r="S20" s="67">
        <f t="shared" si="7"/>
        <v>15</v>
      </c>
    </row>
    <row r="21" spans="1:19" x14ac:dyDescent="0.3">
      <c r="A21" s="82" t="s">
        <v>598</v>
      </c>
      <c r="B21" s="64">
        <f>VLOOKUP($A21,'Return Data'!$B$7:$R$2700,3,0)</f>
        <v>44260</v>
      </c>
      <c r="C21" s="65">
        <f>VLOOKUP($A21,'Return Data'!$B$7:$R$2700,4,0)</f>
        <v>16.276</v>
      </c>
      <c r="D21" s="65">
        <f>VLOOKUP($A21,'Return Data'!$B$7:$R$2700,9,0)</f>
        <v>1.3148</v>
      </c>
      <c r="E21" s="66">
        <f t="shared" si="0"/>
        <v>13</v>
      </c>
      <c r="F21" s="65">
        <f>VLOOKUP($A21,'Return Data'!$B$7:$R$2700,10,0)</f>
        <v>-1.3117000000000001</v>
      </c>
      <c r="G21" s="66">
        <f t="shared" si="1"/>
        <v>14</v>
      </c>
      <c r="H21" s="65">
        <f>VLOOKUP($A21,'Return Data'!$B$7:$R$2700,11,0)</f>
        <v>3.6227999999999998</v>
      </c>
      <c r="I21" s="66">
        <f t="shared" si="2"/>
        <v>14</v>
      </c>
      <c r="J21" s="65">
        <f>VLOOKUP($A21,'Return Data'!$B$7:$R$2700,12,0)</f>
        <v>6.6120999999999999</v>
      </c>
      <c r="K21" s="66">
        <f t="shared" si="3"/>
        <v>8</v>
      </c>
      <c r="L21" s="65">
        <f>VLOOKUP($A21,'Return Data'!$B$7:$R$2700,13,0)</f>
        <v>8.2757000000000005</v>
      </c>
      <c r="M21" s="66">
        <f t="shared" si="4"/>
        <v>2</v>
      </c>
      <c r="N21" s="65">
        <f>VLOOKUP($A21,'Return Data'!$B$7:$R$2700,17,0)</f>
        <v>10.199199999999999</v>
      </c>
      <c r="O21" s="66">
        <f t="shared" si="5"/>
        <v>3</v>
      </c>
      <c r="P21" s="65">
        <f>VLOOKUP($A21,'Return Data'!$B$7:$R$2700,14,0)</f>
        <v>9.3468</v>
      </c>
      <c r="Q21" s="66">
        <f t="shared" si="6"/>
        <v>3</v>
      </c>
      <c r="R21" s="65">
        <f>VLOOKUP($A21,'Return Data'!$B$7:$R$2700,16,0)</f>
        <v>8.7439</v>
      </c>
      <c r="S21" s="67">
        <f t="shared" si="7"/>
        <v>10</v>
      </c>
    </row>
    <row r="22" spans="1:19" x14ac:dyDescent="0.3">
      <c r="A22" s="82" t="s">
        <v>600</v>
      </c>
      <c r="B22" s="64">
        <f>VLOOKUP($A22,'Return Data'!$B$7:$R$2700,3,0)</f>
        <v>44260</v>
      </c>
      <c r="C22" s="65">
        <f>VLOOKUP($A22,'Return Data'!$B$7:$R$2700,4,0)</f>
        <v>19.659600000000001</v>
      </c>
      <c r="D22" s="65">
        <f>VLOOKUP($A22,'Return Data'!$B$7:$R$2700,9,0)</f>
        <v>4.2641999999999998</v>
      </c>
      <c r="E22" s="66">
        <f t="shared" si="0"/>
        <v>2</v>
      </c>
      <c r="F22" s="65">
        <f>VLOOKUP($A22,'Return Data'!$B$7:$R$2700,10,0)</f>
        <v>-0.2447</v>
      </c>
      <c r="G22" s="66">
        <f t="shared" si="1"/>
        <v>6</v>
      </c>
      <c r="H22" s="65">
        <f>VLOOKUP($A22,'Return Data'!$B$7:$R$2700,11,0)</f>
        <v>4.1333000000000002</v>
      </c>
      <c r="I22" s="66">
        <f t="shared" si="2"/>
        <v>4</v>
      </c>
      <c r="J22" s="65">
        <f>VLOOKUP($A22,'Return Data'!$B$7:$R$2700,12,0)</f>
        <v>6.4710999999999999</v>
      </c>
      <c r="K22" s="66">
        <f t="shared" si="3"/>
        <v>10</v>
      </c>
      <c r="L22" s="65">
        <f>VLOOKUP($A22,'Return Data'!$B$7:$R$2700,13,0)</f>
        <v>7.3163</v>
      </c>
      <c r="M22" s="66">
        <f t="shared" si="4"/>
        <v>12</v>
      </c>
      <c r="N22" s="65">
        <f>VLOOKUP($A22,'Return Data'!$B$7:$R$2700,17,0)</f>
        <v>10.151</v>
      </c>
      <c r="O22" s="66">
        <f t="shared" si="5"/>
        <v>4</v>
      </c>
      <c r="P22" s="65">
        <f>VLOOKUP($A22,'Return Data'!$B$7:$R$2700,14,0)</f>
        <v>9.0097000000000005</v>
      </c>
      <c r="Q22" s="66">
        <f t="shared" si="6"/>
        <v>10</v>
      </c>
      <c r="R22" s="65">
        <f>VLOOKUP($A22,'Return Data'!$B$7:$R$2700,16,0)</f>
        <v>8.8201999999999998</v>
      </c>
      <c r="S22" s="67">
        <f t="shared" si="7"/>
        <v>9</v>
      </c>
    </row>
    <row r="23" spans="1:19" x14ac:dyDescent="0.3">
      <c r="A23" s="82" t="s">
        <v>601</v>
      </c>
      <c r="B23" s="64">
        <f>VLOOKUP($A23,'Return Data'!$B$7:$R$2700,3,0)</f>
        <v>44260</v>
      </c>
      <c r="C23" s="65">
        <f>VLOOKUP($A23,'Return Data'!$B$7:$R$2700,4,0)</f>
        <v>2545.5612999999998</v>
      </c>
      <c r="D23" s="65">
        <f>VLOOKUP($A23,'Return Data'!$B$7:$R$2700,9,0)</f>
        <v>0.75590000000000002</v>
      </c>
      <c r="E23" s="66">
        <f t="shared" si="0"/>
        <v>17</v>
      </c>
      <c r="F23" s="65">
        <f>VLOOKUP($A23,'Return Data'!$B$7:$R$2700,10,0)</f>
        <v>-1.4990000000000001</v>
      </c>
      <c r="G23" s="66">
        <f t="shared" si="1"/>
        <v>15</v>
      </c>
      <c r="H23" s="65">
        <f>VLOOKUP($A23,'Return Data'!$B$7:$R$2700,11,0)</f>
        <v>3.83</v>
      </c>
      <c r="I23" s="66">
        <f t="shared" si="2"/>
        <v>10</v>
      </c>
      <c r="J23" s="65">
        <f>VLOOKUP($A23,'Return Data'!$B$7:$R$2700,12,0)</f>
        <v>6.5366</v>
      </c>
      <c r="K23" s="66">
        <f t="shared" si="3"/>
        <v>9</v>
      </c>
      <c r="L23" s="65">
        <f>VLOOKUP($A23,'Return Data'!$B$7:$R$2700,13,0)</f>
        <v>7.3887999999999998</v>
      </c>
      <c r="M23" s="66">
        <f t="shared" si="4"/>
        <v>11</v>
      </c>
      <c r="N23" s="65">
        <f>VLOOKUP($A23,'Return Data'!$B$7:$R$2700,17,0)</f>
        <v>9.6178000000000008</v>
      </c>
      <c r="O23" s="66">
        <f t="shared" si="5"/>
        <v>8</v>
      </c>
      <c r="P23" s="65">
        <f>VLOOKUP($A23,'Return Data'!$B$7:$R$2700,14,0)</f>
        <v>9.0429999999999993</v>
      </c>
      <c r="Q23" s="66">
        <f t="shared" si="6"/>
        <v>9</v>
      </c>
      <c r="R23" s="65">
        <f>VLOOKUP($A23,'Return Data'!$B$7:$R$2700,16,0)</f>
        <v>8.9057999999999993</v>
      </c>
      <c r="S23" s="67">
        <f t="shared" si="7"/>
        <v>7</v>
      </c>
    </row>
    <row r="24" spans="1:19" x14ac:dyDescent="0.3">
      <c r="A24" s="82" t="s">
        <v>604</v>
      </c>
      <c r="B24" s="64">
        <f>VLOOKUP($A24,'Return Data'!$B$7:$R$2700,3,0)</f>
        <v>44260</v>
      </c>
      <c r="C24" s="65">
        <f>VLOOKUP($A24,'Return Data'!$B$7:$R$2700,4,0)</f>
        <v>34.0702</v>
      </c>
      <c r="D24" s="65">
        <f>VLOOKUP($A24,'Return Data'!$B$7:$R$2700,9,0)</f>
        <v>4.0029000000000003</v>
      </c>
      <c r="E24" s="66">
        <f t="shared" si="0"/>
        <v>3</v>
      </c>
      <c r="F24" s="65">
        <f>VLOOKUP($A24,'Return Data'!$B$7:$R$2700,10,0)</f>
        <v>3.0510000000000002</v>
      </c>
      <c r="G24" s="66">
        <f t="shared" si="1"/>
        <v>1</v>
      </c>
      <c r="H24" s="65">
        <f>VLOOKUP($A24,'Return Data'!$B$7:$R$2700,11,0)</f>
        <v>3.9855999999999998</v>
      </c>
      <c r="I24" s="66">
        <f t="shared" si="2"/>
        <v>5</v>
      </c>
      <c r="J24" s="65">
        <f>VLOOKUP($A24,'Return Data'!$B$7:$R$2700,12,0)</f>
        <v>5.3564999999999996</v>
      </c>
      <c r="K24" s="66">
        <f t="shared" si="3"/>
        <v>15</v>
      </c>
      <c r="L24" s="65">
        <f>VLOOKUP($A24,'Return Data'!$B$7:$R$2700,13,0)</f>
        <v>6.6340000000000003</v>
      </c>
      <c r="M24" s="66">
        <f t="shared" si="4"/>
        <v>14</v>
      </c>
      <c r="N24" s="65">
        <f>VLOOKUP($A24,'Return Data'!$B$7:$R$2700,17,0)</f>
        <v>8.3070000000000004</v>
      </c>
      <c r="O24" s="66">
        <f t="shared" si="5"/>
        <v>15</v>
      </c>
      <c r="P24" s="65">
        <f>VLOOKUP($A24,'Return Data'!$B$7:$R$2700,14,0)</f>
        <v>8.0419999999999998</v>
      </c>
      <c r="Q24" s="66">
        <f t="shared" si="6"/>
        <v>15</v>
      </c>
      <c r="R24" s="65">
        <f>VLOOKUP($A24,'Return Data'!$B$7:$R$2700,16,0)</f>
        <v>7.9875999999999996</v>
      </c>
      <c r="S24" s="67">
        <f t="shared" si="7"/>
        <v>16</v>
      </c>
    </row>
    <row r="25" spans="1:19" x14ac:dyDescent="0.3">
      <c r="A25" s="82" t="s">
        <v>605</v>
      </c>
      <c r="B25" s="64">
        <f>VLOOKUP($A25,'Return Data'!$B$7:$R$2700,3,0)</f>
        <v>44260</v>
      </c>
      <c r="C25" s="65">
        <f>VLOOKUP($A25,'Return Data'!$B$7:$R$2700,4,0)</f>
        <v>11.231400000000001</v>
      </c>
      <c r="D25" s="65">
        <f>VLOOKUP($A25,'Return Data'!$B$7:$R$2700,9,0)</f>
        <v>1.1035999999999999</v>
      </c>
      <c r="E25" s="66">
        <f t="shared" si="0"/>
        <v>14</v>
      </c>
      <c r="F25" s="65">
        <f>VLOOKUP($A25,'Return Data'!$B$7:$R$2700,10,0)</f>
        <v>-1.7954000000000001</v>
      </c>
      <c r="G25" s="66">
        <f t="shared" si="1"/>
        <v>17</v>
      </c>
      <c r="H25" s="65">
        <f>VLOOKUP($A25,'Return Data'!$B$7:$R$2700,11,0)</f>
        <v>3.9159000000000002</v>
      </c>
      <c r="I25" s="66">
        <f t="shared" si="2"/>
        <v>8</v>
      </c>
      <c r="J25" s="65">
        <f>VLOOKUP($A25,'Return Data'!$B$7:$R$2700,12,0)</f>
        <v>7.5016999999999996</v>
      </c>
      <c r="K25" s="66">
        <f t="shared" ref="K25" si="8">RANK(J25,J$8:J$26,0)</f>
        <v>2</v>
      </c>
      <c r="L25" s="65">
        <f>VLOOKUP($A25,'Return Data'!$B$7:$R$2700,13,0)</f>
        <v>7.6319999999999997</v>
      </c>
      <c r="M25" s="66">
        <f t="shared" ref="M25" si="9">RANK(L25,L$8:L$26,0)</f>
        <v>9</v>
      </c>
      <c r="N25" s="65"/>
      <c r="O25" s="66"/>
      <c r="P25" s="65"/>
      <c r="Q25" s="66"/>
      <c r="R25" s="65">
        <f>VLOOKUP($A25,'Return Data'!$B$7:$R$2700,16,0)</f>
        <v>8.6310000000000002</v>
      </c>
      <c r="S25" s="67">
        <f t="shared" si="7"/>
        <v>13</v>
      </c>
    </row>
    <row r="26" spans="1:19" x14ac:dyDescent="0.3">
      <c r="A26" s="82" t="s">
        <v>607</v>
      </c>
      <c r="B26" s="64">
        <f>VLOOKUP($A26,'Return Data'!$B$7:$R$2700,3,0)</f>
        <v>44260</v>
      </c>
      <c r="C26" s="65">
        <f>VLOOKUP($A26,'Return Data'!$B$7:$R$2700,4,0)</f>
        <v>16.1629</v>
      </c>
      <c r="D26" s="65">
        <f>VLOOKUP($A26,'Return Data'!$B$7:$R$2700,9,0)</f>
        <v>1.3240000000000001</v>
      </c>
      <c r="E26" s="66">
        <f t="shared" si="0"/>
        <v>12</v>
      </c>
      <c r="F26" s="65">
        <f>VLOOKUP($A26,'Return Data'!$B$7:$R$2700,10,0)</f>
        <v>-0.56499999999999995</v>
      </c>
      <c r="G26" s="66">
        <f t="shared" si="1"/>
        <v>8</v>
      </c>
      <c r="H26" s="65">
        <f>VLOOKUP($A26,'Return Data'!$B$7:$R$2700,11,0)</f>
        <v>2.6488999999999998</v>
      </c>
      <c r="I26" s="66">
        <f t="shared" si="2"/>
        <v>17</v>
      </c>
      <c r="J26" s="65">
        <f>VLOOKUP($A26,'Return Data'!$B$7:$R$2700,12,0)</f>
        <v>4.9781000000000004</v>
      </c>
      <c r="K26" s="66">
        <f t="shared" si="3"/>
        <v>16</v>
      </c>
      <c r="L26" s="65">
        <f>VLOOKUP($A26,'Return Data'!$B$7:$R$2700,13,0)</f>
        <v>6.3593999999999999</v>
      </c>
      <c r="M26" s="66">
        <f t="shared" si="4"/>
        <v>16</v>
      </c>
      <c r="N26" s="65">
        <f>VLOOKUP($A26,'Return Data'!$B$7:$R$2700,17,0)</f>
        <v>4.2070999999999996</v>
      </c>
      <c r="O26" s="66">
        <f t="shared" si="5"/>
        <v>17</v>
      </c>
      <c r="P26" s="65">
        <f>VLOOKUP($A26,'Return Data'!$B$7:$R$2700,14,0)</f>
        <v>4.5385999999999997</v>
      </c>
      <c r="Q26" s="66">
        <f t="shared" si="6"/>
        <v>17</v>
      </c>
      <c r="R26" s="65">
        <f>VLOOKUP($A26,'Return Data'!$B$7:$R$2700,16,0)</f>
        <v>7.0088999999999997</v>
      </c>
      <c r="S26" s="67">
        <f t="shared" si="7"/>
        <v>18</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1.1780368421052634</v>
      </c>
      <c r="E28" s="88"/>
      <c r="F28" s="89">
        <f>AVERAGE(F8:F26)</f>
        <v>-0.98558947368421068</v>
      </c>
      <c r="G28" s="88"/>
      <c r="H28" s="89">
        <f>AVERAGE(H8:H26)</f>
        <v>3.3988052631578936</v>
      </c>
      <c r="I28" s="88"/>
      <c r="J28" s="89">
        <f>AVERAGE(J8:J26)</f>
        <v>6.1350789473684202</v>
      </c>
      <c r="K28" s="88"/>
      <c r="L28" s="89">
        <f>AVERAGE(L8:L26)</f>
        <v>7.1340052631578947</v>
      </c>
      <c r="M28" s="88"/>
      <c r="N28" s="89">
        <f>AVERAGE(N8:N26)</f>
        <v>9.2664176470588231</v>
      </c>
      <c r="O28" s="88"/>
      <c r="P28" s="89">
        <f>AVERAGE(P8:P26)</f>
        <v>8.714541176470588</v>
      </c>
      <c r="Q28" s="88"/>
      <c r="R28" s="89">
        <f>AVERAGE(R8:R26)</f>
        <v>8.5321421052631585</v>
      </c>
      <c r="S28" s="90"/>
    </row>
    <row r="29" spans="1:19" x14ac:dyDescent="0.3">
      <c r="A29" s="87" t="s">
        <v>28</v>
      </c>
      <c r="B29" s="88"/>
      <c r="C29" s="88"/>
      <c r="D29" s="89">
        <f>MIN(D8:D26)</f>
        <v>-10.694599999999999</v>
      </c>
      <c r="E29" s="88"/>
      <c r="F29" s="89">
        <f>MIN(F8:F26)</f>
        <v>-7.6837</v>
      </c>
      <c r="G29" s="88"/>
      <c r="H29" s="89">
        <f>MIN(H8:H26)</f>
        <v>-1.1322000000000001</v>
      </c>
      <c r="I29" s="88"/>
      <c r="J29" s="89">
        <f>MIN(J8:J26)</f>
        <v>3.7195999999999998</v>
      </c>
      <c r="K29" s="88"/>
      <c r="L29" s="89">
        <f>MIN(L8:L26)</f>
        <v>4.9359999999999999</v>
      </c>
      <c r="M29" s="88"/>
      <c r="N29" s="89">
        <f>MIN(N8:N26)</f>
        <v>4.2070999999999996</v>
      </c>
      <c r="O29" s="88"/>
      <c r="P29" s="89">
        <f>MIN(P8:P26)</f>
        <v>4.5385999999999997</v>
      </c>
      <c r="Q29" s="88"/>
      <c r="R29" s="89">
        <f>MIN(R8:R26)</f>
        <v>6.9676</v>
      </c>
      <c r="S29" s="90"/>
    </row>
    <row r="30" spans="1:19" ht="15" thickBot="1" x14ac:dyDescent="0.35">
      <c r="A30" s="91" t="s">
        <v>29</v>
      </c>
      <c r="B30" s="92"/>
      <c r="C30" s="92"/>
      <c r="D30" s="93">
        <f>MAX(D8:D26)</f>
        <v>4.2664</v>
      </c>
      <c r="E30" s="92"/>
      <c r="F30" s="93">
        <f>MAX(F8:F26)</f>
        <v>3.0510000000000002</v>
      </c>
      <c r="G30" s="92"/>
      <c r="H30" s="93">
        <f>MAX(H8:H26)</f>
        <v>5.0814000000000004</v>
      </c>
      <c r="I30" s="92"/>
      <c r="J30" s="93">
        <f>MAX(J8:J26)</f>
        <v>7.7549999999999999</v>
      </c>
      <c r="K30" s="92"/>
      <c r="L30" s="93">
        <f>MAX(L8:L26)</f>
        <v>8.4009</v>
      </c>
      <c r="M30" s="92"/>
      <c r="N30" s="93">
        <f>MAX(N8:N26)</f>
        <v>11.115</v>
      </c>
      <c r="O30" s="92"/>
      <c r="P30" s="93">
        <f>MAX(P8:P26)</f>
        <v>9.7841000000000005</v>
      </c>
      <c r="Q30" s="92"/>
      <c r="R30" s="93">
        <f>MAX(R8:R26)</f>
        <v>9.4506999999999994</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1630</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44260</v>
      </c>
      <c r="C8" s="65">
        <f>VLOOKUP($A8,'Return Data'!$B$7:$R$2700,4,0)</f>
        <v>281.31060000000002</v>
      </c>
      <c r="D8" s="65">
        <f>VLOOKUP($A8,'Return Data'!$B$7:$R$2700,9,0)</f>
        <v>0.53310000000000002</v>
      </c>
      <c r="E8" s="66">
        <f>RANK(D8,D$8:D$28,0)</f>
        <v>17</v>
      </c>
      <c r="F8" s="65">
        <f>VLOOKUP($A8,'Return Data'!$B$7:$R$2700,10,0)</f>
        <v>-1.9335</v>
      </c>
      <c r="G8" s="66">
        <f>RANK(F8,F$8:F$28,0)</f>
        <v>16</v>
      </c>
      <c r="H8" s="65">
        <f>VLOOKUP($A8,'Return Data'!$B$7:$R$2700,11,0)</f>
        <v>3.367</v>
      </c>
      <c r="I8" s="66">
        <f>RANK(H8,H$8:H$28,0)</f>
        <v>13</v>
      </c>
      <c r="J8" s="65">
        <f>VLOOKUP($A8,'Return Data'!$B$7:$R$2700,12,0)</f>
        <v>6.5765000000000002</v>
      </c>
      <c r="K8" s="66">
        <f>RANK(J8,J$8:J$28,0)</f>
        <v>5</v>
      </c>
      <c r="L8" s="65">
        <f>VLOOKUP($A8,'Return Data'!$B$7:$R$2700,13,0)</f>
        <v>7.4939</v>
      </c>
      <c r="M8" s="66">
        <f>RANK(L8,L$8:L$28,0)</f>
        <v>4</v>
      </c>
      <c r="N8" s="65">
        <f>VLOOKUP($A8,'Return Data'!$B$7:$R$2700,17,0)</f>
        <v>9.3729999999999993</v>
      </c>
      <c r="O8" s="66">
        <f>RANK(N8,N$8:N$28,0)</f>
        <v>7</v>
      </c>
      <c r="P8" s="65">
        <f>VLOOKUP($A8,'Return Data'!$B$7:$R$2700,14,0)</f>
        <v>8.7222000000000008</v>
      </c>
      <c r="Q8" s="66">
        <f>RANK(P8,P$8:P$28,0)</f>
        <v>7</v>
      </c>
      <c r="R8" s="65">
        <f>VLOOKUP($A8,'Return Data'!$B$7:$R$2700,16,0)</f>
        <v>8.3810000000000002</v>
      </c>
      <c r="S8" s="67">
        <f>RANK(R8,R$8:R$28,0)</f>
        <v>10</v>
      </c>
    </row>
    <row r="9" spans="1:19" x14ac:dyDescent="0.3">
      <c r="A9" s="82" t="s">
        <v>574</v>
      </c>
      <c r="B9" s="64">
        <f>VLOOKUP($A9,'Return Data'!$B$7:$R$2700,3,0)</f>
        <v>44260</v>
      </c>
      <c r="C9" s="65">
        <f>VLOOKUP($A9,'Return Data'!$B$7:$R$2700,4,0)</f>
        <v>2048.6770000000001</v>
      </c>
      <c r="D9" s="65">
        <f>VLOOKUP($A9,'Return Data'!$B$7:$R$2700,9,0)</f>
        <v>3.5516000000000001</v>
      </c>
      <c r="E9" s="66">
        <f t="shared" ref="E9:E28" si="0">RANK(D9,D$8:D$28,0)</f>
        <v>5</v>
      </c>
      <c r="F9" s="65">
        <f>VLOOKUP($A9,'Return Data'!$B$7:$R$2700,10,0)</f>
        <v>0.3599</v>
      </c>
      <c r="G9" s="66">
        <f t="shared" ref="G9:G28" si="1">RANK(F9,F$8:F$28,0)</f>
        <v>4</v>
      </c>
      <c r="H9" s="65">
        <f>VLOOKUP($A9,'Return Data'!$B$7:$R$2700,11,0)</f>
        <v>3.6063999999999998</v>
      </c>
      <c r="I9" s="66">
        <f t="shared" ref="I9:I26" si="2">RANK(H9,H$8:H$28,0)</f>
        <v>7</v>
      </c>
      <c r="J9" s="65">
        <f>VLOOKUP($A9,'Return Data'!$B$7:$R$2700,12,0)</f>
        <v>6.3112000000000004</v>
      </c>
      <c r="K9" s="66">
        <f t="shared" ref="K9:K26" si="3">RANK(J9,J$8:J$28,0)</f>
        <v>8</v>
      </c>
      <c r="L9" s="65">
        <f>VLOOKUP($A9,'Return Data'!$B$7:$R$2700,13,0)</f>
        <v>7.4115000000000002</v>
      </c>
      <c r="M9" s="66">
        <f t="shared" ref="M9:M26" si="4">RANK(L9,L$8:L$28,0)</f>
        <v>6</v>
      </c>
      <c r="N9" s="65">
        <f>VLOOKUP($A9,'Return Data'!$B$7:$R$2700,17,0)</f>
        <v>9.0645000000000007</v>
      </c>
      <c r="O9" s="66">
        <f t="shared" ref="O9:O26" si="5">RANK(N9,N$8:N$28,0)</f>
        <v>11</v>
      </c>
      <c r="P9" s="65">
        <f>VLOOKUP($A9,'Return Data'!$B$7:$R$2700,14,0)</f>
        <v>8.7957000000000001</v>
      </c>
      <c r="Q9" s="66">
        <f t="shared" ref="Q9:Q26" si="6">RANK(P9,P$8:P$28,0)</f>
        <v>5</v>
      </c>
      <c r="R9" s="65">
        <f>VLOOKUP($A9,'Return Data'!$B$7:$R$2700,16,0)</f>
        <v>8.5466999999999995</v>
      </c>
      <c r="S9" s="67">
        <f t="shared" ref="S9:S28" si="7">RANK(R9,R$8:R$28,0)</f>
        <v>6</v>
      </c>
    </row>
    <row r="10" spans="1:19" x14ac:dyDescent="0.3">
      <c r="A10" s="82" t="s">
        <v>576</v>
      </c>
      <c r="B10" s="64">
        <f>VLOOKUP($A10,'Return Data'!$B$7:$R$2700,3,0)</f>
        <v>44260</v>
      </c>
      <c r="C10" s="65">
        <f>VLOOKUP($A10,'Return Data'!$B$7:$R$2700,4,0)</f>
        <v>18.6023</v>
      </c>
      <c r="D10" s="65">
        <f>VLOOKUP($A10,'Return Data'!$B$7:$R$2700,9,0)</f>
        <v>3.5203000000000002</v>
      </c>
      <c r="E10" s="66">
        <f t="shared" si="0"/>
        <v>6</v>
      </c>
      <c r="F10" s="65">
        <f>VLOOKUP($A10,'Return Data'!$B$7:$R$2700,10,0)</f>
        <v>-1.5336000000000001</v>
      </c>
      <c r="G10" s="66">
        <f t="shared" si="1"/>
        <v>14</v>
      </c>
      <c r="H10" s="65">
        <f>VLOOKUP($A10,'Return Data'!$B$7:$R$2700,11,0)</f>
        <v>3.4355000000000002</v>
      </c>
      <c r="I10" s="66">
        <f t="shared" si="2"/>
        <v>10</v>
      </c>
      <c r="J10" s="65">
        <f>VLOOKUP($A10,'Return Data'!$B$7:$R$2700,12,0)</f>
        <v>5.6746999999999996</v>
      </c>
      <c r="K10" s="66">
        <f t="shared" si="3"/>
        <v>13</v>
      </c>
      <c r="L10" s="65">
        <f>VLOOKUP($A10,'Return Data'!$B$7:$R$2700,13,0)</f>
        <v>7.7500999999999998</v>
      </c>
      <c r="M10" s="66">
        <f t="shared" si="4"/>
        <v>2</v>
      </c>
      <c r="N10" s="65">
        <f>VLOOKUP($A10,'Return Data'!$B$7:$R$2700,17,0)</f>
        <v>9.2927999999999997</v>
      </c>
      <c r="O10" s="66">
        <f t="shared" si="5"/>
        <v>8</v>
      </c>
      <c r="P10" s="65">
        <f>VLOOKUP($A10,'Return Data'!$B$7:$R$2700,14,0)</f>
        <v>8.5988000000000007</v>
      </c>
      <c r="Q10" s="66">
        <f t="shared" si="6"/>
        <v>9</v>
      </c>
      <c r="R10" s="65">
        <f>VLOOKUP($A10,'Return Data'!$B$7:$R$2700,16,0)</f>
        <v>8.6561000000000003</v>
      </c>
      <c r="S10" s="67">
        <f t="shared" si="7"/>
        <v>4</v>
      </c>
    </row>
    <row r="11" spans="1:19" x14ac:dyDescent="0.3">
      <c r="A11" s="82" t="s">
        <v>578</v>
      </c>
      <c r="B11" s="64">
        <f>VLOOKUP($A11,'Return Data'!$B$7:$R$2700,3,0)</f>
        <v>44260</v>
      </c>
      <c r="C11" s="65">
        <f>VLOOKUP($A11,'Return Data'!$B$7:$R$2700,4,0)</f>
        <v>18.630600000000001</v>
      </c>
      <c r="D11" s="65">
        <f>VLOOKUP($A11,'Return Data'!$B$7:$R$2700,9,0)</f>
        <v>-10.6181</v>
      </c>
      <c r="E11" s="66">
        <f t="shared" si="0"/>
        <v>20</v>
      </c>
      <c r="F11" s="65">
        <f>VLOOKUP($A11,'Return Data'!$B$7:$R$2700,10,0)</f>
        <v>-7.6449999999999996</v>
      </c>
      <c r="G11" s="66">
        <f t="shared" si="1"/>
        <v>20</v>
      </c>
      <c r="H11" s="65">
        <f>VLOOKUP($A11,'Return Data'!$B$7:$R$2700,11,0)</f>
        <v>-0.2591</v>
      </c>
      <c r="I11" s="66">
        <f t="shared" si="2"/>
        <v>20</v>
      </c>
      <c r="J11" s="65">
        <f>VLOOKUP($A11,'Return Data'!$B$7:$R$2700,12,0)</f>
        <v>4.1684999999999999</v>
      </c>
      <c r="K11" s="66">
        <f t="shared" si="3"/>
        <v>20</v>
      </c>
      <c r="L11" s="65">
        <f>VLOOKUP($A11,'Return Data'!$B$7:$R$2700,13,0)</f>
        <v>6.3960999999999997</v>
      </c>
      <c r="M11" s="66">
        <f t="shared" si="4"/>
        <v>14</v>
      </c>
      <c r="N11" s="65">
        <f>VLOOKUP($A11,'Return Data'!$B$7:$R$2700,17,0)</f>
        <v>10.753299999999999</v>
      </c>
      <c r="O11" s="66">
        <f t="shared" si="5"/>
        <v>1</v>
      </c>
      <c r="P11" s="65">
        <f>VLOOKUP($A11,'Return Data'!$B$7:$R$2700,14,0)</f>
        <v>9.4410000000000007</v>
      </c>
      <c r="Q11" s="66">
        <f t="shared" si="6"/>
        <v>2</v>
      </c>
      <c r="R11" s="65">
        <f>VLOOKUP($A11,'Return Data'!$B$7:$R$2700,16,0)</f>
        <v>8.6748999999999992</v>
      </c>
      <c r="S11" s="67">
        <f t="shared" si="7"/>
        <v>3</v>
      </c>
    </row>
    <row r="12" spans="1:19" x14ac:dyDescent="0.3">
      <c r="A12" s="82" t="s">
        <v>579</v>
      </c>
      <c r="B12" s="64">
        <f>VLOOKUP($A12,'Return Data'!$B$7:$R$2700,3,0)</f>
        <v>44260</v>
      </c>
      <c r="C12" s="65">
        <f>VLOOKUP($A12,'Return Data'!$B$7:$R$2700,4,0)</f>
        <v>17.368600000000001</v>
      </c>
      <c r="D12" s="65">
        <f>VLOOKUP($A12,'Return Data'!$B$7:$R$2700,9,0)</f>
        <v>1.6382000000000001</v>
      </c>
      <c r="E12" s="66">
        <f t="shared" si="0"/>
        <v>11</v>
      </c>
      <c r="F12" s="65">
        <f>VLOOKUP($A12,'Return Data'!$B$7:$R$2700,10,0)</f>
        <v>-0.8871</v>
      </c>
      <c r="G12" s="66">
        <f t="shared" si="1"/>
        <v>10</v>
      </c>
      <c r="H12" s="65">
        <f>VLOOKUP($A12,'Return Data'!$B$7:$R$2700,11,0)</f>
        <v>3.1143999999999998</v>
      </c>
      <c r="I12" s="66">
        <f t="shared" si="2"/>
        <v>16</v>
      </c>
      <c r="J12" s="65">
        <f>VLOOKUP($A12,'Return Data'!$B$7:$R$2700,12,0)</f>
        <v>5.3112000000000004</v>
      </c>
      <c r="K12" s="66">
        <f t="shared" si="3"/>
        <v>15</v>
      </c>
      <c r="L12" s="65">
        <f>VLOOKUP($A12,'Return Data'!$B$7:$R$2700,13,0)</f>
        <v>5.4861000000000004</v>
      </c>
      <c r="M12" s="66">
        <f t="shared" si="4"/>
        <v>17</v>
      </c>
      <c r="N12" s="65">
        <f>VLOOKUP($A12,'Return Data'!$B$7:$R$2700,17,0)</f>
        <v>9.0221999999999998</v>
      </c>
      <c r="O12" s="66">
        <f t="shared" si="5"/>
        <v>12</v>
      </c>
      <c r="P12" s="65">
        <f>VLOOKUP($A12,'Return Data'!$B$7:$R$2700,14,0)</f>
        <v>8.7367000000000008</v>
      </c>
      <c r="Q12" s="66">
        <f t="shared" si="6"/>
        <v>6</v>
      </c>
      <c r="R12" s="65">
        <f>VLOOKUP($A12,'Return Data'!$B$7:$R$2700,16,0)</f>
        <v>8.3732000000000006</v>
      </c>
      <c r="S12" s="67">
        <f t="shared" si="7"/>
        <v>11</v>
      </c>
    </row>
    <row r="13" spans="1:19" x14ac:dyDescent="0.3">
      <c r="A13" s="82" t="s">
        <v>582</v>
      </c>
      <c r="B13" s="64">
        <f>VLOOKUP($A13,'Return Data'!$B$7:$R$2700,3,0)</f>
        <v>44260</v>
      </c>
      <c r="C13" s="65">
        <f>VLOOKUP($A13,'Return Data'!$B$7:$R$2700,4,0)</f>
        <v>17.748799999999999</v>
      </c>
      <c r="D13" s="65">
        <f>VLOOKUP($A13,'Return Data'!$B$7:$R$2700,9,0)</f>
        <v>1.6177999999999999</v>
      </c>
      <c r="E13" s="66">
        <f t="shared" si="0"/>
        <v>12</v>
      </c>
      <c r="F13" s="65">
        <f>VLOOKUP($A13,'Return Data'!$B$7:$R$2700,10,0)</f>
        <v>-0.4718</v>
      </c>
      <c r="G13" s="66">
        <f t="shared" si="1"/>
        <v>6</v>
      </c>
      <c r="H13" s="65">
        <f>VLOOKUP($A13,'Return Data'!$B$7:$R$2700,11,0)</f>
        <v>4.0636999999999999</v>
      </c>
      <c r="I13" s="66">
        <f t="shared" si="2"/>
        <v>3</v>
      </c>
      <c r="J13" s="65">
        <f>VLOOKUP($A13,'Return Data'!$B$7:$R$2700,12,0)</f>
        <v>7.2706</v>
      </c>
      <c r="K13" s="66">
        <f t="shared" si="3"/>
        <v>2</v>
      </c>
      <c r="L13" s="65">
        <f>VLOOKUP($A13,'Return Data'!$B$7:$R$2700,13,0)</f>
        <v>7.4617000000000004</v>
      </c>
      <c r="M13" s="66">
        <f t="shared" si="4"/>
        <v>5</v>
      </c>
      <c r="N13" s="65">
        <f>VLOOKUP($A13,'Return Data'!$B$7:$R$2700,17,0)</f>
        <v>9.3754000000000008</v>
      </c>
      <c r="O13" s="66">
        <f t="shared" si="5"/>
        <v>6</v>
      </c>
      <c r="P13" s="65">
        <f>VLOOKUP($A13,'Return Data'!$B$7:$R$2700,14,0)</f>
        <v>8.6277000000000008</v>
      </c>
      <c r="Q13" s="66">
        <f t="shared" si="6"/>
        <v>8</v>
      </c>
      <c r="R13" s="65">
        <f>VLOOKUP($A13,'Return Data'!$B$7:$R$2700,16,0)</f>
        <v>8.6081000000000003</v>
      </c>
      <c r="S13" s="67">
        <f t="shared" si="7"/>
        <v>5</v>
      </c>
    </row>
    <row r="14" spans="1:19" x14ac:dyDescent="0.3">
      <c r="A14" s="82" t="s">
        <v>583</v>
      </c>
      <c r="B14" s="64">
        <f>VLOOKUP($A14,'Return Data'!$B$7:$R$2700,3,0)</f>
        <v>44260</v>
      </c>
      <c r="C14" s="65">
        <f>VLOOKUP($A14,'Return Data'!$B$7:$R$2700,4,0)</f>
        <v>24.913799999999998</v>
      </c>
      <c r="D14" s="65">
        <f>VLOOKUP($A14,'Return Data'!$B$7:$R$2700,9,0)</f>
        <v>2.2170000000000001</v>
      </c>
      <c r="E14" s="66">
        <f t="shared" si="0"/>
        <v>10</v>
      </c>
      <c r="F14" s="65">
        <f>VLOOKUP($A14,'Return Data'!$B$7:$R$2700,10,0)</f>
        <v>0.98770000000000002</v>
      </c>
      <c r="G14" s="66">
        <f t="shared" si="1"/>
        <v>3</v>
      </c>
      <c r="H14" s="65">
        <f>VLOOKUP($A14,'Return Data'!$B$7:$R$2700,11,0)</f>
        <v>4.6157000000000004</v>
      </c>
      <c r="I14" s="66">
        <f t="shared" si="2"/>
        <v>1</v>
      </c>
      <c r="J14" s="65">
        <f>VLOOKUP($A14,'Return Data'!$B$7:$R$2700,12,0)</f>
        <v>6.8391999999999999</v>
      </c>
      <c r="K14" s="66">
        <f t="shared" si="3"/>
        <v>4</v>
      </c>
      <c r="L14" s="65">
        <f>VLOOKUP($A14,'Return Data'!$B$7:$R$2700,13,0)</f>
        <v>7.0805999999999996</v>
      </c>
      <c r="M14" s="66">
        <f t="shared" si="4"/>
        <v>10</v>
      </c>
      <c r="N14" s="65">
        <f>VLOOKUP($A14,'Return Data'!$B$7:$R$2700,17,0)</f>
        <v>9.0701999999999998</v>
      </c>
      <c r="O14" s="66">
        <f t="shared" si="5"/>
        <v>10</v>
      </c>
      <c r="P14" s="65">
        <f>VLOOKUP($A14,'Return Data'!$B$7:$R$2700,14,0)</f>
        <v>8.1244999999999994</v>
      </c>
      <c r="Q14" s="66">
        <f t="shared" si="6"/>
        <v>13</v>
      </c>
      <c r="R14" s="65">
        <f>VLOOKUP($A14,'Return Data'!$B$7:$R$2700,16,0)</f>
        <v>8.5068000000000001</v>
      </c>
      <c r="S14" s="67">
        <f t="shared" si="7"/>
        <v>7</v>
      </c>
    </row>
    <row r="15" spans="1:19" x14ac:dyDescent="0.3">
      <c r="A15" s="82" t="s">
        <v>586</v>
      </c>
      <c r="B15" s="64">
        <f>VLOOKUP($A15,'Return Data'!$B$7:$R$2700,3,0)</f>
        <v>44260</v>
      </c>
      <c r="C15" s="65">
        <f>VLOOKUP($A15,'Return Data'!$B$7:$R$2700,4,0)</f>
        <v>19.104900000000001</v>
      </c>
      <c r="D15" s="65">
        <f>VLOOKUP($A15,'Return Data'!$B$7:$R$2700,9,0)</f>
        <v>3.9489000000000001</v>
      </c>
      <c r="E15" s="66">
        <f t="shared" si="0"/>
        <v>2</v>
      </c>
      <c r="F15" s="65">
        <f>VLOOKUP($A15,'Return Data'!$B$7:$R$2700,10,0)</f>
        <v>-0.67490000000000006</v>
      </c>
      <c r="G15" s="66">
        <f t="shared" si="1"/>
        <v>8</v>
      </c>
      <c r="H15" s="65">
        <f>VLOOKUP($A15,'Return Data'!$B$7:$R$2700,11,0)</f>
        <v>3.4946000000000002</v>
      </c>
      <c r="I15" s="66">
        <f t="shared" si="2"/>
        <v>9</v>
      </c>
      <c r="J15" s="65">
        <f>VLOOKUP($A15,'Return Data'!$B$7:$R$2700,12,0)</f>
        <v>6.5049999999999999</v>
      </c>
      <c r="K15" s="66">
        <f t="shared" si="3"/>
        <v>7</v>
      </c>
      <c r="L15" s="65">
        <f>VLOOKUP($A15,'Return Data'!$B$7:$R$2700,13,0)</f>
        <v>8.0306999999999995</v>
      </c>
      <c r="M15" s="66">
        <f t="shared" si="4"/>
        <v>1</v>
      </c>
      <c r="N15" s="65">
        <f>VLOOKUP($A15,'Return Data'!$B$7:$R$2700,17,0)</f>
        <v>10.035299999999999</v>
      </c>
      <c r="O15" s="66">
        <f t="shared" si="5"/>
        <v>2</v>
      </c>
      <c r="P15" s="65">
        <f>VLOOKUP($A15,'Return Data'!$B$7:$R$2700,14,0)</f>
        <v>9.4549000000000003</v>
      </c>
      <c r="Q15" s="66">
        <f t="shared" si="6"/>
        <v>1</v>
      </c>
      <c r="R15" s="65">
        <f>VLOOKUP($A15,'Return Data'!$B$7:$R$2700,16,0)</f>
        <v>8.4283999999999999</v>
      </c>
      <c r="S15" s="67">
        <f t="shared" si="7"/>
        <v>8</v>
      </c>
    </row>
    <row r="16" spans="1:19" x14ac:dyDescent="0.3">
      <c r="A16" s="82" t="s">
        <v>588</v>
      </c>
      <c r="B16" s="64">
        <f>VLOOKUP($A16,'Return Data'!$B$7:$R$2700,3,0)</f>
        <v>44259</v>
      </c>
      <c r="C16" s="65">
        <f>VLOOKUP($A16,'Return Data'!$B$7:$R$2700,4,0)</f>
        <v>1119.5025000000001</v>
      </c>
      <c r="D16" s="65">
        <f>VLOOKUP($A16,'Return Data'!$B$7:$R$2700,9,0)</f>
        <v>2.9483000000000001</v>
      </c>
      <c r="E16" s="66">
        <f t="shared" si="0"/>
        <v>9</v>
      </c>
      <c r="F16" s="65">
        <f>VLOOKUP($A16,'Return Data'!$B$7:$R$2700,10,0)</f>
        <v>2.3448000000000002</v>
      </c>
      <c r="G16" s="66">
        <f t="shared" si="1"/>
        <v>2</v>
      </c>
      <c r="H16" s="65">
        <f>VLOOKUP($A16,'Return Data'!$B$7:$R$2700,11,0)</f>
        <v>3.9533999999999998</v>
      </c>
      <c r="I16" s="66">
        <f t="shared" si="2"/>
        <v>4</v>
      </c>
      <c r="J16" s="65">
        <f>VLOOKUP($A16,'Return Data'!$B$7:$R$2700,12,0)</f>
        <v>4.4901</v>
      </c>
      <c r="K16" s="66">
        <f t="shared" si="3"/>
        <v>19</v>
      </c>
      <c r="L16" s="65">
        <f>VLOOKUP($A16,'Return Data'!$B$7:$R$2700,13,0)</f>
        <v>4.4374000000000002</v>
      </c>
      <c r="M16" s="66">
        <f t="shared" si="4"/>
        <v>19</v>
      </c>
      <c r="N16" s="65"/>
      <c r="O16" s="66"/>
      <c r="P16" s="65"/>
      <c r="Q16" s="66"/>
      <c r="R16" s="65">
        <f>VLOOKUP($A16,'Return Data'!$B$7:$R$2700,16,0)</f>
        <v>6.4318</v>
      </c>
      <c r="S16" s="67">
        <f t="shared" si="7"/>
        <v>20</v>
      </c>
    </row>
    <row r="17" spans="1:19" x14ac:dyDescent="0.3">
      <c r="A17" s="82" t="s">
        <v>589</v>
      </c>
      <c r="B17" s="64">
        <f>VLOOKUP($A17,'Return Data'!$B$7:$R$2700,3,0)</f>
        <v>44260</v>
      </c>
      <c r="C17" s="65">
        <f>VLOOKUP($A17,'Return Data'!$B$7:$R$2700,4,0)</f>
        <v>1765.8347000000001</v>
      </c>
      <c r="D17" s="65">
        <f>VLOOKUP($A17,'Return Data'!$B$7:$R$2700,9,0)</f>
        <v>-11.1135</v>
      </c>
      <c r="E17" s="66">
        <f t="shared" si="0"/>
        <v>21</v>
      </c>
      <c r="F17" s="65">
        <f>VLOOKUP($A17,'Return Data'!$B$7:$R$2700,10,0)</f>
        <v>-8.0969999999999995</v>
      </c>
      <c r="G17" s="66">
        <f t="shared" si="1"/>
        <v>21</v>
      </c>
      <c r="H17" s="65">
        <f>VLOOKUP($A17,'Return Data'!$B$7:$R$2700,11,0)</f>
        <v>-1.5487</v>
      </c>
      <c r="I17" s="66">
        <f t="shared" si="2"/>
        <v>21</v>
      </c>
      <c r="J17" s="65">
        <f>VLOOKUP($A17,'Return Data'!$B$7:$R$2700,12,0)</f>
        <v>3.2898000000000001</v>
      </c>
      <c r="K17" s="66">
        <f t="shared" si="3"/>
        <v>21</v>
      </c>
      <c r="L17" s="65">
        <f>VLOOKUP($A17,'Return Data'!$B$7:$R$2700,13,0)</f>
        <v>4.6256000000000004</v>
      </c>
      <c r="M17" s="66">
        <f t="shared" si="4"/>
        <v>18</v>
      </c>
      <c r="N17" s="65">
        <f>VLOOKUP($A17,'Return Data'!$B$7:$R$2700,17,0)</f>
        <v>7.4648000000000003</v>
      </c>
      <c r="O17" s="66">
        <f t="shared" si="5"/>
        <v>16</v>
      </c>
      <c r="P17" s="65">
        <f>VLOOKUP($A17,'Return Data'!$B$7:$R$2700,14,0)</f>
        <v>7.5575000000000001</v>
      </c>
      <c r="Q17" s="66">
        <f t="shared" si="6"/>
        <v>16</v>
      </c>
      <c r="R17" s="65">
        <f>VLOOKUP($A17,'Return Data'!$B$7:$R$2700,16,0)</f>
        <v>7.1929999999999996</v>
      </c>
      <c r="S17" s="67">
        <f t="shared" si="7"/>
        <v>18</v>
      </c>
    </row>
    <row r="18" spans="1:19" x14ac:dyDescent="0.3">
      <c r="A18" s="82" t="s">
        <v>591</v>
      </c>
      <c r="B18" s="64">
        <f>VLOOKUP($A18,'Return Data'!$B$7:$R$2700,3,0)</f>
        <v>44260</v>
      </c>
      <c r="C18" s="65">
        <f>VLOOKUP($A18,'Return Data'!$B$7:$R$2700,4,0)</f>
        <v>50.085599999999999</v>
      </c>
      <c r="D18" s="65">
        <f>VLOOKUP($A18,'Return Data'!$B$7:$R$2700,9,0)</f>
        <v>0.63800000000000001</v>
      </c>
      <c r="E18" s="66">
        <f t="shared" si="0"/>
        <v>15</v>
      </c>
      <c r="F18" s="65">
        <f>VLOOKUP($A18,'Return Data'!$B$7:$R$2700,10,0)</f>
        <v>-1.1451</v>
      </c>
      <c r="G18" s="66">
        <f t="shared" si="1"/>
        <v>12</v>
      </c>
      <c r="H18" s="65">
        <f>VLOOKUP($A18,'Return Data'!$B$7:$R$2700,11,0)</f>
        <v>3.5323000000000002</v>
      </c>
      <c r="I18" s="66">
        <f t="shared" si="2"/>
        <v>8</v>
      </c>
      <c r="J18" s="65">
        <f>VLOOKUP($A18,'Return Data'!$B$7:$R$2700,12,0)</f>
        <v>6.5502000000000002</v>
      </c>
      <c r="K18" s="66">
        <f t="shared" si="3"/>
        <v>6</v>
      </c>
      <c r="L18" s="65">
        <f>VLOOKUP($A18,'Return Data'!$B$7:$R$2700,13,0)</f>
        <v>7.2111000000000001</v>
      </c>
      <c r="M18" s="66">
        <f t="shared" si="4"/>
        <v>8</v>
      </c>
      <c r="N18" s="65">
        <f>VLOOKUP($A18,'Return Data'!$B$7:$R$2700,17,0)</f>
        <v>9.5236000000000001</v>
      </c>
      <c r="O18" s="66">
        <f t="shared" si="5"/>
        <v>5</v>
      </c>
      <c r="P18" s="65">
        <f>VLOOKUP($A18,'Return Data'!$B$7:$R$2700,14,0)</f>
        <v>8.9381000000000004</v>
      </c>
      <c r="Q18" s="66">
        <f t="shared" si="6"/>
        <v>3</v>
      </c>
      <c r="R18" s="65">
        <f>VLOOKUP($A18,'Return Data'!$B$7:$R$2700,16,0)</f>
        <v>7.5282</v>
      </c>
      <c r="S18" s="67">
        <f t="shared" si="7"/>
        <v>17</v>
      </c>
    </row>
    <row r="19" spans="1:19" x14ac:dyDescent="0.3">
      <c r="A19" s="82" t="s">
        <v>594</v>
      </c>
      <c r="B19" s="64">
        <f>VLOOKUP($A19,'Return Data'!$B$7:$R$2700,3,0)</f>
        <v>44260</v>
      </c>
      <c r="C19" s="65">
        <f>VLOOKUP($A19,'Return Data'!$B$7:$R$2700,4,0)</f>
        <v>19.293099999999999</v>
      </c>
      <c r="D19" s="65">
        <f>VLOOKUP($A19,'Return Data'!$B$7:$R$2700,9,0)</f>
        <v>3.0476000000000001</v>
      </c>
      <c r="E19" s="66">
        <f t="shared" si="0"/>
        <v>8</v>
      </c>
      <c r="F19" s="65">
        <f>VLOOKUP($A19,'Return Data'!$B$7:$R$2700,10,0)</f>
        <v>-1.5037</v>
      </c>
      <c r="G19" s="66">
        <f t="shared" si="1"/>
        <v>13</v>
      </c>
      <c r="H19" s="65">
        <f>VLOOKUP($A19,'Return Data'!$B$7:$R$2700,11,0)</f>
        <v>3.4115000000000002</v>
      </c>
      <c r="I19" s="66">
        <f t="shared" si="2"/>
        <v>11</v>
      </c>
      <c r="J19" s="65">
        <f>VLOOKUP($A19,'Return Data'!$B$7:$R$2700,12,0)</f>
        <v>5.9226999999999999</v>
      </c>
      <c r="K19" s="66">
        <f t="shared" si="3"/>
        <v>12</v>
      </c>
      <c r="L19" s="65">
        <f>VLOOKUP($A19,'Return Data'!$B$7:$R$2700,13,0)</f>
        <v>7.2535999999999996</v>
      </c>
      <c r="M19" s="66">
        <f t="shared" si="4"/>
        <v>7</v>
      </c>
      <c r="N19" s="65">
        <f>VLOOKUP($A19,'Return Data'!$B$7:$R$2700,17,0)</f>
        <v>9.0176999999999996</v>
      </c>
      <c r="O19" s="66">
        <f t="shared" si="5"/>
        <v>13</v>
      </c>
      <c r="P19" s="65">
        <f>VLOOKUP($A19,'Return Data'!$B$7:$R$2700,14,0)</f>
        <v>8.2268000000000008</v>
      </c>
      <c r="Q19" s="66">
        <f t="shared" si="6"/>
        <v>12</v>
      </c>
      <c r="R19" s="65">
        <f>VLOOKUP($A19,'Return Data'!$B$7:$R$2700,16,0)</f>
        <v>5.0012999999999996</v>
      </c>
      <c r="S19" s="67">
        <f t="shared" si="7"/>
        <v>21</v>
      </c>
    </row>
    <row r="20" spans="1:19" x14ac:dyDescent="0.3">
      <c r="A20" s="82" t="s">
        <v>595</v>
      </c>
      <c r="B20" s="64">
        <f>VLOOKUP($A20,'Return Data'!$B$7:$R$2700,3,0)</f>
        <v>44260</v>
      </c>
      <c r="C20" s="65">
        <f>VLOOKUP($A20,'Return Data'!$B$7:$R$2700,4,0)</f>
        <v>27.278400000000001</v>
      </c>
      <c r="D20" s="65">
        <f>VLOOKUP($A20,'Return Data'!$B$7:$R$2700,9,0)</f>
        <v>3.1375999999999999</v>
      </c>
      <c r="E20" s="66">
        <f t="shared" si="0"/>
        <v>7</v>
      </c>
      <c r="F20" s="65">
        <f>VLOOKUP($A20,'Return Data'!$B$7:$R$2700,10,0)</f>
        <v>-1.1158999999999999</v>
      </c>
      <c r="G20" s="66">
        <f t="shared" si="1"/>
        <v>11</v>
      </c>
      <c r="H20" s="65">
        <f>VLOOKUP($A20,'Return Data'!$B$7:$R$2700,11,0)</f>
        <v>2.5606</v>
      </c>
      <c r="I20" s="66">
        <f t="shared" si="2"/>
        <v>18</v>
      </c>
      <c r="J20" s="65">
        <f>VLOOKUP($A20,'Return Data'!$B$7:$R$2700,12,0)</f>
        <v>4.9116</v>
      </c>
      <c r="K20" s="66">
        <f t="shared" si="3"/>
        <v>18</v>
      </c>
      <c r="L20" s="65">
        <f>VLOOKUP($A20,'Return Data'!$B$7:$R$2700,13,0)</f>
        <v>5.8536999999999999</v>
      </c>
      <c r="M20" s="66">
        <f t="shared" si="4"/>
        <v>16</v>
      </c>
      <c r="N20" s="65">
        <f>VLOOKUP($A20,'Return Data'!$B$7:$R$2700,17,0)</f>
        <v>8.1097000000000001</v>
      </c>
      <c r="O20" s="66">
        <f t="shared" si="5"/>
        <v>15</v>
      </c>
      <c r="P20" s="65">
        <f>VLOOKUP($A20,'Return Data'!$B$7:$R$2700,14,0)</f>
        <v>8.0934000000000008</v>
      </c>
      <c r="Q20" s="66">
        <f t="shared" si="6"/>
        <v>14</v>
      </c>
      <c r="R20" s="65">
        <f>VLOOKUP($A20,'Return Data'!$B$7:$R$2700,16,0)</f>
        <v>7.5567000000000002</v>
      </c>
      <c r="S20" s="67">
        <f t="shared" si="7"/>
        <v>16</v>
      </c>
    </row>
    <row r="21" spans="1:19" x14ac:dyDescent="0.3">
      <c r="A21" s="82" t="s">
        <v>597</v>
      </c>
      <c r="B21" s="64">
        <f>VLOOKUP($A21,'Return Data'!$B$7:$R$2700,3,0)</f>
        <v>44260</v>
      </c>
      <c r="C21" s="65">
        <f>VLOOKUP($A21,'Return Data'!$B$7:$R$2700,4,0)</f>
        <v>15.977399999999999</v>
      </c>
      <c r="D21" s="65">
        <f>VLOOKUP($A21,'Return Data'!$B$7:$R$2700,9,0)</f>
        <v>0.8246</v>
      </c>
      <c r="E21" s="66">
        <f t="shared" si="0"/>
        <v>14</v>
      </c>
      <c r="F21" s="65">
        <f>VLOOKUP($A21,'Return Data'!$B$7:$R$2700,10,0)</f>
        <v>-1.7968999999999999</v>
      </c>
      <c r="G21" s="66">
        <f t="shared" si="1"/>
        <v>15</v>
      </c>
      <c r="H21" s="65">
        <f>VLOOKUP($A21,'Return Data'!$B$7:$R$2700,11,0)</f>
        <v>3.1257000000000001</v>
      </c>
      <c r="I21" s="66">
        <f t="shared" si="2"/>
        <v>15</v>
      </c>
      <c r="J21" s="65">
        <f>VLOOKUP($A21,'Return Data'!$B$7:$R$2700,12,0)</f>
        <v>6.0986000000000002</v>
      </c>
      <c r="K21" s="66">
        <f t="shared" si="3"/>
        <v>9</v>
      </c>
      <c r="L21" s="65">
        <f>VLOOKUP($A21,'Return Data'!$B$7:$R$2700,13,0)</f>
        <v>7.7472000000000003</v>
      </c>
      <c r="M21" s="66">
        <f t="shared" si="4"/>
        <v>3</v>
      </c>
      <c r="N21" s="65">
        <f>VLOOKUP($A21,'Return Data'!$B$7:$R$2700,17,0)</f>
        <v>9.6946999999999992</v>
      </c>
      <c r="O21" s="66">
        <f t="shared" si="5"/>
        <v>3</v>
      </c>
      <c r="P21" s="65">
        <f>VLOOKUP($A21,'Return Data'!$B$7:$R$2700,14,0)</f>
        <v>8.8783999999999992</v>
      </c>
      <c r="Q21" s="66">
        <f t="shared" si="6"/>
        <v>4</v>
      </c>
      <c r="R21" s="65">
        <f>VLOOKUP($A21,'Return Data'!$B$7:$R$2700,16,0)</f>
        <v>8.3979999999999997</v>
      </c>
      <c r="S21" s="67">
        <f t="shared" si="7"/>
        <v>9</v>
      </c>
    </row>
    <row r="22" spans="1:19" x14ac:dyDescent="0.3">
      <c r="A22" s="82" t="s">
        <v>599</v>
      </c>
      <c r="B22" s="64">
        <f>VLOOKUP($A22,'Return Data'!$B$7:$R$2700,3,0)</f>
        <v>44260</v>
      </c>
      <c r="C22" s="65">
        <f>VLOOKUP($A22,'Return Data'!$B$7:$R$2700,4,0)</f>
        <v>18.920999999999999</v>
      </c>
      <c r="D22" s="65">
        <f>VLOOKUP($A22,'Return Data'!$B$7:$R$2700,9,0)</f>
        <v>3.8071999999999999</v>
      </c>
      <c r="E22" s="66">
        <f t="shared" si="0"/>
        <v>3</v>
      </c>
      <c r="F22" s="65">
        <f>VLOOKUP($A22,'Return Data'!$B$7:$R$2700,10,0)</f>
        <v>-0.70040000000000002</v>
      </c>
      <c r="G22" s="66">
        <f t="shared" si="1"/>
        <v>9</v>
      </c>
      <c r="H22" s="65">
        <f>VLOOKUP($A22,'Return Data'!$B$7:$R$2700,11,0)</f>
        <v>3.6663999999999999</v>
      </c>
      <c r="I22" s="66">
        <f t="shared" si="2"/>
        <v>6</v>
      </c>
      <c r="J22" s="65">
        <f>VLOOKUP($A22,'Return Data'!$B$7:$R$2700,12,0)</f>
        <v>5.9873000000000003</v>
      </c>
      <c r="K22" s="66">
        <f t="shared" si="3"/>
        <v>11</v>
      </c>
      <c r="L22" s="65">
        <f>VLOOKUP($A22,'Return Data'!$B$7:$R$2700,13,0)</f>
        <v>6.8174000000000001</v>
      </c>
      <c r="M22" s="66">
        <f t="shared" si="4"/>
        <v>12</v>
      </c>
      <c r="N22" s="65">
        <f>VLOOKUP($A22,'Return Data'!$B$7:$R$2700,17,0)</f>
        <v>9.6316000000000006</v>
      </c>
      <c r="O22" s="66">
        <f t="shared" si="5"/>
        <v>4</v>
      </c>
      <c r="P22" s="65">
        <f>VLOOKUP($A22,'Return Data'!$B$7:$R$2700,14,0)</f>
        <v>8.4765999999999995</v>
      </c>
      <c r="Q22" s="66">
        <f t="shared" si="6"/>
        <v>11</v>
      </c>
      <c r="R22" s="65">
        <f>VLOOKUP($A22,'Return Data'!$B$7:$R$2700,16,0)</f>
        <v>8.3003999999999998</v>
      </c>
      <c r="S22" s="67">
        <f t="shared" si="7"/>
        <v>12</v>
      </c>
    </row>
    <row r="23" spans="1:19" x14ac:dyDescent="0.3">
      <c r="A23" s="82" t="s">
        <v>602</v>
      </c>
      <c r="B23" s="64">
        <f>VLOOKUP($A23,'Return Data'!$B$7:$R$2700,3,0)</f>
        <v>44260</v>
      </c>
      <c r="C23" s="65">
        <f>VLOOKUP($A23,'Return Data'!$B$7:$R$2700,4,0)</f>
        <v>2443.6581999999999</v>
      </c>
      <c r="D23" s="65">
        <f>VLOOKUP($A23,'Return Data'!$B$7:$R$2700,9,0)</f>
        <v>0.29049999999999998</v>
      </c>
      <c r="E23" s="66">
        <f t="shared" si="0"/>
        <v>18</v>
      </c>
      <c r="F23" s="65">
        <f>VLOOKUP($A23,'Return Data'!$B$7:$R$2700,10,0)</f>
        <v>-1.9653</v>
      </c>
      <c r="G23" s="66">
        <f t="shared" si="1"/>
        <v>17</v>
      </c>
      <c r="H23" s="65">
        <f>VLOOKUP($A23,'Return Data'!$B$7:$R$2700,11,0)</f>
        <v>3.3523999999999998</v>
      </c>
      <c r="I23" s="66">
        <f t="shared" si="2"/>
        <v>14</v>
      </c>
      <c r="J23" s="65">
        <f>VLOOKUP($A23,'Return Data'!$B$7:$R$2700,12,0)</f>
        <v>6.0441000000000003</v>
      </c>
      <c r="K23" s="66">
        <f t="shared" si="3"/>
        <v>10</v>
      </c>
      <c r="L23" s="65">
        <f>VLOOKUP($A23,'Return Data'!$B$7:$R$2700,13,0)</f>
        <v>6.8845999999999998</v>
      </c>
      <c r="M23" s="66">
        <f t="shared" si="4"/>
        <v>11</v>
      </c>
      <c r="N23" s="65">
        <f>VLOOKUP($A23,'Return Data'!$B$7:$R$2700,17,0)</f>
        <v>9.1056000000000008</v>
      </c>
      <c r="O23" s="66">
        <f t="shared" si="5"/>
        <v>9</v>
      </c>
      <c r="P23" s="65">
        <f>VLOOKUP($A23,'Return Data'!$B$7:$R$2700,14,0)</f>
        <v>8.5183999999999997</v>
      </c>
      <c r="Q23" s="66">
        <f t="shared" si="6"/>
        <v>10</v>
      </c>
      <c r="R23" s="65">
        <f>VLOOKUP($A23,'Return Data'!$B$7:$R$2700,16,0)</f>
        <v>8.1448999999999998</v>
      </c>
      <c r="S23" s="67">
        <f t="shared" si="7"/>
        <v>13</v>
      </c>
    </row>
    <row r="24" spans="1:19" x14ac:dyDescent="0.3">
      <c r="A24" s="82" t="s">
        <v>603</v>
      </c>
      <c r="B24" s="64">
        <f>VLOOKUP($A24,'Return Data'!$B$7:$R$2700,3,0)</f>
        <v>44260</v>
      </c>
      <c r="C24" s="65">
        <f>VLOOKUP($A24,'Return Data'!$B$7:$R$2700,4,0)</f>
        <v>33.803800000000003</v>
      </c>
      <c r="D24" s="65">
        <f>VLOOKUP($A24,'Return Data'!$B$7:$R$2700,9,0)</f>
        <v>3.7435999999999998</v>
      </c>
      <c r="E24" s="66">
        <f t="shared" si="0"/>
        <v>4</v>
      </c>
      <c r="F24" s="65">
        <f>VLOOKUP($A24,'Return Data'!$B$7:$R$2700,10,0)</f>
        <v>2.8248000000000002</v>
      </c>
      <c r="G24" s="66">
        <f t="shared" si="1"/>
        <v>1</v>
      </c>
      <c r="H24" s="65">
        <f>VLOOKUP($A24,'Return Data'!$B$7:$R$2700,11,0)</f>
        <v>3.8048999999999999</v>
      </c>
      <c r="I24" s="66">
        <f t="shared" si="2"/>
        <v>5</v>
      </c>
      <c r="J24" s="65">
        <f>VLOOKUP($A24,'Return Data'!$B$7:$R$2700,12,0)</f>
        <v>5.1883999999999997</v>
      </c>
      <c r="K24" s="66">
        <f t="shared" si="3"/>
        <v>16</v>
      </c>
      <c r="L24" s="65">
        <f>VLOOKUP($A24,'Return Data'!$B$7:$R$2700,13,0)</f>
        <v>6.4683000000000002</v>
      </c>
      <c r="M24" s="66">
        <f t="shared" si="4"/>
        <v>13</v>
      </c>
      <c r="N24" s="65">
        <f>VLOOKUP($A24,'Return Data'!$B$7:$R$2700,17,0)</f>
        <v>8.1526999999999994</v>
      </c>
      <c r="O24" s="66">
        <f t="shared" si="5"/>
        <v>14</v>
      </c>
      <c r="P24" s="65">
        <f>VLOOKUP($A24,'Return Data'!$B$7:$R$2700,14,0)</f>
        <v>7.8909000000000002</v>
      </c>
      <c r="Q24" s="66">
        <f t="shared" si="6"/>
        <v>15</v>
      </c>
      <c r="R24" s="65">
        <f>VLOOKUP($A24,'Return Data'!$B$7:$R$2700,16,0)</f>
        <v>7.8137999999999996</v>
      </c>
      <c r="S24" s="67">
        <f t="shared" si="7"/>
        <v>15</v>
      </c>
    </row>
    <row r="25" spans="1:19" x14ac:dyDescent="0.3">
      <c r="A25" s="82" t="s">
        <v>606</v>
      </c>
      <c r="B25" s="64">
        <f>VLOOKUP($A25,'Return Data'!$B$7:$R$2700,3,0)</f>
        <v>44260</v>
      </c>
      <c r="C25" s="65">
        <f>VLOOKUP($A25,'Return Data'!$B$7:$R$2700,4,0)</f>
        <v>11.1488</v>
      </c>
      <c r="D25" s="65">
        <f>VLOOKUP($A25,'Return Data'!$B$7:$R$2700,9,0)</f>
        <v>0.58489999999999998</v>
      </c>
      <c r="E25" s="66">
        <f t="shared" si="0"/>
        <v>16</v>
      </c>
      <c r="F25" s="65">
        <f>VLOOKUP($A25,'Return Data'!$B$7:$R$2700,10,0)</f>
        <v>-2.2858000000000001</v>
      </c>
      <c r="G25" s="66">
        <f t="shared" si="1"/>
        <v>18</v>
      </c>
      <c r="H25" s="65">
        <f>VLOOKUP($A25,'Return Data'!$B$7:$R$2700,11,0)</f>
        <v>3.4045000000000001</v>
      </c>
      <c r="I25" s="66">
        <f t="shared" si="2"/>
        <v>12</v>
      </c>
      <c r="J25" s="65">
        <f>VLOOKUP($A25,'Return Data'!$B$7:$R$2700,12,0)</f>
        <v>6.9725000000000001</v>
      </c>
      <c r="K25" s="66">
        <f t="shared" ref="K25" si="8">RANK(J25,J$8:J$28,0)</f>
        <v>3</v>
      </c>
      <c r="L25" s="65">
        <f>VLOOKUP($A25,'Return Data'!$B$7:$R$2700,13,0)</f>
        <v>7.0929000000000002</v>
      </c>
      <c r="M25" s="66">
        <f t="shared" ref="M25" si="9">RANK(L25,L$8:L$28,0)</f>
        <v>9</v>
      </c>
      <c r="N25" s="65"/>
      <c r="O25" s="66"/>
      <c r="P25" s="65"/>
      <c r="Q25" s="66"/>
      <c r="R25" s="65">
        <f>VLOOKUP($A25,'Return Data'!$B$7:$R$2700,16,0)</f>
        <v>8.0609000000000002</v>
      </c>
      <c r="S25" s="67">
        <f t="shared" si="7"/>
        <v>14</v>
      </c>
    </row>
    <row r="26" spans="1:19" x14ac:dyDescent="0.3">
      <c r="A26" s="82" t="s">
        <v>608</v>
      </c>
      <c r="B26" s="64">
        <f>VLOOKUP($A26,'Return Data'!$B$7:$R$2700,3,0)</f>
        <v>44260</v>
      </c>
      <c r="C26" s="65">
        <f>VLOOKUP($A26,'Return Data'!$B$7:$R$2700,4,0)</f>
        <v>16.0579</v>
      </c>
      <c r="D26" s="65">
        <f>VLOOKUP($A26,'Return Data'!$B$7:$R$2700,9,0)</f>
        <v>1.2514000000000001</v>
      </c>
      <c r="E26" s="66">
        <f t="shared" si="0"/>
        <v>13</v>
      </c>
      <c r="F26" s="65">
        <f>VLOOKUP($A26,'Return Data'!$B$7:$R$2700,10,0)</f>
        <v>-0.63100000000000001</v>
      </c>
      <c r="G26" s="66">
        <f t="shared" si="1"/>
        <v>7</v>
      </c>
      <c r="H26" s="65">
        <f>VLOOKUP($A26,'Return Data'!$B$7:$R$2700,11,0)</f>
        <v>2.5958999999999999</v>
      </c>
      <c r="I26" s="66">
        <f t="shared" si="2"/>
        <v>17</v>
      </c>
      <c r="J26" s="65">
        <f>VLOOKUP($A26,'Return Data'!$B$7:$R$2700,12,0)</f>
        <v>4.9321999999999999</v>
      </c>
      <c r="K26" s="66">
        <f t="shared" si="3"/>
        <v>17</v>
      </c>
      <c r="L26" s="65">
        <f>VLOOKUP($A26,'Return Data'!$B$7:$R$2700,13,0)</f>
        <v>6.3085000000000004</v>
      </c>
      <c r="M26" s="66">
        <f t="shared" si="4"/>
        <v>15</v>
      </c>
      <c r="N26" s="65">
        <f>VLOOKUP($A26,'Return Data'!$B$7:$R$2700,17,0)</f>
        <v>4.1399999999999997</v>
      </c>
      <c r="O26" s="66">
        <f t="shared" si="5"/>
        <v>17</v>
      </c>
      <c r="P26" s="65">
        <f>VLOOKUP($A26,'Return Data'!$B$7:$R$2700,14,0)</f>
        <v>4.4587000000000003</v>
      </c>
      <c r="Q26" s="66">
        <f t="shared" si="6"/>
        <v>17</v>
      </c>
      <c r="R26" s="65">
        <f>VLOOKUP($A26,'Return Data'!$B$7:$R$2700,16,0)</f>
        <v>6.9105999999999996</v>
      </c>
      <c r="S26" s="67">
        <f t="shared" si="7"/>
        <v>19</v>
      </c>
    </row>
    <row r="27" spans="1:19" x14ac:dyDescent="0.3">
      <c r="A27" s="82" t="s">
        <v>724</v>
      </c>
      <c r="B27" s="64">
        <f>VLOOKUP($A27,'Return Data'!$B$7:$R$2700,3,0)</f>
        <v>44260</v>
      </c>
      <c r="C27" s="65">
        <f>VLOOKUP($A27,'Return Data'!$B$7:$R$2700,4,0)</f>
        <v>1108.5853999999999</v>
      </c>
      <c r="D27" s="65">
        <f>VLOOKUP($A27,'Return Data'!$B$7:$R$2700,9,0)</f>
        <v>6.4542999999999999</v>
      </c>
      <c r="E27" s="66">
        <f t="shared" si="0"/>
        <v>1</v>
      </c>
      <c r="F27" s="65">
        <f>VLOOKUP($A27,'Return Data'!$B$7:$R$2700,10,0)</f>
        <v>0.12970000000000001</v>
      </c>
      <c r="G27" s="66">
        <f t="shared" si="1"/>
        <v>5</v>
      </c>
      <c r="H27" s="65">
        <f>VLOOKUP($A27,'Return Data'!$B$7:$R$2700,11,0)</f>
        <v>4.4897</v>
      </c>
      <c r="I27" s="66">
        <f t="shared" ref="I27:I28" si="10">RANK(H27,H$8:H$28,0)</f>
        <v>2</v>
      </c>
      <c r="J27" s="65">
        <f>VLOOKUP($A27,'Return Data'!$B$7:$R$2700,12,0)</f>
        <v>7.3182999999999998</v>
      </c>
      <c r="K27" s="66">
        <f t="shared" ref="K27:K28" si="11">RANK(J27,J$8:J$28,0)</f>
        <v>1</v>
      </c>
      <c r="L27" s="65"/>
      <c r="M27" s="66"/>
      <c r="N27" s="65"/>
      <c r="O27" s="66"/>
      <c r="P27" s="65"/>
      <c r="Q27" s="66"/>
      <c r="R27" s="65">
        <f>VLOOKUP($A27,'Return Data'!$B$7:$R$2700,16,0)</f>
        <v>9.0640000000000001</v>
      </c>
      <c r="S27" s="67">
        <f t="shared" si="7"/>
        <v>1</v>
      </c>
    </row>
    <row r="28" spans="1:19" x14ac:dyDescent="0.3">
      <c r="A28" s="82" t="s">
        <v>725</v>
      </c>
      <c r="B28" s="64">
        <f>VLOOKUP($A28,'Return Data'!$B$7:$R$2700,3,0)</f>
        <v>44260</v>
      </c>
      <c r="C28" s="65">
        <f>VLOOKUP($A28,'Return Data'!$B$7:$R$2700,4,0)</f>
        <v>1108.2977000000001</v>
      </c>
      <c r="D28" s="65">
        <f>VLOOKUP($A28,'Return Data'!$B$7:$R$2700,9,0)</f>
        <v>-8.8877000000000006</v>
      </c>
      <c r="E28" s="66">
        <f t="shared" si="0"/>
        <v>19</v>
      </c>
      <c r="F28" s="65">
        <f>VLOOKUP($A28,'Return Data'!$B$7:$R$2700,10,0)</f>
        <v>-7.2762000000000002</v>
      </c>
      <c r="G28" s="66">
        <f t="shared" si="1"/>
        <v>19</v>
      </c>
      <c r="H28" s="65">
        <f>VLOOKUP($A28,'Return Data'!$B$7:$R$2700,11,0)</f>
        <v>0.53049999999999997</v>
      </c>
      <c r="I28" s="66">
        <f t="shared" si="10"/>
        <v>19</v>
      </c>
      <c r="J28" s="65">
        <f>VLOOKUP($A28,'Return Data'!$B$7:$R$2700,12,0)</f>
        <v>5.3783000000000003</v>
      </c>
      <c r="K28" s="66">
        <f t="shared" si="11"/>
        <v>14</v>
      </c>
      <c r="L28" s="65"/>
      <c r="M28" s="66"/>
      <c r="N28" s="65"/>
      <c r="O28" s="66"/>
      <c r="P28" s="65"/>
      <c r="Q28" s="66"/>
      <c r="R28" s="65">
        <f>VLOOKUP($A28,'Return Data'!$B$7:$R$2700,16,0)</f>
        <v>9.0396000000000001</v>
      </c>
      <c r="S28" s="67">
        <f t="shared" si="7"/>
        <v>2</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0.62550476190476179</v>
      </c>
      <c r="E30" s="88"/>
      <c r="F30" s="89">
        <f>AVERAGE(F8:F28)</f>
        <v>-1.5722047619047619</v>
      </c>
      <c r="G30" s="88"/>
      <c r="H30" s="89">
        <f>AVERAGE(H8:H28)</f>
        <v>2.9674904761904761</v>
      </c>
      <c r="I30" s="88"/>
      <c r="J30" s="89">
        <f>AVERAGE(J8:J28)</f>
        <v>5.797190476190476</v>
      </c>
      <c r="K30" s="88"/>
      <c r="L30" s="89">
        <f>AVERAGE(L8:L28)</f>
        <v>6.7268947368421061</v>
      </c>
      <c r="M30" s="88"/>
      <c r="N30" s="89">
        <f>AVERAGE(N8:N28)</f>
        <v>8.8721823529411772</v>
      </c>
      <c r="O30" s="88"/>
      <c r="P30" s="89">
        <f>AVERAGE(P8:P28)</f>
        <v>8.325899999999999</v>
      </c>
      <c r="Q30" s="88"/>
      <c r="R30" s="89">
        <f>AVERAGE(R8:R28)</f>
        <v>7.9818285714285704</v>
      </c>
      <c r="S30" s="90"/>
    </row>
    <row r="31" spans="1:19" x14ac:dyDescent="0.3">
      <c r="A31" s="87" t="s">
        <v>28</v>
      </c>
      <c r="B31" s="88"/>
      <c r="C31" s="88"/>
      <c r="D31" s="89">
        <f>MIN(D8:D28)</f>
        <v>-11.1135</v>
      </c>
      <c r="E31" s="88"/>
      <c r="F31" s="89">
        <f>MIN(F8:F28)</f>
        <v>-8.0969999999999995</v>
      </c>
      <c r="G31" s="88"/>
      <c r="H31" s="89">
        <f>MIN(H8:H28)</f>
        <v>-1.5487</v>
      </c>
      <c r="I31" s="88"/>
      <c r="J31" s="89">
        <f>MIN(J8:J28)</f>
        <v>3.2898000000000001</v>
      </c>
      <c r="K31" s="88"/>
      <c r="L31" s="89">
        <f>MIN(L8:L28)</f>
        <v>4.4374000000000002</v>
      </c>
      <c r="M31" s="88"/>
      <c r="N31" s="89">
        <f>MIN(N8:N28)</f>
        <v>4.1399999999999997</v>
      </c>
      <c r="O31" s="88"/>
      <c r="P31" s="89">
        <f>MIN(P8:P28)</f>
        <v>4.4587000000000003</v>
      </c>
      <c r="Q31" s="88"/>
      <c r="R31" s="89">
        <f>MIN(R8:R28)</f>
        <v>5.0012999999999996</v>
      </c>
      <c r="S31" s="90"/>
    </row>
    <row r="32" spans="1:19" ht="15" thickBot="1" x14ac:dyDescent="0.35">
      <c r="A32" s="91" t="s">
        <v>29</v>
      </c>
      <c r="B32" s="92"/>
      <c r="C32" s="92"/>
      <c r="D32" s="93">
        <f>MAX(D8:D28)</f>
        <v>6.4542999999999999</v>
      </c>
      <c r="E32" s="92"/>
      <c r="F32" s="93">
        <f>MAX(F8:F28)</f>
        <v>2.8248000000000002</v>
      </c>
      <c r="G32" s="92"/>
      <c r="H32" s="93">
        <f>MAX(H8:H28)</f>
        <v>4.6157000000000004</v>
      </c>
      <c r="I32" s="92"/>
      <c r="J32" s="93">
        <f>MAX(J8:J28)</f>
        <v>7.3182999999999998</v>
      </c>
      <c r="K32" s="92"/>
      <c r="L32" s="93">
        <f>MAX(L8:L28)</f>
        <v>8.0306999999999995</v>
      </c>
      <c r="M32" s="92"/>
      <c r="N32" s="93">
        <f>MAX(N8:N28)</f>
        <v>10.753299999999999</v>
      </c>
      <c r="O32" s="92"/>
      <c r="P32" s="93">
        <f>MAX(P8:P28)</f>
        <v>9.4549000000000003</v>
      </c>
      <c r="Q32" s="92"/>
      <c r="R32" s="93">
        <f>MAX(R8:R28)</f>
        <v>9.0640000000000001</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1637</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44260</v>
      </c>
      <c r="C8" s="65">
        <f>VLOOKUP($A8,'Return Data'!$B$7:$R$2700,4,0)</f>
        <v>4057.2107000000001</v>
      </c>
      <c r="D8" s="65">
        <f>VLOOKUP($A8,'Return Data'!$B$7:$R$2700,9,0)</f>
        <v>-78.775300000000001</v>
      </c>
      <c r="E8" s="66">
        <f>RANK(D8,D$8:D$18,0)</f>
        <v>3</v>
      </c>
      <c r="F8" s="65">
        <f>VLOOKUP($A8,'Return Data'!$B$7:$R$2700,10,0)</f>
        <v>-40.182699999999997</v>
      </c>
      <c r="G8" s="66">
        <f>RANK(F8,F$8:F$18,0)</f>
        <v>3</v>
      </c>
      <c r="H8" s="65">
        <f>VLOOKUP($A8,'Return Data'!$B$7:$R$2700,11,0)</f>
        <v>-28.832100000000001</v>
      </c>
      <c r="I8" s="66">
        <f>RANK(H8,H$8:H$18,0)</f>
        <v>3</v>
      </c>
      <c r="J8" s="65">
        <f>VLOOKUP($A8,'Return Data'!$B$7:$R$2700,12,0)</f>
        <v>-7.8898999999999999</v>
      </c>
      <c r="K8" s="66">
        <f>RANK(J8,J$8:J$18,0)</f>
        <v>3</v>
      </c>
      <c r="L8" s="65">
        <f>VLOOKUP($A8,'Return Data'!$B$7:$R$2700,13,0)</f>
        <v>0.78320000000000001</v>
      </c>
      <c r="M8" s="66">
        <f>RANK(L8,L$8:L$18,0)</f>
        <v>1</v>
      </c>
      <c r="N8" s="65">
        <f>VLOOKUP($A8,'Return Data'!$B$7:$R$2700,17,0)</f>
        <v>16.286100000000001</v>
      </c>
      <c r="O8" s="66">
        <f>RANK(N8,N$8:N$18,0)</f>
        <v>1</v>
      </c>
      <c r="P8" s="65">
        <f>VLOOKUP($A8,'Return Data'!$B$7:$R$2700,14,0)</f>
        <v>12.2502</v>
      </c>
      <c r="Q8" s="66">
        <f>RANK(P8,P$8:P$18,0)</f>
        <v>3</v>
      </c>
      <c r="R8" s="65">
        <f>VLOOKUP($A8,'Return Data'!$B$7:$R$2700,16,0)</f>
        <v>6.2907000000000002</v>
      </c>
      <c r="S8" s="67">
        <f>RANK(R8,R$8:R$18,0)</f>
        <v>10</v>
      </c>
    </row>
    <row r="9" spans="1:19" x14ac:dyDescent="0.3">
      <c r="A9" s="82" t="s">
        <v>888</v>
      </c>
      <c r="B9" s="64">
        <f>VLOOKUP($A9,'Return Data'!$B$7:$R$2700,3,0)</f>
        <v>44260</v>
      </c>
      <c r="C9" s="65">
        <f>VLOOKUP($A9,'Return Data'!$B$7:$R$2700,4,0)</f>
        <v>38.491700000000002</v>
      </c>
      <c r="D9" s="65">
        <f>VLOOKUP($A9,'Return Data'!$B$7:$R$2700,9,0)</f>
        <v>-77.965400000000002</v>
      </c>
      <c r="E9" s="66">
        <f t="shared" ref="E9:E18" si="0">RANK(D9,D$8:D$18,0)</f>
        <v>2</v>
      </c>
      <c r="F9" s="65">
        <f>VLOOKUP($A9,'Return Data'!$B$7:$R$2700,10,0)</f>
        <v>-39.821399999999997</v>
      </c>
      <c r="G9" s="66">
        <f t="shared" ref="G9:G18" si="1">RANK(F9,F$8:F$18,0)</f>
        <v>2</v>
      </c>
      <c r="H9" s="65">
        <f>VLOOKUP($A9,'Return Data'!$B$7:$R$2700,11,0)</f>
        <v>-28.539300000000001</v>
      </c>
      <c r="I9" s="66">
        <f t="shared" ref="I9:I18" si="2">RANK(H9,H$8:H$18,0)</f>
        <v>2</v>
      </c>
      <c r="J9" s="65">
        <f>VLOOKUP($A9,'Return Data'!$B$7:$R$2700,12,0)</f>
        <v>-7.7118000000000002</v>
      </c>
      <c r="K9" s="66">
        <f t="shared" ref="K9:K18" si="3">RANK(J9,J$8:J$18,0)</f>
        <v>2</v>
      </c>
      <c r="L9" s="65">
        <f>VLOOKUP($A9,'Return Data'!$B$7:$R$2700,13,0)</f>
        <v>0.46260000000000001</v>
      </c>
      <c r="M9" s="66">
        <f t="shared" ref="M9:M18" si="4">RANK(L9,L$8:L$18,0)</f>
        <v>7</v>
      </c>
      <c r="N9" s="65">
        <f>VLOOKUP($A9,'Return Data'!$B$7:$R$2700,17,0)</f>
        <v>16.266500000000001</v>
      </c>
      <c r="O9" s="66">
        <f t="shared" ref="O9:O18" si="5">RANK(N9,N$8:N$18,0)</f>
        <v>3</v>
      </c>
      <c r="P9" s="65">
        <f>VLOOKUP($A9,'Return Data'!$B$7:$R$2700,14,0)</f>
        <v>12.307499999999999</v>
      </c>
      <c r="Q9" s="66">
        <f t="shared" ref="Q9:Q18" si="6">RANK(P9,P$8:P$18,0)</f>
        <v>1</v>
      </c>
      <c r="R9" s="65">
        <f>VLOOKUP($A9,'Return Data'!$B$7:$R$2700,16,0)</f>
        <v>6.41</v>
      </c>
      <c r="S9" s="67">
        <f t="shared" ref="S9:S18" si="7">RANK(R9,R$8:R$18,0)</f>
        <v>9</v>
      </c>
    </row>
    <row r="10" spans="1:19" x14ac:dyDescent="0.3">
      <c r="A10" s="82" t="s">
        <v>891</v>
      </c>
      <c r="B10" s="64">
        <f>VLOOKUP($A10,'Return Data'!$B$7:$R$2700,3,0)</f>
        <v>44260</v>
      </c>
      <c r="C10" s="65">
        <f>VLOOKUP($A10,'Return Data'!$B$7:$R$2700,4,0)</f>
        <v>39.542999999999999</v>
      </c>
      <c r="D10" s="65">
        <f>VLOOKUP($A10,'Return Data'!$B$7:$R$2700,9,0)</f>
        <v>-78.986999999999995</v>
      </c>
      <c r="E10" s="66">
        <f t="shared" si="0"/>
        <v>5</v>
      </c>
      <c r="F10" s="65">
        <f>VLOOKUP($A10,'Return Data'!$B$7:$R$2700,10,0)</f>
        <v>-40.312899999999999</v>
      </c>
      <c r="G10" s="66">
        <f t="shared" si="1"/>
        <v>5</v>
      </c>
      <c r="H10" s="65">
        <f>VLOOKUP($A10,'Return Data'!$B$7:$R$2700,11,0)</f>
        <v>-28.952400000000001</v>
      </c>
      <c r="I10" s="66">
        <f t="shared" si="2"/>
        <v>6</v>
      </c>
      <c r="J10" s="65">
        <f>VLOOKUP($A10,'Return Data'!$B$7:$R$2700,12,0)</f>
        <v>-8.0282</v>
      </c>
      <c r="K10" s="66">
        <f t="shared" si="3"/>
        <v>7</v>
      </c>
      <c r="L10" s="65">
        <f>VLOOKUP($A10,'Return Data'!$B$7:$R$2700,13,0)</f>
        <v>0.60470000000000002</v>
      </c>
      <c r="M10" s="66">
        <f t="shared" si="4"/>
        <v>3</v>
      </c>
      <c r="N10" s="65">
        <f>VLOOKUP($A10,'Return Data'!$B$7:$R$2700,17,0)</f>
        <v>15.7995</v>
      </c>
      <c r="O10" s="66">
        <f t="shared" si="5"/>
        <v>8</v>
      </c>
      <c r="P10" s="65">
        <f>VLOOKUP($A10,'Return Data'!$B$7:$R$2700,14,0)</f>
        <v>11.902799999999999</v>
      </c>
      <c r="Q10" s="66">
        <f t="shared" si="6"/>
        <v>11</v>
      </c>
      <c r="R10" s="65">
        <f>VLOOKUP($A10,'Return Data'!$B$7:$R$2700,16,0)</f>
        <v>7.7302999999999997</v>
      </c>
      <c r="S10" s="67">
        <f t="shared" si="7"/>
        <v>7</v>
      </c>
    </row>
    <row r="11" spans="1:19" x14ac:dyDescent="0.3">
      <c r="A11" s="82" t="s">
        <v>893</v>
      </c>
      <c r="B11" s="64">
        <f>VLOOKUP($A11,'Return Data'!$B$7:$R$2700,3,0)</f>
        <v>44260</v>
      </c>
      <c r="C11" s="65">
        <f>VLOOKUP($A11,'Return Data'!$B$7:$R$2700,4,0)</f>
        <v>39.4529</v>
      </c>
      <c r="D11" s="65">
        <f>VLOOKUP($A11,'Return Data'!$B$7:$R$2700,9,0)</f>
        <v>-79.163300000000007</v>
      </c>
      <c r="E11" s="66">
        <f t="shared" si="0"/>
        <v>7</v>
      </c>
      <c r="F11" s="65">
        <f>VLOOKUP($A11,'Return Data'!$B$7:$R$2700,10,0)</f>
        <v>-40.434399999999997</v>
      </c>
      <c r="G11" s="66">
        <f t="shared" si="1"/>
        <v>8</v>
      </c>
      <c r="H11" s="65">
        <f>VLOOKUP($A11,'Return Data'!$B$7:$R$2700,11,0)</f>
        <v>-28.962</v>
      </c>
      <c r="I11" s="66">
        <f t="shared" si="2"/>
        <v>7</v>
      </c>
      <c r="J11" s="65">
        <f>VLOOKUP($A11,'Return Data'!$B$7:$R$2700,12,0)</f>
        <v>-8.1316000000000006</v>
      </c>
      <c r="K11" s="66">
        <f t="shared" si="3"/>
        <v>8</v>
      </c>
      <c r="L11" s="65">
        <f>VLOOKUP($A11,'Return Data'!$B$7:$R$2700,13,0)</f>
        <v>0.191</v>
      </c>
      <c r="M11" s="66">
        <f t="shared" si="4"/>
        <v>10</v>
      </c>
      <c r="N11" s="65">
        <f>VLOOKUP($A11,'Return Data'!$B$7:$R$2700,17,0)</f>
        <v>15.7828</v>
      </c>
      <c r="O11" s="66">
        <f t="shared" si="5"/>
        <v>10</v>
      </c>
      <c r="P11" s="65">
        <f>VLOOKUP($A11,'Return Data'!$B$7:$R$2700,14,0)</f>
        <v>11.9381</v>
      </c>
      <c r="Q11" s="66">
        <f t="shared" si="6"/>
        <v>9</v>
      </c>
      <c r="R11" s="65">
        <f>VLOOKUP($A11,'Return Data'!$B$7:$R$2700,16,0)</f>
        <v>7.2209000000000003</v>
      </c>
      <c r="S11" s="67">
        <f t="shared" si="7"/>
        <v>8</v>
      </c>
    </row>
    <row r="12" spans="1:19" x14ac:dyDescent="0.3">
      <c r="A12" s="82" t="s">
        <v>895</v>
      </c>
      <c r="B12" s="64">
        <f>VLOOKUP($A12,'Return Data'!$B$7:$R$2700,3,0)</f>
        <v>44260</v>
      </c>
      <c r="C12" s="65">
        <f>VLOOKUP($A12,'Return Data'!$B$7:$R$2700,4,0)</f>
        <v>4088.0133999999998</v>
      </c>
      <c r="D12" s="65">
        <f>VLOOKUP($A12,'Return Data'!$B$7:$R$2700,9,0)</f>
        <v>-79.720200000000006</v>
      </c>
      <c r="E12" s="66">
        <f t="shared" si="0"/>
        <v>10</v>
      </c>
      <c r="F12" s="65">
        <f>VLOOKUP($A12,'Return Data'!$B$7:$R$2700,10,0)</f>
        <v>-40.538899999999998</v>
      </c>
      <c r="G12" s="66">
        <f t="shared" si="1"/>
        <v>9</v>
      </c>
      <c r="H12" s="65">
        <f>VLOOKUP($A12,'Return Data'!$B$7:$R$2700,11,0)</f>
        <v>-29.031099999999999</v>
      </c>
      <c r="I12" s="66">
        <f t="shared" si="2"/>
        <v>9</v>
      </c>
      <c r="J12" s="65">
        <f>VLOOKUP($A12,'Return Data'!$B$7:$R$2700,12,0)</f>
        <v>-8.2809000000000008</v>
      </c>
      <c r="K12" s="66">
        <f t="shared" si="3"/>
        <v>10</v>
      </c>
      <c r="L12" s="65">
        <f>VLOOKUP($A12,'Return Data'!$B$7:$R$2700,13,0)</f>
        <v>0.2452</v>
      </c>
      <c r="M12" s="66">
        <f t="shared" si="4"/>
        <v>9</v>
      </c>
      <c r="N12" s="65">
        <f>VLOOKUP($A12,'Return Data'!$B$7:$R$2700,17,0)</f>
        <v>15.7933</v>
      </c>
      <c r="O12" s="66">
        <f t="shared" si="5"/>
        <v>9</v>
      </c>
      <c r="P12" s="65">
        <f>VLOOKUP($A12,'Return Data'!$B$7:$R$2700,14,0)</f>
        <v>12.165900000000001</v>
      </c>
      <c r="Q12" s="66">
        <f t="shared" si="6"/>
        <v>6</v>
      </c>
      <c r="R12" s="65">
        <f>VLOOKUP($A12,'Return Data'!$B$7:$R$2700,16,0)</f>
        <v>3.7442000000000002</v>
      </c>
      <c r="S12" s="67">
        <f t="shared" si="7"/>
        <v>11</v>
      </c>
    </row>
    <row r="13" spans="1:19" x14ac:dyDescent="0.3">
      <c r="A13" s="82" t="s">
        <v>897</v>
      </c>
      <c r="B13" s="64">
        <f>VLOOKUP($A13,'Return Data'!$B$7:$R$2700,3,0)</f>
        <v>44260</v>
      </c>
      <c r="C13" s="65">
        <f>VLOOKUP($A13,'Return Data'!$B$7:$R$2700,4,0)</f>
        <v>4000.4029</v>
      </c>
      <c r="D13" s="65">
        <f>VLOOKUP($A13,'Return Data'!$B$7:$R$2700,9,0)</f>
        <v>-79.350499999999997</v>
      </c>
      <c r="E13" s="66">
        <f t="shared" si="0"/>
        <v>9</v>
      </c>
      <c r="F13" s="65">
        <f>VLOOKUP($A13,'Return Data'!$B$7:$R$2700,10,0)</f>
        <v>-40.411700000000003</v>
      </c>
      <c r="G13" s="66">
        <f t="shared" si="1"/>
        <v>7</v>
      </c>
      <c r="H13" s="65">
        <f>VLOOKUP($A13,'Return Data'!$B$7:$R$2700,11,0)</f>
        <v>-28.943999999999999</v>
      </c>
      <c r="I13" s="66">
        <f t="shared" si="2"/>
        <v>5</v>
      </c>
      <c r="J13" s="65">
        <f>VLOOKUP($A13,'Return Data'!$B$7:$R$2700,12,0)</f>
        <v>-7.9814999999999996</v>
      </c>
      <c r="K13" s="66">
        <f t="shared" si="3"/>
        <v>4</v>
      </c>
      <c r="L13" s="65">
        <f>VLOOKUP($A13,'Return Data'!$B$7:$R$2700,13,0)</f>
        <v>0.56179999999999997</v>
      </c>
      <c r="M13" s="66">
        <f t="shared" si="4"/>
        <v>5</v>
      </c>
      <c r="N13" s="65">
        <f>VLOOKUP($A13,'Return Data'!$B$7:$R$2700,17,0)</f>
        <v>16.270299999999999</v>
      </c>
      <c r="O13" s="66">
        <f t="shared" si="5"/>
        <v>2</v>
      </c>
      <c r="P13" s="65">
        <f>VLOOKUP($A13,'Return Data'!$B$7:$R$2700,14,0)</f>
        <v>12.272600000000001</v>
      </c>
      <c r="Q13" s="66">
        <f t="shared" si="6"/>
        <v>2</v>
      </c>
      <c r="R13" s="65">
        <f>VLOOKUP($A13,'Return Data'!$B$7:$R$2700,16,0)</f>
        <v>8.1959</v>
      </c>
      <c r="S13" s="67">
        <f t="shared" si="7"/>
        <v>6</v>
      </c>
    </row>
    <row r="14" spans="1:19" x14ac:dyDescent="0.3">
      <c r="A14" s="82" t="s">
        <v>899</v>
      </c>
      <c r="B14" s="64">
        <f>VLOOKUP($A14,'Return Data'!$B$7:$R$2700,3,0)</f>
        <v>44260</v>
      </c>
      <c r="C14" s="65">
        <f>VLOOKUP($A14,'Return Data'!$B$7:$R$2700,4,0)</f>
        <v>385.71030000000002</v>
      </c>
      <c r="D14" s="65">
        <f>VLOOKUP($A14,'Return Data'!$B$7:$R$2700,9,0)</f>
        <v>-78.9863</v>
      </c>
      <c r="E14" s="66">
        <f t="shared" si="0"/>
        <v>4</v>
      </c>
      <c r="F14" s="65">
        <f>VLOOKUP($A14,'Return Data'!$B$7:$R$2700,10,0)</f>
        <v>-40.269300000000001</v>
      </c>
      <c r="G14" s="66">
        <f t="shared" si="1"/>
        <v>4</v>
      </c>
      <c r="H14" s="65">
        <f>VLOOKUP($A14,'Return Data'!$B$7:$R$2700,11,0)</f>
        <v>-28.921299999999999</v>
      </c>
      <c r="I14" s="66">
        <f t="shared" si="2"/>
        <v>4</v>
      </c>
      <c r="J14" s="65">
        <f>VLOOKUP($A14,'Return Data'!$B$7:$R$2700,12,0)</f>
        <v>-7.9884000000000004</v>
      </c>
      <c r="K14" s="66">
        <f t="shared" si="3"/>
        <v>5</v>
      </c>
      <c r="L14" s="65">
        <f>VLOOKUP($A14,'Return Data'!$B$7:$R$2700,13,0)</f>
        <v>0.57310000000000005</v>
      </c>
      <c r="M14" s="66">
        <f t="shared" si="4"/>
        <v>4</v>
      </c>
      <c r="N14" s="65">
        <f>VLOOKUP($A14,'Return Data'!$B$7:$R$2700,17,0)</f>
        <v>16.13</v>
      </c>
      <c r="O14" s="66">
        <f t="shared" si="5"/>
        <v>6</v>
      </c>
      <c r="P14" s="65">
        <f>VLOOKUP($A14,'Return Data'!$B$7:$R$2700,14,0)</f>
        <v>12.168900000000001</v>
      </c>
      <c r="Q14" s="66">
        <f t="shared" si="6"/>
        <v>5</v>
      </c>
      <c r="R14" s="65">
        <f>VLOOKUP($A14,'Return Data'!$B$7:$R$2700,16,0)</f>
        <v>11.4635</v>
      </c>
      <c r="S14" s="67">
        <f t="shared" si="7"/>
        <v>1</v>
      </c>
    </row>
    <row r="15" spans="1:19" x14ac:dyDescent="0.3">
      <c r="A15" s="82" t="s">
        <v>901</v>
      </c>
      <c r="B15" s="64">
        <f>VLOOKUP($A15,'Return Data'!$B$7:$R$2700,3,0)</f>
        <v>44260</v>
      </c>
      <c r="C15" s="65">
        <f>VLOOKUP($A15,'Return Data'!$B$7:$R$2700,4,0)</f>
        <v>38.764600000000002</v>
      </c>
      <c r="D15" s="65">
        <f>VLOOKUP($A15,'Return Data'!$B$7:$R$2700,9,0)</f>
        <v>-72.376499999999993</v>
      </c>
      <c r="E15" s="66">
        <f t="shared" si="0"/>
        <v>1</v>
      </c>
      <c r="F15" s="65">
        <f>VLOOKUP($A15,'Return Data'!$B$7:$R$2700,10,0)</f>
        <v>-39.722499999999997</v>
      </c>
      <c r="G15" s="66">
        <f t="shared" si="1"/>
        <v>1</v>
      </c>
      <c r="H15" s="65">
        <f>VLOOKUP($A15,'Return Data'!$B$7:$R$2700,11,0)</f>
        <v>-28.364100000000001</v>
      </c>
      <c r="I15" s="66">
        <f t="shared" si="2"/>
        <v>1</v>
      </c>
      <c r="J15" s="65">
        <f>VLOOKUP($A15,'Return Data'!$B$7:$R$2700,12,0)</f>
        <v>-7.5686</v>
      </c>
      <c r="K15" s="66">
        <f t="shared" si="3"/>
        <v>1</v>
      </c>
      <c r="L15" s="65">
        <f>VLOOKUP($A15,'Return Data'!$B$7:$R$2700,13,0)</f>
        <v>0.76290000000000002</v>
      </c>
      <c r="M15" s="66">
        <f t="shared" si="4"/>
        <v>2</v>
      </c>
      <c r="N15" s="65">
        <f>VLOOKUP($A15,'Return Data'!$B$7:$R$2700,17,0)</f>
        <v>16.190200000000001</v>
      </c>
      <c r="O15" s="66">
        <f t="shared" si="5"/>
        <v>4</v>
      </c>
      <c r="P15" s="65">
        <f>VLOOKUP($A15,'Return Data'!$B$7:$R$2700,14,0)</f>
        <v>12.180999999999999</v>
      </c>
      <c r="Q15" s="66">
        <f t="shared" si="6"/>
        <v>4</v>
      </c>
      <c r="R15" s="65">
        <f>VLOOKUP($A15,'Return Data'!$B$7:$R$2700,16,0)</f>
        <v>10.599299999999999</v>
      </c>
      <c r="S15" s="67">
        <f t="shared" si="7"/>
        <v>3</v>
      </c>
    </row>
    <row r="16" spans="1:19" x14ac:dyDescent="0.3">
      <c r="A16" s="82" t="s">
        <v>903</v>
      </c>
      <c r="B16" s="64">
        <f>VLOOKUP($A16,'Return Data'!$B$7:$R$2700,3,0)</f>
        <v>44260</v>
      </c>
      <c r="C16" s="65">
        <f>VLOOKUP($A16,'Return Data'!$B$7:$R$2700,4,0)</f>
        <v>1916.7844</v>
      </c>
      <c r="D16" s="65">
        <f>VLOOKUP($A16,'Return Data'!$B$7:$R$2700,9,0)</f>
        <v>-79.257800000000003</v>
      </c>
      <c r="E16" s="66">
        <f t="shared" si="0"/>
        <v>8</v>
      </c>
      <c r="F16" s="65">
        <f>VLOOKUP($A16,'Return Data'!$B$7:$R$2700,10,0)</f>
        <v>-40.638199999999998</v>
      </c>
      <c r="G16" s="66">
        <f t="shared" si="1"/>
        <v>10</v>
      </c>
      <c r="H16" s="65">
        <f>VLOOKUP($A16,'Return Data'!$B$7:$R$2700,11,0)</f>
        <v>-29.228300000000001</v>
      </c>
      <c r="I16" s="66">
        <f t="shared" si="2"/>
        <v>10</v>
      </c>
      <c r="J16" s="65">
        <f>VLOOKUP($A16,'Return Data'!$B$7:$R$2700,12,0)</f>
        <v>-8.2786000000000008</v>
      </c>
      <c r="K16" s="66">
        <f t="shared" si="3"/>
        <v>9</v>
      </c>
      <c r="L16" s="65">
        <f>VLOOKUP($A16,'Return Data'!$B$7:$R$2700,13,0)</f>
        <v>0.30020000000000002</v>
      </c>
      <c r="M16" s="66">
        <f t="shared" si="4"/>
        <v>8</v>
      </c>
      <c r="N16" s="65">
        <f>VLOOKUP($A16,'Return Data'!$B$7:$R$2700,17,0)</f>
        <v>15.8127</v>
      </c>
      <c r="O16" s="66">
        <f t="shared" si="5"/>
        <v>7</v>
      </c>
      <c r="P16" s="65">
        <f>VLOOKUP($A16,'Return Data'!$B$7:$R$2700,14,0)</f>
        <v>11.9655</v>
      </c>
      <c r="Q16" s="66">
        <f t="shared" si="6"/>
        <v>8</v>
      </c>
      <c r="R16" s="65">
        <f>VLOOKUP($A16,'Return Data'!$B$7:$R$2700,16,0)</f>
        <v>9.4151000000000007</v>
      </c>
      <c r="S16" s="67">
        <f t="shared" si="7"/>
        <v>4</v>
      </c>
    </row>
    <row r="17" spans="1:19" x14ac:dyDescent="0.3">
      <c r="A17" s="82" t="s">
        <v>906</v>
      </c>
      <c r="B17" s="64">
        <f>VLOOKUP($A17,'Return Data'!$B$7:$R$2700,3,0)</f>
        <v>44260</v>
      </c>
      <c r="C17" s="65">
        <f>VLOOKUP($A17,'Return Data'!$B$7:$R$2700,4,0)</f>
        <v>3957.5924</v>
      </c>
      <c r="D17" s="65">
        <f>VLOOKUP($A17,'Return Data'!$B$7:$R$2700,9,0)</f>
        <v>-79.1541</v>
      </c>
      <c r="E17" s="66">
        <f t="shared" si="0"/>
        <v>6</v>
      </c>
      <c r="F17" s="65">
        <f>VLOOKUP($A17,'Return Data'!$B$7:$R$2700,10,0)</f>
        <v>-40.357100000000003</v>
      </c>
      <c r="G17" s="66">
        <f t="shared" si="1"/>
        <v>6</v>
      </c>
      <c r="H17" s="65">
        <f>VLOOKUP($A17,'Return Data'!$B$7:$R$2700,11,0)</f>
        <v>-28.970600000000001</v>
      </c>
      <c r="I17" s="66">
        <f t="shared" si="2"/>
        <v>8</v>
      </c>
      <c r="J17" s="65">
        <f>VLOOKUP($A17,'Return Data'!$B$7:$R$2700,12,0)</f>
        <v>-7.9950000000000001</v>
      </c>
      <c r="K17" s="66">
        <f t="shared" si="3"/>
        <v>6</v>
      </c>
      <c r="L17" s="65">
        <f>VLOOKUP($A17,'Return Data'!$B$7:$R$2700,13,0)</f>
        <v>0.56120000000000003</v>
      </c>
      <c r="M17" s="66">
        <f t="shared" si="4"/>
        <v>6</v>
      </c>
      <c r="N17" s="65">
        <f>VLOOKUP($A17,'Return Data'!$B$7:$R$2700,17,0)</f>
        <v>16.162600000000001</v>
      </c>
      <c r="O17" s="66">
        <f t="shared" si="5"/>
        <v>5</v>
      </c>
      <c r="P17" s="65">
        <f>VLOOKUP($A17,'Return Data'!$B$7:$R$2700,14,0)</f>
        <v>12.14</v>
      </c>
      <c r="Q17" s="66">
        <f t="shared" si="6"/>
        <v>7</v>
      </c>
      <c r="R17" s="65">
        <f>VLOOKUP($A17,'Return Data'!$B$7:$R$2700,16,0)</f>
        <v>8.7944999999999993</v>
      </c>
      <c r="S17" s="67">
        <f t="shared" si="7"/>
        <v>5</v>
      </c>
    </row>
    <row r="18" spans="1:19" x14ac:dyDescent="0.3">
      <c r="A18" s="82" t="s">
        <v>907</v>
      </c>
      <c r="B18" s="64">
        <f>VLOOKUP($A18,'Return Data'!$B$7:$R$2700,3,0)</f>
        <v>44260</v>
      </c>
      <c r="C18" s="65">
        <f>VLOOKUP($A18,'Return Data'!$B$7:$R$2700,4,0)</f>
        <v>3866.8114</v>
      </c>
      <c r="D18" s="65">
        <f>VLOOKUP($A18,'Return Data'!$B$7:$R$2700,9,0)</f>
        <v>-81.134500000000003</v>
      </c>
      <c r="E18" s="66">
        <f t="shared" si="0"/>
        <v>11</v>
      </c>
      <c r="F18" s="65">
        <f>VLOOKUP($A18,'Return Data'!$B$7:$R$2700,10,0)</f>
        <v>-41.575899999999997</v>
      </c>
      <c r="G18" s="66">
        <f t="shared" si="1"/>
        <v>11</v>
      </c>
      <c r="H18" s="65">
        <f>VLOOKUP($A18,'Return Data'!$B$7:$R$2700,11,0)</f>
        <v>-29.939499999999999</v>
      </c>
      <c r="I18" s="66">
        <f t="shared" si="2"/>
        <v>11</v>
      </c>
      <c r="J18" s="65">
        <f>VLOOKUP($A18,'Return Data'!$B$7:$R$2700,12,0)</f>
        <v>-8.7499000000000002</v>
      </c>
      <c r="K18" s="66">
        <f t="shared" si="3"/>
        <v>11</v>
      </c>
      <c r="L18" s="65">
        <f>VLOOKUP($A18,'Return Data'!$B$7:$R$2700,13,0)</f>
        <v>-0.152</v>
      </c>
      <c r="M18" s="66">
        <f t="shared" si="4"/>
        <v>11</v>
      </c>
      <c r="N18" s="65">
        <f>VLOOKUP($A18,'Return Data'!$B$7:$R$2700,17,0)</f>
        <v>15.598000000000001</v>
      </c>
      <c r="O18" s="66">
        <f t="shared" si="5"/>
        <v>11</v>
      </c>
      <c r="P18" s="65">
        <f>VLOOKUP($A18,'Return Data'!$B$7:$R$2700,14,0)</f>
        <v>11.9087</v>
      </c>
      <c r="Q18" s="66">
        <f t="shared" si="6"/>
        <v>10</v>
      </c>
      <c r="R18" s="65">
        <f>VLOOKUP($A18,'Return Data'!$B$7:$R$2700,16,0)</f>
        <v>10.6587</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-78.624627272727267</v>
      </c>
      <c r="E20" s="88"/>
      <c r="F20" s="89">
        <f>AVERAGE(F8:F18)</f>
        <v>-40.387727272727268</v>
      </c>
      <c r="G20" s="88"/>
      <c r="H20" s="89">
        <f>AVERAGE(H8:H18)</f>
        <v>-28.971336363636365</v>
      </c>
      <c r="I20" s="88"/>
      <c r="J20" s="89">
        <f>AVERAGE(J8:J18)</f>
        <v>-8.0549454545454537</v>
      </c>
      <c r="K20" s="88"/>
      <c r="L20" s="89">
        <f>AVERAGE(L8:L18)</f>
        <v>0.44490000000000002</v>
      </c>
      <c r="M20" s="88"/>
      <c r="N20" s="89">
        <f>AVERAGE(N8:N18)</f>
        <v>16.008363636363637</v>
      </c>
      <c r="O20" s="88"/>
      <c r="P20" s="89">
        <f>AVERAGE(P8:P18)</f>
        <v>12.1092</v>
      </c>
      <c r="Q20" s="88"/>
      <c r="R20" s="89">
        <f>AVERAGE(R8:R18)</f>
        <v>8.2293727272727253</v>
      </c>
      <c r="S20" s="90"/>
    </row>
    <row r="21" spans="1:19" x14ac:dyDescent="0.3">
      <c r="A21" s="87" t="s">
        <v>28</v>
      </c>
      <c r="B21" s="88"/>
      <c r="C21" s="88"/>
      <c r="D21" s="89">
        <f>MIN(D8:D18)</f>
        <v>-81.134500000000003</v>
      </c>
      <c r="E21" s="88"/>
      <c r="F21" s="89">
        <f>MIN(F8:F18)</f>
        <v>-41.575899999999997</v>
      </c>
      <c r="G21" s="88"/>
      <c r="H21" s="89">
        <f>MIN(H8:H18)</f>
        <v>-29.939499999999999</v>
      </c>
      <c r="I21" s="88"/>
      <c r="J21" s="89">
        <f>MIN(J8:J18)</f>
        <v>-8.7499000000000002</v>
      </c>
      <c r="K21" s="88"/>
      <c r="L21" s="89">
        <f>MIN(L8:L18)</f>
        <v>-0.152</v>
      </c>
      <c r="M21" s="88"/>
      <c r="N21" s="89">
        <f>MIN(N8:N18)</f>
        <v>15.598000000000001</v>
      </c>
      <c r="O21" s="88"/>
      <c r="P21" s="89">
        <f>MIN(P8:P18)</f>
        <v>11.902799999999999</v>
      </c>
      <c r="Q21" s="88"/>
      <c r="R21" s="89">
        <f>MIN(R8:R18)</f>
        <v>3.7442000000000002</v>
      </c>
      <c r="S21" s="90"/>
    </row>
    <row r="22" spans="1:19" ht="15" thickBot="1" x14ac:dyDescent="0.35">
      <c r="A22" s="91" t="s">
        <v>29</v>
      </c>
      <c r="B22" s="92"/>
      <c r="C22" s="92"/>
      <c r="D22" s="93">
        <f>MAX(D8:D18)</f>
        <v>-72.376499999999993</v>
      </c>
      <c r="E22" s="92"/>
      <c r="F22" s="93">
        <f>MAX(F8:F18)</f>
        <v>-39.722499999999997</v>
      </c>
      <c r="G22" s="92"/>
      <c r="H22" s="93">
        <f>MAX(H8:H18)</f>
        <v>-28.364100000000001</v>
      </c>
      <c r="I22" s="92"/>
      <c r="J22" s="93">
        <f>MAX(J8:J18)</f>
        <v>-7.5686</v>
      </c>
      <c r="K22" s="92"/>
      <c r="L22" s="93">
        <f>MAX(L8:L18)</f>
        <v>0.78320000000000001</v>
      </c>
      <c r="M22" s="92"/>
      <c r="N22" s="93">
        <f>MAX(N8:N18)</f>
        <v>16.286100000000001</v>
      </c>
      <c r="O22" s="92"/>
      <c r="P22" s="93">
        <f>MAX(P8:P18)</f>
        <v>12.307499999999999</v>
      </c>
      <c r="Q22" s="92"/>
      <c r="R22" s="93">
        <f>MAX(R8:R18)</f>
        <v>11.4635</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1638</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44260</v>
      </c>
      <c r="C8" s="65">
        <f>VLOOKUP($A8,'Return Data'!$B$7:$R$2700,4,0)</f>
        <v>13.8719</v>
      </c>
      <c r="D8" s="65">
        <f>VLOOKUP($A8,'Return Data'!$B$7:$R$2700,9,0)</f>
        <v>-64.5167</v>
      </c>
      <c r="E8" s="66">
        <f>RANK(D8,D$8:D$18,0)</f>
        <v>1</v>
      </c>
      <c r="F8" s="65">
        <f>VLOOKUP($A8,'Return Data'!$B$7:$R$2700,10,0)</f>
        <v>-37.932200000000002</v>
      </c>
      <c r="G8" s="66">
        <f>RANK(F8,F$8:F$18,0)</f>
        <v>2</v>
      </c>
      <c r="H8" s="65">
        <f>VLOOKUP($A8,'Return Data'!$B$7:$R$2700,11,0)</f>
        <v>-23.2073</v>
      </c>
      <c r="I8" s="66">
        <f>RANK(H8,H$8:H$18,0)</f>
        <v>1</v>
      </c>
      <c r="J8" s="65">
        <f>VLOOKUP($A8,'Return Data'!$B$7:$R$2700,12,0)</f>
        <v>-6.1082999999999998</v>
      </c>
      <c r="K8" s="66">
        <f>RANK(J8,J$8:J$18,0)</f>
        <v>2</v>
      </c>
      <c r="L8" s="65">
        <f>VLOOKUP($A8,'Return Data'!$B$7:$R$2700,13,0)</f>
        <v>2.8203</v>
      </c>
      <c r="M8" s="66">
        <f>RANK(L8,L$8:L$18,0)</f>
        <v>2</v>
      </c>
      <c r="N8" s="65">
        <f>VLOOKUP($A8,'Return Data'!$B$7:$R$2700,17,0)</f>
        <v>16.4864</v>
      </c>
      <c r="O8" s="66">
        <f>RANK(N8,N$8:N$18,0)</f>
        <v>4</v>
      </c>
      <c r="P8" s="65">
        <f>VLOOKUP($A8,'Return Data'!$B$7:$R$2700,14,0)</f>
        <v>12.0976</v>
      </c>
      <c r="Q8" s="66">
        <f>RANK(P8,P$8:P$18,0)</f>
        <v>4</v>
      </c>
      <c r="R8" s="65">
        <f>VLOOKUP($A8,'Return Data'!$B$7:$R$2700,16,0)</f>
        <v>3.7183999999999999</v>
      </c>
      <c r="S8" s="67">
        <f>RANK(R8,R$8:R$18,0)</f>
        <v>7</v>
      </c>
    </row>
    <row r="9" spans="1:19" x14ac:dyDescent="0.3">
      <c r="A9" s="82" t="s">
        <v>889</v>
      </c>
      <c r="B9" s="64">
        <f>VLOOKUP($A9,'Return Data'!$B$7:$R$2700,3,0)</f>
        <v>44260</v>
      </c>
      <c r="C9" s="65">
        <f>VLOOKUP($A9,'Return Data'!$B$7:$R$2700,4,0)</f>
        <v>13.7828</v>
      </c>
      <c r="D9" s="65">
        <f>VLOOKUP($A9,'Return Data'!$B$7:$R$2700,9,0)</f>
        <v>-74.117999999999995</v>
      </c>
      <c r="E9" s="66">
        <f t="shared" ref="E9:E18" si="0">RANK(D9,D$8:D$18,0)</f>
        <v>4</v>
      </c>
      <c r="F9" s="65">
        <f>VLOOKUP($A9,'Return Data'!$B$7:$R$2700,10,0)</f>
        <v>-37.956200000000003</v>
      </c>
      <c r="G9" s="66">
        <f t="shared" ref="G9:G18" si="1">RANK(F9,F$8:F$18,0)</f>
        <v>3</v>
      </c>
      <c r="H9" s="65">
        <f>VLOOKUP($A9,'Return Data'!$B$7:$R$2700,11,0)</f>
        <v>-25.112400000000001</v>
      </c>
      <c r="I9" s="66">
        <f t="shared" ref="I9:I18" si="2">RANK(H9,H$8:H$18,0)</f>
        <v>3</v>
      </c>
      <c r="J9" s="65">
        <f>VLOOKUP($A9,'Return Data'!$B$7:$R$2700,12,0)</f>
        <v>-6.8239000000000001</v>
      </c>
      <c r="K9" s="66">
        <f t="shared" ref="K9:K18" si="3">RANK(J9,J$8:J$18,0)</f>
        <v>4</v>
      </c>
      <c r="L9" s="65">
        <f>VLOOKUP($A9,'Return Data'!$B$7:$R$2700,13,0)</f>
        <v>2.6903999999999999</v>
      </c>
      <c r="M9" s="66">
        <f t="shared" ref="M9:M18" si="4">RANK(L9,L$8:L$18,0)</f>
        <v>3</v>
      </c>
      <c r="N9" s="65">
        <f>VLOOKUP($A9,'Return Data'!$B$7:$R$2700,17,0)</f>
        <v>16.982500000000002</v>
      </c>
      <c r="O9" s="66">
        <f t="shared" ref="O9:O18" si="5">RANK(N9,N$8:N$18,0)</f>
        <v>3</v>
      </c>
      <c r="P9" s="65">
        <f>VLOOKUP($A9,'Return Data'!$B$7:$R$2700,14,0)</f>
        <v>12.4025</v>
      </c>
      <c r="Q9" s="66">
        <f t="shared" ref="Q9:Q18" si="6">RANK(P9,P$8:P$18,0)</f>
        <v>3</v>
      </c>
      <c r="R9" s="65">
        <f>VLOOKUP($A9,'Return Data'!$B$7:$R$2700,16,0)</f>
        <v>3.4792999999999998</v>
      </c>
      <c r="S9" s="67">
        <f t="shared" ref="S9:S18" si="7">RANK(R9,R$8:R$18,0)</f>
        <v>8</v>
      </c>
    </row>
    <row r="10" spans="1:19" x14ac:dyDescent="0.3">
      <c r="A10" s="82" t="s">
        <v>890</v>
      </c>
      <c r="B10" s="64">
        <f>VLOOKUP($A10,'Return Data'!$B$7:$R$2700,3,0)</f>
        <v>44260</v>
      </c>
      <c r="C10" s="65">
        <f>VLOOKUP($A10,'Return Data'!$B$7:$R$2700,4,0)</f>
        <v>16.593299999999999</v>
      </c>
      <c r="D10" s="65">
        <f>VLOOKUP($A10,'Return Data'!$B$7:$R$2700,9,0)</f>
        <v>-105.8267</v>
      </c>
      <c r="E10" s="66">
        <f t="shared" si="0"/>
        <v>11</v>
      </c>
      <c r="F10" s="65">
        <f>VLOOKUP($A10,'Return Data'!$B$7:$R$2700,10,0)</f>
        <v>-48.623100000000001</v>
      </c>
      <c r="G10" s="66">
        <f t="shared" si="1"/>
        <v>11</v>
      </c>
      <c r="H10" s="65">
        <f>VLOOKUP($A10,'Return Data'!$B$7:$R$2700,11,0)</f>
        <v>-42.708500000000001</v>
      </c>
      <c r="I10" s="66">
        <f t="shared" si="2"/>
        <v>11</v>
      </c>
      <c r="J10" s="65">
        <f>VLOOKUP($A10,'Return Data'!$B$7:$R$2700,12,0)</f>
        <v>-5.9394</v>
      </c>
      <c r="K10" s="66">
        <f t="shared" si="3"/>
        <v>1</v>
      </c>
      <c r="L10" s="65">
        <f>VLOOKUP($A10,'Return Data'!$B$7:$R$2700,13,0)</f>
        <v>9.7280999999999995</v>
      </c>
      <c r="M10" s="66">
        <f t="shared" si="4"/>
        <v>1</v>
      </c>
      <c r="N10" s="65">
        <f>VLOOKUP($A10,'Return Data'!$B$7:$R$2700,17,0)</f>
        <v>20.263400000000001</v>
      </c>
      <c r="O10" s="66">
        <f t="shared" si="5"/>
        <v>1</v>
      </c>
      <c r="P10" s="65">
        <f>VLOOKUP($A10,'Return Data'!$B$7:$R$2700,14,0)</f>
        <v>14.977499999999999</v>
      </c>
      <c r="Q10" s="66">
        <f t="shared" si="6"/>
        <v>1</v>
      </c>
      <c r="R10" s="65">
        <f>VLOOKUP($A10,'Return Data'!$B$7:$R$2700,16,0)</f>
        <v>3.8275999999999999</v>
      </c>
      <c r="S10" s="67">
        <f t="shared" si="7"/>
        <v>5</v>
      </c>
    </row>
    <row r="11" spans="1:19" x14ac:dyDescent="0.3">
      <c r="A11" s="82" t="s">
        <v>892</v>
      </c>
      <c r="B11" s="64">
        <f>VLOOKUP($A11,'Return Data'!$B$7:$R$2700,3,0)</f>
        <v>44260</v>
      </c>
      <c r="C11" s="65">
        <f>VLOOKUP($A11,'Return Data'!$B$7:$R$2700,4,0)</f>
        <v>14.171799999999999</v>
      </c>
      <c r="D11" s="65">
        <f>VLOOKUP($A11,'Return Data'!$B$7:$R$2700,9,0)</f>
        <v>-77.312799999999996</v>
      </c>
      <c r="E11" s="66">
        <f t="shared" si="0"/>
        <v>8</v>
      </c>
      <c r="F11" s="65">
        <f>VLOOKUP($A11,'Return Data'!$B$7:$R$2700,10,0)</f>
        <v>-40.296799999999998</v>
      </c>
      <c r="G11" s="66">
        <f t="shared" si="1"/>
        <v>8</v>
      </c>
      <c r="H11" s="65">
        <f>VLOOKUP($A11,'Return Data'!$B$7:$R$2700,11,0)</f>
        <v>-26.196400000000001</v>
      </c>
      <c r="I11" s="66">
        <f t="shared" si="2"/>
        <v>6</v>
      </c>
      <c r="J11" s="65">
        <f>VLOOKUP($A11,'Return Data'!$B$7:$R$2700,12,0)</f>
        <v>-7.6063999999999998</v>
      </c>
      <c r="K11" s="66">
        <f t="shared" si="3"/>
        <v>7</v>
      </c>
      <c r="L11" s="65">
        <f>VLOOKUP($A11,'Return Data'!$B$7:$R$2700,13,0)</f>
        <v>2.2488999999999999</v>
      </c>
      <c r="M11" s="66">
        <f t="shared" si="4"/>
        <v>5</v>
      </c>
      <c r="N11" s="65">
        <f>VLOOKUP($A11,'Return Data'!$B$7:$R$2700,17,0)</f>
        <v>16.314699999999998</v>
      </c>
      <c r="O11" s="66">
        <f t="shared" si="5"/>
        <v>6</v>
      </c>
      <c r="P11" s="65">
        <f>VLOOKUP($A11,'Return Data'!$B$7:$R$2700,14,0)</f>
        <v>11.986599999999999</v>
      </c>
      <c r="Q11" s="66">
        <f t="shared" si="6"/>
        <v>8</v>
      </c>
      <c r="R11" s="65">
        <f>VLOOKUP($A11,'Return Data'!$B$7:$R$2700,16,0)</f>
        <v>3.8003</v>
      </c>
      <c r="S11" s="67">
        <f t="shared" si="7"/>
        <v>6</v>
      </c>
    </row>
    <row r="12" spans="1:19" x14ac:dyDescent="0.3">
      <c r="A12" s="82" t="s">
        <v>894</v>
      </c>
      <c r="B12" s="64">
        <f>VLOOKUP($A12,'Return Data'!$B$7:$R$2700,3,0)</f>
        <v>44260</v>
      </c>
      <c r="C12" s="65">
        <f>VLOOKUP($A12,'Return Data'!$B$7:$R$2700,4,0)</f>
        <v>14.652699999999999</v>
      </c>
      <c r="D12" s="65">
        <f>VLOOKUP($A12,'Return Data'!$B$7:$R$2700,9,0)</f>
        <v>-76.200299999999999</v>
      </c>
      <c r="E12" s="66">
        <f t="shared" si="0"/>
        <v>7</v>
      </c>
      <c r="F12" s="65">
        <f>VLOOKUP($A12,'Return Data'!$B$7:$R$2700,10,0)</f>
        <v>-39.036299999999997</v>
      </c>
      <c r="G12" s="66">
        <f t="shared" si="1"/>
        <v>5</v>
      </c>
      <c r="H12" s="65">
        <f>VLOOKUP($A12,'Return Data'!$B$7:$R$2700,11,0)</f>
        <v>-26.652899999999999</v>
      </c>
      <c r="I12" s="66">
        <f t="shared" si="2"/>
        <v>8</v>
      </c>
      <c r="J12" s="65">
        <f>VLOOKUP($A12,'Return Data'!$B$7:$R$2700,12,0)</f>
        <v>-8.3285999999999998</v>
      </c>
      <c r="K12" s="66">
        <f t="shared" si="3"/>
        <v>9</v>
      </c>
      <c r="L12" s="65">
        <f>VLOOKUP($A12,'Return Data'!$B$7:$R$2700,13,0)</f>
        <v>2.1970000000000001</v>
      </c>
      <c r="M12" s="66">
        <f t="shared" si="4"/>
        <v>6</v>
      </c>
      <c r="N12" s="65">
        <f>VLOOKUP($A12,'Return Data'!$B$7:$R$2700,17,0)</f>
        <v>15.458500000000001</v>
      </c>
      <c r="O12" s="66">
        <f t="shared" si="5"/>
        <v>10</v>
      </c>
      <c r="P12" s="65">
        <f>VLOOKUP($A12,'Return Data'!$B$7:$R$2700,14,0)</f>
        <v>11.845800000000001</v>
      </c>
      <c r="Q12" s="66">
        <f t="shared" si="6"/>
        <v>9</v>
      </c>
      <c r="R12" s="65">
        <f>VLOOKUP($A12,'Return Data'!$B$7:$R$2700,16,0)</f>
        <v>4.1455000000000002</v>
      </c>
      <c r="S12" s="67">
        <f t="shared" si="7"/>
        <v>4</v>
      </c>
    </row>
    <row r="13" spans="1:19" x14ac:dyDescent="0.3">
      <c r="A13" s="82" t="s">
        <v>896</v>
      </c>
      <c r="B13" s="64">
        <f>VLOOKUP($A13,'Return Data'!$B$7:$R$2700,3,0)</f>
        <v>44260</v>
      </c>
      <c r="C13" s="65">
        <f>VLOOKUP($A13,'Return Data'!$B$7:$R$2700,4,0)</f>
        <v>12.2256</v>
      </c>
      <c r="D13" s="65">
        <f>VLOOKUP($A13,'Return Data'!$B$7:$R$2700,9,0)</f>
        <v>-67.795100000000005</v>
      </c>
      <c r="E13" s="66">
        <f t="shared" si="0"/>
        <v>2</v>
      </c>
      <c r="F13" s="65">
        <f>VLOOKUP($A13,'Return Data'!$B$7:$R$2700,10,0)</f>
        <v>-38.191699999999997</v>
      </c>
      <c r="G13" s="66">
        <f t="shared" si="1"/>
        <v>4</v>
      </c>
      <c r="H13" s="65">
        <f>VLOOKUP($A13,'Return Data'!$B$7:$R$2700,11,0)</f>
        <v>-24.891200000000001</v>
      </c>
      <c r="I13" s="66">
        <f t="shared" si="2"/>
        <v>2</v>
      </c>
      <c r="J13" s="65">
        <f>VLOOKUP($A13,'Return Data'!$B$7:$R$2700,12,0)</f>
        <v>-17.401499999999999</v>
      </c>
      <c r="K13" s="66">
        <f t="shared" si="3"/>
        <v>11</v>
      </c>
      <c r="L13" s="65">
        <f>VLOOKUP($A13,'Return Data'!$B$7:$R$2700,13,0)</f>
        <v>0.19009999999999999</v>
      </c>
      <c r="M13" s="66">
        <f t="shared" si="4"/>
        <v>10</v>
      </c>
      <c r="N13" s="65">
        <f>VLOOKUP($A13,'Return Data'!$B$7:$R$2700,17,0)</f>
        <v>15.1181</v>
      </c>
      <c r="O13" s="66">
        <f t="shared" si="5"/>
        <v>11</v>
      </c>
      <c r="P13" s="65">
        <f>VLOOKUP($A13,'Return Data'!$B$7:$R$2700,14,0)</f>
        <v>11.174300000000001</v>
      </c>
      <c r="Q13" s="66">
        <f t="shared" si="6"/>
        <v>11</v>
      </c>
      <c r="R13" s="65">
        <f>VLOOKUP($A13,'Return Data'!$B$7:$R$2700,16,0)</f>
        <v>2.3748</v>
      </c>
      <c r="S13" s="67">
        <f t="shared" si="7"/>
        <v>11</v>
      </c>
    </row>
    <row r="14" spans="1:19" x14ac:dyDescent="0.3">
      <c r="A14" s="82" t="s">
        <v>898</v>
      </c>
      <c r="B14" s="64">
        <f>VLOOKUP($A14,'Return Data'!$B$7:$R$2700,3,0)</f>
        <v>44260</v>
      </c>
      <c r="C14" s="65">
        <f>VLOOKUP($A14,'Return Data'!$B$7:$R$2700,4,0)</f>
        <v>13.508699999999999</v>
      </c>
      <c r="D14" s="65">
        <f>VLOOKUP($A14,'Return Data'!$B$7:$R$2700,9,0)</f>
        <v>-74.883499999999998</v>
      </c>
      <c r="E14" s="66">
        <f t="shared" si="0"/>
        <v>5</v>
      </c>
      <c r="F14" s="65">
        <f>VLOOKUP($A14,'Return Data'!$B$7:$R$2700,10,0)</f>
        <v>-35.492400000000004</v>
      </c>
      <c r="G14" s="66">
        <f t="shared" si="1"/>
        <v>1</v>
      </c>
      <c r="H14" s="65">
        <f>VLOOKUP($A14,'Return Data'!$B$7:$R$2700,11,0)</f>
        <v>-25.697099999999999</v>
      </c>
      <c r="I14" s="66">
        <f t="shared" si="2"/>
        <v>4</v>
      </c>
      <c r="J14" s="65">
        <f>VLOOKUP($A14,'Return Data'!$B$7:$R$2700,12,0)</f>
        <v>-6.2117000000000004</v>
      </c>
      <c r="K14" s="66">
        <f t="shared" si="3"/>
        <v>3</v>
      </c>
      <c r="L14" s="65">
        <f>VLOOKUP($A14,'Return Data'!$B$7:$R$2700,13,0)</f>
        <v>-0.5595</v>
      </c>
      <c r="M14" s="66">
        <f t="shared" si="4"/>
        <v>11</v>
      </c>
      <c r="N14" s="65">
        <f>VLOOKUP($A14,'Return Data'!$B$7:$R$2700,17,0)</f>
        <v>16.042100000000001</v>
      </c>
      <c r="O14" s="66">
        <f t="shared" si="5"/>
        <v>9</v>
      </c>
      <c r="P14" s="65">
        <f>VLOOKUP($A14,'Return Data'!$B$7:$R$2700,14,0)</f>
        <v>12.0662</v>
      </c>
      <c r="Q14" s="66">
        <f t="shared" si="6"/>
        <v>6</v>
      </c>
      <c r="R14" s="65">
        <f>VLOOKUP($A14,'Return Data'!$B$7:$R$2700,16,0)</f>
        <v>3.3029999999999999</v>
      </c>
      <c r="S14" s="67">
        <f t="shared" si="7"/>
        <v>10</v>
      </c>
    </row>
    <row r="15" spans="1:19" x14ac:dyDescent="0.3">
      <c r="A15" s="82" t="s">
        <v>900</v>
      </c>
      <c r="B15" s="64">
        <f>VLOOKUP($A15,'Return Data'!$B$7:$R$2700,3,0)</f>
        <v>44260</v>
      </c>
      <c r="C15" s="65">
        <f>VLOOKUP($A15,'Return Data'!$B$7:$R$2700,4,0)</f>
        <v>18.380500000000001</v>
      </c>
      <c r="D15" s="65">
        <f>VLOOKUP($A15,'Return Data'!$B$7:$R$2700,9,0)</f>
        <v>-70.849400000000003</v>
      </c>
      <c r="E15" s="66">
        <f t="shared" si="0"/>
        <v>3</v>
      </c>
      <c r="F15" s="65">
        <f>VLOOKUP($A15,'Return Data'!$B$7:$R$2700,10,0)</f>
        <v>-39.550899999999999</v>
      </c>
      <c r="G15" s="66">
        <f t="shared" si="1"/>
        <v>6</v>
      </c>
      <c r="H15" s="65">
        <f>VLOOKUP($A15,'Return Data'!$B$7:$R$2700,11,0)</f>
        <v>-26.113399999999999</v>
      </c>
      <c r="I15" s="66">
        <f t="shared" si="2"/>
        <v>5</v>
      </c>
      <c r="J15" s="65">
        <f>VLOOKUP($A15,'Return Data'!$B$7:$R$2700,12,0)</f>
        <v>-7.5042</v>
      </c>
      <c r="K15" s="66">
        <f t="shared" si="3"/>
        <v>5</v>
      </c>
      <c r="L15" s="65">
        <f>VLOOKUP($A15,'Return Data'!$B$7:$R$2700,13,0)</f>
        <v>2.5508999999999999</v>
      </c>
      <c r="M15" s="66">
        <f t="shared" si="4"/>
        <v>4</v>
      </c>
      <c r="N15" s="65">
        <f>VLOOKUP($A15,'Return Data'!$B$7:$R$2700,17,0)</f>
        <v>17.059799999999999</v>
      </c>
      <c r="O15" s="66">
        <f t="shared" si="5"/>
        <v>2</v>
      </c>
      <c r="P15" s="65">
        <f>VLOOKUP($A15,'Return Data'!$B$7:$R$2700,14,0)</f>
        <v>12.7585</v>
      </c>
      <c r="Q15" s="66">
        <f t="shared" si="6"/>
        <v>2</v>
      </c>
      <c r="R15" s="65">
        <f>VLOOKUP($A15,'Return Data'!$B$7:$R$2700,16,0)</f>
        <v>6.3064</v>
      </c>
      <c r="S15" s="67">
        <f t="shared" si="7"/>
        <v>1</v>
      </c>
    </row>
    <row r="16" spans="1:19" x14ac:dyDescent="0.3">
      <c r="A16" s="82" t="s">
        <v>902</v>
      </c>
      <c r="B16" s="64">
        <f>VLOOKUP($A16,'Return Data'!$B$7:$R$2700,3,0)</f>
        <v>44260</v>
      </c>
      <c r="C16" s="65">
        <f>VLOOKUP($A16,'Return Data'!$B$7:$R$2700,4,0)</f>
        <v>18.148700000000002</v>
      </c>
      <c r="D16" s="65">
        <f>VLOOKUP($A16,'Return Data'!$B$7:$R$2700,9,0)</f>
        <v>-78.199799999999996</v>
      </c>
      <c r="E16" s="66">
        <f t="shared" si="0"/>
        <v>10</v>
      </c>
      <c r="F16" s="65">
        <f>VLOOKUP($A16,'Return Data'!$B$7:$R$2700,10,0)</f>
        <v>-41.148400000000002</v>
      </c>
      <c r="G16" s="66">
        <f t="shared" si="1"/>
        <v>10</v>
      </c>
      <c r="H16" s="65">
        <f>VLOOKUP($A16,'Return Data'!$B$7:$R$2700,11,0)</f>
        <v>-27.411999999999999</v>
      </c>
      <c r="I16" s="66">
        <f t="shared" si="2"/>
        <v>10</v>
      </c>
      <c r="J16" s="65">
        <f>VLOOKUP($A16,'Return Data'!$B$7:$R$2700,12,0)</f>
        <v>-8.4952000000000005</v>
      </c>
      <c r="K16" s="66">
        <f t="shared" si="3"/>
        <v>10</v>
      </c>
      <c r="L16" s="65">
        <f>VLOOKUP($A16,'Return Data'!$B$7:$R$2700,13,0)</f>
        <v>1.4000999999999999</v>
      </c>
      <c r="M16" s="66">
        <f t="shared" si="4"/>
        <v>9</v>
      </c>
      <c r="N16" s="65">
        <f>VLOOKUP($A16,'Return Data'!$B$7:$R$2700,17,0)</f>
        <v>16.161300000000001</v>
      </c>
      <c r="O16" s="66">
        <f t="shared" si="5"/>
        <v>7</v>
      </c>
      <c r="P16" s="65">
        <f>VLOOKUP($A16,'Return Data'!$B$7:$R$2700,14,0)</f>
        <v>11.69</v>
      </c>
      <c r="Q16" s="66">
        <f t="shared" si="6"/>
        <v>10</v>
      </c>
      <c r="R16" s="65">
        <f>VLOOKUP($A16,'Return Data'!$B$7:$R$2700,16,0)</f>
        <v>6.1395999999999997</v>
      </c>
      <c r="S16" s="67">
        <f t="shared" si="7"/>
        <v>2</v>
      </c>
    </row>
    <row r="17" spans="1:19" x14ac:dyDescent="0.3">
      <c r="A17" s="82" t="s">
        <v>904</v>
      </c>
      <c r="B17" s="64">
        <f>VLOOKUP($A17,'Return Data'!$B$7:$R$2700,3,0)</f>
        <v>44260</v>
      </c>
      <c r="C17" s="65">
        <f>VLOOKUP($A17,'Return Data'!$B$7:$R$2700,4,0)</f>
        <v>17.873100000000001</v>
      </c>
      <c r="D17" s="65">
        <f>VLOOKUP($A17,'Return Data'!$B$7:$R$2700,9,0)</f>
        <v>-77.973500000000001</v>
      </c>
      <c r="E17" s="66">
        <f t="shared" si="0"/>
        <v>9</v>
      </c>
      <c r="F17" s="65">
        <f>VLOOKUP($A17,'Return Data'!$B$7:$R$2700,10,0)</f>
        <v>-40.580100000000002</v>
      </c>
      <c r="G17" s="66">
        <f t="shared" si="1"/>
        <v>9</v>
      </c>
      <c r="H17" s="65">
        <f>VLOOKUP($A17,'Return Data'!$B$7:$R$2700,11,0)</f>
        <v>-26.68</v>
      </c>
      <c r="I17" s="66">
        <f t="shared" si="2"/>
        <v>9</v>
      </c>
      <c r="J17" s="65">
        <f>VLOOKUP($A17,'Return Data'!$B$7:$R$2700,12,0)</f>
        <v>-7.5567000000000002</v>
      </c>
      <c r="K17" s="66">
        <f t="shared" si="3"/>
        <v>6</v>
      </c>
      <c r="L17" s="65">
        <f>VLOOKUP($A17,'Return Data'!$B$7:$R$2700,13,0)</f>
        <v>1.5696000000000001</v>
      </c>
      <c r="M17" s="66">
        <f t="shared" si="4"/>
        <v>8</v>
      </c>
      <c r="N17" s="65">
        <f>VLOOKUP($A17,'Return Data'!$B$7:$R$2700,17,0)</f>
        <v>16.055599999999998</v>
      </c>
      <c r="O17" s="66">
        <f t="shared" si="5"/>
        <v>8</v>
      </c>
      <c r="P17" s="65">
        <f>VLOOKUP($A17,'Return Data'!$B$7:$R$2700,14,0)</f>
        <v>12.080399999999999</v>
      </c>
      <c r="Q17" s="66">
        <f t="shared" si="6"/>
        <v>5</v>
      </c>
      <c r="R17" s="65">
        <f>VLOOKUP($A17,'Return Data'!$B$7:$R$2700,16,0)</f>
        <v>6.1029999999999998</v>
      </c>
      <c r="S17" s="67">
        <f t="shared" si="7"/>
        <v>3</v>
      </c>
    </row>
    <row r="18" spans="1:19" x14ac:dyDescent="0.3">
      <c r="A18" s="82" t="s">
        <v>905</v>
      </c>
      <c r="B18" s="64">
        <f>VLOOKUP($A18,'Return Data'!$B$7:$R$2700,3,0)</f>
        <v>44260</v>
      </c>
      <c r="C18" s="65">
        <f>VLOOKUP($A18,'Return Data'!$B$7:$R$2700,4,0)</f>
        <v>13.776199999999999</v>
      </c>
      <c r="D18" s="65">
        <f>VLOOKUP($A18,'Return Data'!$B$7:$R$2700,9,0)</f>
        <v>-75.832499999999996</v>
      </c>
      <c r="E18" s="66">
        <f t="shared" si="0"/>
        <v>6</v>
      </c>
      <c r="F18" s="65">
        <f>VLOOKUP($A18,'Return Data'!$B$7:$R$2700,10,0)</f>
        <v>-39.947400000000002</v>
      </c>
      <c r="G18" s="66">
        <f t="shared" si="1"/>
        <v>7</v>
      </c>
      <c r="H18" s="65">
        <f>VLOOKUP($A18,'Return Data'!$B$7:$R$2700,11,0)</f>
        <v>-26.541599999999999</v>
      </c>
      <c r="I18" s="66">
        <f t="shared" si="2"/>
        <v>7</v>
      </c>
      <c r="J18" s="65">
        <f>VLOOKUP($A18,'Return Data'!$B$7:$R$2700,12,0)</f>
        <v>-7.6950000000000003</v>
      </c>
      <c r="K18" s="66">
        <f t="shared" si="3"/>
        <v>8</v>
      </c>
      <c r="L18" s="65">
        <f>VLOOKUP($A18,'Return Data'!$B$7:$R$2700,13,0)</f>
        <v>1.8211999999999999</v>
      </c>
      <c r="M18" s="66">
        <f t="shared" si="4"/>
        <v>7</v>
      </c>
      <c r="N18" s="65">
        <f>VLOOKUP($A18,'Return Data'!$B$7:$R$2700,17,0)</f>
        <v>16.393599999999999</v>
      </c>
      <c r="O18" s="66">
        <f t="shared" si="5"/>
        <v>5</v>
      </c>
      <c r="P18" s="65">
        <f>VLOOKUP($A18,'Return Data'!$B$7:$R$2700,14,0)</f>
        <v>12.0205</v>
      </c>
      <c r="Q18" s="66">
        <f t="shared" si="6"/>
        <v>7</v>
      </c>
      <c r="R18" s="65">
        <f>VLOOKUP($A18,'Return Data'!$B$7:$R$2700,16,0)</f>
        <v>3.4352</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-76.682572727272728</v>
      </c>
      <c r="E20" s="88"/>
      <c r="F20" s="89">
        <f>AVERAGE(F8:F18)</f>
        <v>-39.886863636363643</v>
      </c>
      <c r="G20" s="88"/>
      <c r="H20" s="89">
        <f>AVERAGE(H8:H18)</f>
        <v>-27.382981818181818</v>
      </c>
      <c r="I20" s="88"/>
      <c r="J20" s="89">
        <f>AVERAGE(J8:J18)</f>
        <v>-8.1519000000000013</v>
      </c>
      <c r="K20" s="88"/>
      <c r="L20" s="89">
        <f>AVERAGE(L8:L18)</f>
        <v>2.4233727272727275</v>
      </c>
      <c r="M20" s="88"/>
      <c r="N20" s="89">
        <f>AVERAGE(N8:N18)</f>
        <v>16.576000000000001</v>
      </c>
      <c r="O20" s="88"/>
      <c r="P20" s="89">
        <f>AVERAGE(P8:P18)</f>
        <v>12.281809090909091</v>
      </c>
      <c r="Q20" s="88"/>
      <c r="R20" s="89">
        <f>AVERAGE(R8:R18)</f>
        <v>4.2393727272727277</v>
      </c>
      <c r="S20" s="90"/>
    </row>
    <row r="21" spans="1:19" x14ac:dyDescent="0.3">
      <c r="A21" s="87" t="s">
        <v>28</v>
      </c>
      <c r="B21" s="88"/>
      <c r="C21" s="88"/>
      <c r="D21" s="89">
        <f>MIN(D8:D18)</f>
        <v>-105.8267</v>
      </c>
      <c r="E21" s="88"/>
      <c r="F21" s="89">
        <f>MIN(F8:F18)</f>
        <v>-48.623100000000001</v>
      </c>
      <c r="G21" s="88"/>
      <c r="H21" s="89">
        <f>MIN(H8:H18)</f>
        <v>-42.708500000000001</v>
      </c>
      <c r="I21" s="88"/>
      <c r="J21" s="89">
        <f>MIN(J8:J18)</f>
        <v>-17.401499999999999</v>
      </c>
      <c r="K21" s="88"/>
      <c r="L21" s="89">
        <f>MIN(L8:L18)</f>
        <v>-0.5595</v>
      </c>
      <c r="M21" s="88"/>
      <c r="N21" s="89">
        <f>MIN(N8:N18)</f>
        <v>15.1181</v>
      </c>
      <c r="O21" s="88"/>
      <c r="P21" s="89">
        <f>MIN(P8:P18)</f>
        <v>11.174300000000001</v>
      </c>
      <c r="Q21" s="88"/>
      <c r="R21" s="89">
        <f>MIN(R8:R18)</f>
        <v>2.3748</v>
      </c>
      <c r="S21" s="90"/>
    </row>
    <row r="22" spans="1:19" ht="15" thickBot="1" x14ac:dyDescent="0.35">
      <c r="A22" s="91" t="s">
        <v>29</v>
      </c>
      <c r="B22" s="92"/>
      <c r="C22" s="92"/>
      <c r="D22" s="93">
        <f>MAX(D8:D18)</f>
        <v>-64.5167</v>
      </c>
      <c r="E22" s="92"/>
      <c r="F22" s="93">
        <f>MAX(F8:F18)</f>
        <v>-35.492400000000004</v>
      </c>
      <c r="G22" s="92"/>
      <c r="H22" s="93">
        <f>MAX(H8:H18)</f>
        <v>-23.2073</v>
      </c>
      <c r="I22" s="92"/>
      <c r="J22" s="93">
        <f>MAX(J8:J18)</f>
        <v>-5.9394</v>
      </c>
      <c r="K22" s="92"/>
      <c r="L22" s="93">
        <f>MAX(L8:L18)</f>
        <v>9.7280999999999995</v>
      </c>
      <c r="M22" s="92"/>
      <c r="N22" s="93">
        <f>MAX(N8:N18)</f>
        <v>20.263400000000001</v>
      </c>
      <c r="O22" s="92"/>
      <c r="P22" s="93">
        <f>MAX(P8:P18)</f>
        <v>14.977499999999999</v>
      </c>
      <c r="Q22" s="92"/>
      <c r="R22" s="93">
        <f>MAX(R8:R18)</f>
        <v>6.3064</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1635</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44260</v>
      </c>
      <c r="C8" s="65">
        <f>VLOOKUP($A8,'Return Data'!$B$7:$R$2700,4,0)</f>
        <v>16.084599999999998</v>
      </c>
      <c r="D8" s="65">
        <f>VLOOKUP($A8,'Return Data'!$B$7:$R$2700,9,0)</f>
        <v>11.4459</v>
      </c>
      <c r="E8" s="66">
        <f>RANK(D8,D$8:D$29,0)</f>
        <v>4</v>
      </c>
      <c r="F8" s="65">
        <f>VLOOKUP($A8,'Return Data'!$B$7:$R$2700,10,0)</f>
        <v>8.1288</v>
      </c>
      <c r="G8" s="66">
        <f>RANK(F8,F$8:F$29,0)</f>
        <v>4</v>
      </c>
      <c r="H8" s="65">
        <f>VLOOKUP($A8,'Return Data'!$B$7:$R$2700,11,0)</f>
        <v>9.8649000000000004</v>
      </c>
      <c r="I8" s="66">
        <f>RANK(H8,H$8:H$29,0)</f>
        <v>6</v>
      </c>
      <c r="J8" s="65">
        <f>VLOOKUP($A8,'Return Data'!$B$7:$R$2700,12,0)</f>
        <v>13.256</v>
      </c>
      <c r="K8" s="66">
        <f>RANK(J8,J$8:J$29,0)</f>
        <v>3</v>
      </c>
      <c r="L8" s="65">
        <f>VLOOKUP($A8,'Return Data'!$B$7:$R$2700,13,0)</f>
        <v>9.3908000000000005</v>
      </c>
      <c r="M8" s="66">
        <f>RANK(L8,L$8:L$29,0)</f>
        <v>1</v>
      </c>
      <c r="N8" s="65">
        <f>VLOOKUP($A8,'Return Data'!$B$7:$R$2700,17,0)</f>
        <v>6.9931999999999999</v>
      </c>
      <c r="O8" s="66">
        <f>RANK(N8,N$8:N$29,0)</f>
        <v>8</v>
      </c>
      <c r="P8" s="65">
        <f>VLOOKUP($A8,'Return Data'!$B$7:$R$2700,14,0)</f>
        <v>7.0353000000000003</v>
      </c>
      <c r="Q8" s="66">
        <f>RANK(P8,P$8:P$29,0)</f>
        <v>7</v>
      </c>
      <c r="R8" s="65">
        <f>VLOOKUP($A8,'Return Data'!$B$7:$R$2700,16,0)</f>
        <v>8.3940000000000001</v>
      </c>
      <c r="S8" s="67">
        <f>RANK(R8,R$8:R$29,0)</f>
        <v>6</v>
      </c>
    </row>
    <row r="9" spans="1:19" x14ac:dyDescent="0.3">
      <c r="A9" s="82" t="s">
        <v>662</v>
      </c>
      <c r="B9" s="64">
        <f>VLOOKUP($A9,'Return Data'!$B$7:$R$2700,3,0)</f>
        <v>44260</v>
      </c>
      <c r="C9" s="65">
        <f>VLOOKUP($A9,'Return Data'!$B$7:$R$2700,4,0)</f>
        <v>0.41570000000000001</v>
      </c>
      <c r="D9" s="65">
        <f>VLOOKUP($A9,'Return Data'!$B$7:$R$2700,9,0)</f>
        <v>0</v>
      </c>
      <c r="E9" s="66">
        <f t="shared" ref="E9:E29" si="0">RANK(D9,D$8:D$29,0)</f>
        <v>22</v>
      </c>
      <c r="F9" s="65">
        <f>VLOOKUP($A9,'Return Data'!$B$7:$R$2700,10,0)</f>
        <v>0</v>
      </c>
      <c r="G9" s="66">
        <f t="shared" ref="G9:G29" si="1">RANK(F9,F$8:F$29,0)</f>
        <v>19</v>
      </c>
      <c r="H9" s="65">
        <f>VLOOKUP($A9,'Return Data'!$B$7:$R$2700,11,0)</f>
        <v>0</v>
      </c>
      <c r="I9" s="66">
        <f t="shared" ref="I9:I29" si="2">RANK(H9,H$8:H$29,0)</f>
        <v>19</v>
      </c>
      <c r="J9" s="65">
        <f>VLOOKUP($A9,'Return Data'!$B$7:$R$2700,12,0)</f>
        <v>0</v>
      </c>
      <c r="K9" s="66">
        <f t="shared" ref="K9:K29" si="3">RANK(J9,J$8:J$29,0)</f>
        <v>18</v>
      </c>
      <c r="L9" s="65">
        <f>VLOOKUP($A9,'Return Data'!$B$7:$R$2700,13,0)</f>
        <v>-25.847300000000001</v>
      </c>
      <c r="M9" s="66">
        <f t="shared" ref="M9:M29" si="4">RANK(L9,L$8:L$29,0)</f>
        <v>20</v>
      </c>
      <c r="N9" s="65"/>
      <c r="O9" s="66"/>
      <c r="P9" s="65"/>
      <c r="Q9" s="66"/>
      <c r="R9" s="65">
        <f>VLOOKUP($A9,'Return Data'!$B$7:$R$2700,16,0)</f>
        <v>-19.287500000000001</v>
      </c>
      <c r="S9" s="67">
        <f t="shared" ref="S9:S29" si="5">RANK(R9,R$8:R$29,0)</f>
        <v>19</v>
      </c>
    </row>
    <row r="10" spans="1:19" x14ac:dyDescent="0.3">
      <c r="A10" s="82" t="s">
        <v>664</v>
      </c>
      <c r="B10" s="64">
        <f>VLOOKUP($A10,'Return Data'!$B$7:$R$2700,3,0)</f>
        <v>44260</v>
      </c>
      <c r="C10" s="65">
        <f>VLOOKUP($A10,'Return Data'!$B$7:$R$2700,4,0)</f>
        <v>17.4572</v>
      </c>
      <c r="D10" s="65">
        <f>VLOOKUP($A10,'Return Data'!$B$7:$R$2700,9,0)</f>
        <v>7.7369000000000003</v>
      </c>
      <c r="E10" s="66">
        <f t="shared" si="0"/>
        <v>8</v>
      </c>
      <c r="F10" s="65">
        <f>VLOOKUP($A10,'Return Data'!$B$7:$R$2700,10,0)</f>
        <v>5.8795000000000002</v>
      </c>
      <c r="G10" s="66">
        <f t="shared" si="1"/>
        <v>7</v>
      </c>
      <c r="H10" s="65">
        <f>VLOOKUP($A10,'Return Data'!$B$7:$R$2700,11,0)</f>
        <v>8.2604000000000006</v>
      </c>
      <c r="I10" s="66">
        <f t="shared" si="2"/>
        <v>8</v>
      </c>
      <c r="J10" s="65">
        <f>VLOOKUP($A10,'Return Data'!$B$7:$R$2700,12,0)</f>
        <v>9.7426999999999992</v>
      </c>
      <c r="K10" s="66">
        <f t="shared" si="3"/>
        <v>12</v>
      </c>
      <c r="L10" s="65">
        <f>VLOOKUP($A10,'Return Data'!$B$7:$R$2700,13,0)</f>
        <v>7.8364000000000003</v>
      </c>
      <c r="M10" s="66">
        <f t="shared" si="4"/>
        <v>6</v>
      </c>
      <c r="N10" s="65">
        <f>VLOOKUP($A10,'Return Data'!$B$7:$R$2700,17,0)</f>
        <v>7.2224000000000004</v>
      </c>
      <c r="O10" s="66">
        <f t="shared" ref="O10:O29" si="6">RANK(N10,N$8:N$29,0)</f>
        <v>6</v>
      </c>
      <c r="P10" s="65">
        <f>VLOOKUP($A10,'Return Data'!$B$7:$R$2700,14,0)</f>
        <v>7.4355000000000002</v>
      </c>
      <c r="Q10" s="66">
        <f t="shared" ref="Q10:Q29" si="7">RANK(P10,P$8:P$29,0)</f>
        <v>6</v>
      </c>
      <c r="R10" s="65">
        <f>VLOOKUP($A10,'Return Data'!$B$7:$R$2700,16,0)</f>
        <v>8.7478999999999996</v>
      </c>
      <c r="S10" s="67">
        <f t="shared" si="5"/>
        <v>5</v>
      </c>
    </row>
    <row r="11" spans="1:19" x14ac:dyDescent="0.3">
      <c r="A11" s="82" t="s">
        <v>668</v>
      </c>
      <c r="B11" s="64">
        <f>VLOOKUP($A11,'Return Data'!$B$7:$R$2700,3,0)</f>
        <v>44260</v>
      </c>
      <c r="C11" s="65">
        <f>VLOOKUP($A11,'Return Data'!$B$7:$R$2700,4,0)</f>
        <v>15.8452</v>
      </c>
      <c r="D11" s="65">
        <f>VLOOKUP($A11,'Return Data'!$B$7:$R$2700,9,0)</f>
        <v>9.4132999999999996</v>
      </c>
      <c r="E11" s="66">
        <f t="shared" si="0"/>
        <v>6</v>
      </c>
      <c r="F11" s="65">
        <f>VLOOKUP($A11,'Return Data'!$B$7:$R$2700,10,0)</f>
        <v>9.5767000000000007</v>
      </c>
      <c r="G11" s="66">
        <f t="shared" si="1"/>
        <v>3</v>
      </c>
      <c r="H11" s="65">
        <f>VLOOKUP($A11,'Return Data'!$B$7:$R$2700,11,0)</f>
        <v>11.0337</v>
      </c>
      <c r="I11" s="66">
        <f t="shared" si="2"/>
        <v>3</v>
      </c>
      <c r="J11" s="65">
        <f>VLOOKUP($A11,'Return Data'!$B$7:$R$2700,12,0)</f>
        <v>14.973100000000001</v>
      </c>
      <c r="K11" s="66">
        <f t="shared" si="3"/>
        <v>1</v>
      </c>
      <c r="L11" s="65">
        <f>VLOOKUP($A11,'Return Data'!$B$7:$R$2700,13,0)</f>
        <v>3.4045999999999998</v>
      </c>
      <c r="M11" s="66">
        <f t="shared" si="4"/>
        <v>14</v>
      </c>
      <c r="N11" s="65">
        <f>VLOOKUP($A11,'Return Data'!$B$7:$R$2700,17,0)</f>
        <v>3.4933000000000001</v>
      </c>
      <c r="O11" s="66">
        <f t="shared" si="6"/>
        <v>12</v>
      </c>
      <c r="P11" s="65">
        <f>VLOOKUP($A11,'Return Data'!$B$7:$R$2700,14,0)</f>
        <v>4.6814</v>
      </c>
      <c r="Q11" s="66">
        <f t="shared" si="7"/>
        <v>10</v>
      </c>
      <c r="R11" s="65">
        <f>VLOOKUP($A11,'Return Data'!$B$7:$R$2700,16,0)</f>
        <v>7.8139000000000003</v>
      </c>
      <c r="S11" s="67">
        <f t="shared" si="5"/>
        <v>8</v>
      </c>
    </row>
    <row r="12" spans="1:19" x14ac:dyDescent="0.3">
      <c r="A12" s="82" t="s">
        <v>670</v>
      </c>
      <c r="B12" s="64">
        <f>VLOOKUP($A12,'Return Data'!$B$7:$R$2700,3,0)</f>
        <v>44260</v>
      </c>
      <c r="C12" s="65">
        <f>VLOOKUP($A12,'Return Data'!$B$7:$R$2700,4,0)</f>
        <v>4.0382999999999996</v>
      </c>
      <c r="D12" s="65">
        <f>VLOOKUP($A12,'Return Data'!$B$7:$R$2700,9,0)</f>
        <v>5.4457000000000004</v>
      </c>
      <c r="E12" s="66">
        <f t="shared" si="0"/>
        <v>12</v>
      </c>
      <c r="F12" s="65">
        <f>VLOOKUP($A12,'Return Data'!$B$7:$R$2700,10,0)</f>
        <v>3.8</v>
      </c>
      <c r="G12" s="66">
        <f t="shared" si="1"/>
        <v>12</v>
      </c>
      <c r="H12" s="65">
        <f>VLOOKUP($A12,'Return Data'!$B$7:$R$2700,11,0)</f>
        <v>5.4112999999999998</v>
      </c>
      <c r="I12" s="66">
        <f t="shared" si="2"/>
        <v>16</v>
      </c>
      <c r="J12" s="65">
        <f>VLOOKUP($A12,'Return Data'!$B$7:$R$2700,12,0)</f>
        <v>11.1168</v>
      </c>
      <c r="K12" s="66">
        <f t="shared" si="3"/>
        <v>7</v>
      </c>
      <c r="L12" s="65">
        <f>VLOOKUP($A12,'Return Data'!$B$7:$R$2700,13,0)</f>
        <v>-46.946800000000003</v>
      </c>
      <c r="M12" s="66">
        <f t="shared" si="4"/>
        <v>21</v>
      </c>
      <c r="N12" s="65">
        <f>VLOOKUP($A12,'Return Data'!$B$7:$R$2700,17,0)</f>
        <v>-44.6036</v>
      </c>
      <c r="O12" s="66">
        <f t="shared" si="6"/>
        <v>18</v>
      </c>
      <c r="P12" s="65">
        <f>VLOOKUP($A12,'Return Data'!$B$7:$R$2700,14,0)</f>
        <v>-32.645200000000003</v>
      </c>
      <c r="Q12" s="66">
        <f t="shared" si="7"/>
        <v>17</v>
      </c>
      <c r="R12" s="65">
        <f>VLOOKUP($A12,'Return Data'!$B$7:$R$2700,16,0)</f>
        <v>-13.9788</v>
      </c>
      <c r="S12" s="67">
        <f t="shared" si="5"/>
        <v>18</v>
      </c>
    </row>
    <row r="13" spans="1:19" x14ac:dyDescent="0.3">
      <c r="A13" s="82" t="s">
        <v>672</v>
      </c>
      <c r="B13" s="64">
        <f>VLOOKUP($A13,'Return Data'!$B$7:$R$2700,3,0)</f>
        <v>44260</v>
      </c>
      <c r="C13" s="65">
        <f>VLOOKUP($A13,'Return Data'!$B$7:$R$2700,4,0)</f>
        <v>31.7913</v>
      </c>
      <c r="D13" s="65">
        <f>VLOOKUP($A13,'Return Data'!$B$7:$R$2700,9,0)</f>
        <v>4.9267000000000003</v>
      </c>
      <c r="E13" s="66">
        <f t="shared" si="0"/>
        <v>14</v>
      </c>
      <c r="F13" s="65">
        <f>VLOOKUP($A13,'Return Data'!$B$7:$R$2700,10,0)</f>
        <v>4.2523</v>
      </c>
      <c r="G13" s="66">
        <f t="shared" si="1"/>
        <v>9</v>
      </c>
      <c r="H13" s="65">
        <f>VLOOKUP($A13,'Return Data'!$B$7:$R$2700,11,0)</f>
        <v>7.6844999999999999</v>
      </c>
      <c r="I13" s="66">
        <f t="shared" si="2"/>
        <v>10</v>
      </c>
      <c r="J13" s="65">
        <f>VLOOKUP($A13,'Return Data'!$B$7:$R$2700,12,0)</f>
        <v>8.2491000000000003</v>
      </c>
      <c r="K13" s="66">
        <f t="shared" si="3"/>
        <v>14</v>
      </c>
      <c r="L13" s="65">
        <f>VLOOKUP($A13,'Return Data'!$B$7:$R$2700,13,0)</f>
        <v>4.3837000000000002</v>
      </c>
      <c r="M13" s="66">
        <f t="shared" si="4"/>
        <v>12</v>
      </c>
      <c r="N13" s="65">
        <f>VLOOKUP($A13,'Return Data'!$B$7:$R$2700,17,0)</f>
        <v>5.0704000000000002</v>
      </c>
      <c r="O13" s="66">
        <f t="shared" si="6"/>
        <v>10</v>
      </c>
      <c r="P13" s="65">
        <f>VLOOKUP($A13,'Return Data'!$B$7:$R$2700,14,0)</f>
        <v>2.9903</v>
      </c>
      <c r="Q13" s="66">
        <f t="shared" si="7"/>
        <v>12</v>
      </c>
      <c r="R13" s="65">
        <f>VLOOKUP($A13,'Return Data'!$B$7:$R$2700,16,0)</f>
        <v>7.0575999999999999</v>
      </c>
      <c r="S13" s="67">
        <f t="shared" si="5"/>
        <v>12</v>
      </c>
    </row>
    <row r="14" spans="1:19" x14ac:dyDescent="0.3">
      <c r="A14" s="82" t="s">
        <v>675</v>
      </c>
      <c r="B14" s="64">
        <f>VLOOKUP($A14,'Return Data'!$B$7:$R$2700,3,0)</f>
        <v>44260</v>
      </c>
      <c r="C14" s="65">
        <f>VLOOKUP($A14,'Return Data'!$B$7:$R$2700,4,0)</f>
        <v>21.656600000000001</v>
      </c>
      <c r="D14" s="65">
        <f>VLOOKUP($A14,'Return Data'!$B$7:$R$2700,9,0)</f>
        <v>18.819199999999999</v>
      </c>
      <c r="E14" s="66">
        <f t="shared" si="0"/>
        <v>1</v>
      </c>
      <c r="F14" s="65">
        <f>VLOOKUP($A14,'Return Data'!$B$7:$R$2700,10,0)</f>
        <v>16.8901</v>
      </c>
      <c r="G14" s="66">
        <f t="shared" si="1"/>
        <v>1</v>
      </c>
      <c r="H14" s="65">
        <f>VLOOKUP($A14,'Return Data'!$B$7:$R$2700,11,0)</f>
        <v>19.701599999999999</v>
      </c>
      <c r="I14" s="66">
        <f t="shared" si="2"/>
        <v>1</v>
      </c>
      <c r="J14" s="65">
        <f>VLOOKUP($A14,'Return Data'!$B$7:$R$2700,12,0)</f>
        <v>14.5076</v>
      </c>
      <c r="K14" s="66">
        <f t="shared" si="3"/>
        <v>2</v>
      </c>
      <c r="L14" s="65">
        <f>VLOOKUP($A14,'Return Data'!$B$7:$R$2700,13,0)</f>
        <v>6.4798</v>
      </c>
      <c r="M14" s="66">
        <f t="shared" si="4"/>
        <v>8</v>
      </c>
      <c r="N14" s="65">
        <f>VLOOKUP($A14,'Return Data'!$B$7:$R$2700,17,0)</f>
        <v>3.0998000000000001</v>
      </c>
      <c r="O14" s="66">
        <f t="shared" si="6"/>
        <v>13</v>
      </c>
      <c r="P14" s="65">
        <f>VLOOKUP($A14,'Return Data'!$B$7:$R$2700,14,0)</f>
        <v>5.1608999999999998</v>
      </c>
      <c r="Q14" s="66">
        <f t="shared" si="7"/>
        <v>8</v>
      </c>
      <c r="R14" s="65">
        <f>VLOOKUP($A14,'Return Data'!$B$7:$R$2700,16,0)</f>
        <v>8.2538</v>
      </c>
      <c r="S14" s="67">
        <f t="shared" si="5"/>
        <v>7</v>
      </c>
    </row>
    <row r="15" spans="1:19" x14ac:dyDescent="0.3">
      <c r="A15" s="82" t="s">
        <v>683</v>
      </c>
      <c r="B15" s="64">
        <f>VLOOKUP($A15,'Return Data'!$B$7:$R$2700,3,0)</f>
        <v>44260</v>
      </c>
      <c r="C15" s="65">
        <f>VLOOKUP($A15,'Return Data'!$B$7:$R$2700,4,0)</f>
        <v>19.047499999999999</v>
      </c>
      <c r="D15" s="65">
        <f>VLOOKUP($A15,'Return Data'!$B$7:$R$2700,9,0)</f>
        <v>5.9469000000000003</v>
      </c>
      <c r="E15" s="66">
        <f t="shared" si="0"/>
        <v>9</v>
      </c>
      <c r="F15" s="65">
        <f>VLOOKUP($A15,'Return Data'!$B$7:$R$2700,10,0)</f>
        <v>5.1463999999999999</v>
      </c>
      <c r="G15" s="66">
        <f t="shared" si="1"/>
        <v>8</v>
      </c>
      <c r="H15" s="65">
        <f>VLOOKUP($A15,'Return Data'!$B$7:$R$2700,11,0)</f>
        <v>9.9495000000000005</v>
      </c>
      <c r="I15" s="66">
        <f t="shared" si="2"/>
        <v>5</v>
      </c>
      <c r="J15" s="65">
        <f>VLOOKUP($A15,'Return Data'!$B$7:$R$2700,12,0)</f>
        <v>12.7981</v>
      </c>
      <c r="K15" s="66">
        <f t="shared" si="3"/>
        <v>4</v>
      </c>
      <c r="L15" s="65">
        <f>VLOOKUP($A15,'Return Data'!$B$7:$R$2700,13,0)</f>
        <v>9.1227999999999998</v>
      </c>
      <c r="M15" s="66">
        <f t="shared" si="4"/>
        <v>2</v>
      </c>
      <c r="N15" s="65">
        <f>VLOOKUP($A15,'Return Data'!$B$7:$R$2700,17,0)</f>
        <v>10.0745</v>
      </c>
      <c r="O15" s="66">
        <f t="shared" si="6"/>
        <v>1</v>
      </c>
      <c r="P15" s="65">
        <f>VLOOKUP($A15,'Return Data'!$B$7:$R$2700,14,0)</f>
        <v>9.0264000000000006</v>
      </c>
      <c r="Q15" s="66">
        <f t="shared" si="7"/>
        <v>2</v>
      </c>
      <c r="R15" s="65">
        <f>VLOOKUP($A15,'Return Data'!$B$7:$R$2700,16,0)</f>
        <v>9.7135999999999996</v>
      </c>
      <c r="S15" s="67">
        <f t="shared" si="5"/>
        <v>1</v>
      </c>
    </row>
    <row r="16" spans="1:19" x14ac:dyDescent="0.3">
      <c r="A16" s="82" t="s">
        <v>685</v>
      </c>
      <c r="B16" s="64">
        <f>VLOOKUP($A16,'Return Data'!$B$7:$R$2700,3,0)</f>
        <v>44260</v>
      </c>
      <c r="C16" s="65">
        <f>VLOOKUP($A16,'Return Data'!$B$7:$R$2700,4,0)</f>
        <v>25.1311</v>
      </c>
      <c r="D16" s="65">
        <f>VLOOKUP($A16,'Return Data'!$B$7:$R$2700,9,0)</f>
        <v>4.3665000000000003</v>
      </c>
      <c r="E16" s="66">
        <f t="shared" si="0"/>
        <v>17</v>
      </c>
      <c r="F16" s="65">
        <f>VLOOKUP($A16,'Return Data'!$B$7:$R$2700,10,0)</f>
        <v>4.1555999999999997</v>
      </c>
      <c r="G16" s="66">
        <f t="shared" si="1"/>
        <v>11</v>
      </c>
      <c r="H16" s="65">
        <f>VLOOKUP($A16,'Return Data'!$B$7:$R$2700,11,0)</f>
        <v>7.7403000000000004</v>
      </c>
      <c r="I16" s="66">
        <f t="shared" si="2"/>
        <v>9</v>
      </c>
      <c r="J16" s="65">
        <f>VLOOKUP($A16,'Return Data'!$B$7:$R$2700,12,0)</f>
        <v>10.487399999999999</v>
      </c>
      <c r="K16" s="66">
        <f t="shared" si="3"/>
        <v>9</v>
      </c>
      <c r="L16" s="65">
        <f>VLOOKUP($A16,'Return Data'!$B$7:$R$2700,13,0)</f>
        <v>8.4550999999999998</v>
      </c>
      <c r="M16" s="66">
        <f t="shared" si="4"/>
        <v>3</v>
      </c>
      <c r="N16" s="65">
        <f>VLOOKUP($A16,'Return Data'!$B$7:$R$2700,17,0)</f>
        <v>9.9783000000000008</v>
      </c>
      <c r="O16" s="66">
        <f t="shared" si="6"/>
        <v>2</v>
      </c>
      <c r="P16" s="65">
        <f>VLOOKUP($A16,'Return Data'!$B$7:$R$2700,14,0)</f>
        <v>9.3010999999999999</v>
      </c>
      <c r="Q16" s="66">
        <f t="shared" si="7"/>
        <v>1</v>
      </c>
      <c r="R16" s="65">
        <f>VLOOKUP($A16,'Return Data'!$B$7:$R$2700,16,0)</f>
        <v>9.4699000000000009</v>
      </c>
      <c r="S16" s="67">
        <f t="shared" si="5"/>
        <v>2</v>
      </c>
    </row>
    <row r="17" spans="1:19" x14ac:dyDescent="0.3">
      <c r="A17" s="82" t="s">
        <v>687</v>
      </c>
      <c r="B17" s="64">
        <f>VLOOKUP($A17,'Return Data'!$B$7:$R$2700,3,0)</f>
        <v>44260</v>
      </c>
      <c r="C17" s="65">
        <f>VLOOKUP($A17,'Return Data'!$B$7:$R$2700,4,0)</f>
        <v>13.976900000000001</v>
      </c>
      <c r="D17" s="65">
        <f>VLOOKUP($A17,'Return Data'!$B$7:$R$2700,9,0)</f>
        <v>4.5015999999999998</v>
      </c>
      <c r="E17" s="66">
        <f t="shared" si="0"/>
        <v>16</v>
      </c>
      <c r="F17" s="65">
        <f>VLOOKUP($A17,'Return Data'!$B$7:$R$2700,10,0)</f>
        <v>6.0799000000000003</v>
      </c>
      <c r="G17" s="66">
        <f t="shared" si="1"/>
        <v>6</v>
      </c>
      <c r="H17" s="65">
        <f>VLOOKUP($A17,'Return Data'!$B$7:$R$2700,11,0)</f>
        <v>9.5135000000000005</v>
      </c>
      <c r="I17" s="66">
        <f t="shared" si="2"/>
        <v>7</v>
      </c>
      <c r="J17" s="65">
        <f>VLOOKUP($A17,'Return Data'!$B$7:$R$2700,12,0)</f>
        <v>12.1358</v>
      </c>
      <c r="K17" s="66">
        <f t="shared" si="3"/>
        <v>5</v>
      </c>
      <c r="L17" s="65">
        <f>VLOOKUP($A17,'Return Data'!$B$7:$R$2700,13,0)</f>
        <v>-0.33090000000000003</v>
      </c>
      <c r="M17" s="66">
        <f t="shared" si="4"/>
        <v>16</v>
      </c>
      <c r="N17" s="65">
        <f>VLOOKUP($A17,'Return Data'!$B$7:$R$2700,17,0)</f>
        <v>-3.6846000000000001</v>
      </c>
      <c r="O17" s="66">
        <f t="shared" si="6"/>
        <v>16</v>
      </c>
      <c r="P17" s="65">
        <f>VLOOKUP($A17,'Return Data'!$B$7:$R$2700,14,0)</f>
        <v>-0.39660000000000001</v>
      </c>
      <c r="Q17" s="66">
        <f t="shared" si="7"/>
        <v>15</v>
      </c>
      <c r="R17" s="65">
        <f>VLOOKUP($A17,'Return Data'!$B$7:$R$2700,16,0)</f>
        <v>4.8916000000000004</v>
      </c>
      <c r="S17" s="67">
        <f t="shared" si="5"/>
        <v>16</v>
      </c>
    </row>
    <row r="18" spans="1:19" x14ac:dyDescent="0.3">
      <c r="A18" s="82" t="s">
        <v>688</v>
      </c>
      <c r="B18" s="64">
        <f>VLOOKUP($A18,'Return Data'!$B$7:$R$2700,3,0)</f>
        <v>44260</v>
      </c>
      <c r="C18" s="65">
        <f>VLOOKUP($A18,'Return Data'!$B$7:$R$2700,4,0)</f>
        <v>13.4833</v>
      </c>
      <c r="D18" s="65">
        <f>VLOOKUP($A18,'Return Data'!$B$7:$R$2700,9,0)</f>
        <v>1.7717000000000001</v>
      </c>
      <c r="E18" s="66">
        <f t="shared" si="0"/>
        <v>18</v>
      </c>
      <c r="F18" s="65">
        <f>VLOOKUP($A18,'Return Data'!$B$7:$R$2700,10,0)</f>
        <v>2.0150999999999999</v>
      </c>
      <c r="G18" s="66">
        <f t="shared" si="1"/>
        <v>15</v>
      </c>
      <c r="H18" s="65">
        <f>VLOOKUP($A18,'Return Data'!$B$7:$R$2700,11,0)</f>
        <v>5.6727999999999996</v>
      </c>
      <c r="I18" s="66">
        <f t="shared" si="2"/>
        <v>15</v>
      </c>
      <c r="J18" s="65">
        <f>VLOOKUP($A18,'Return Data'!$B$7:$R$2700,12,0)</f>
        <v>7.9005999999999998</v>
      </c>
      <c r="K18" s="66">
        <f t="shared" si="3"/>
        <v>15</v>
      </c>
      <c r="L18" s="65">
        <f>VLOOKUP($A18,'Return Data'!$B$7:$R$2700,13,0)</f>
        <v>5.7911999999999999</v>
      </c>
      <c r="M18" s="66">
        <f t="shared" si="4"/>
        <v>10</v>
      </c>
      <c r="N18" s="65">
        <f>VLOOKUP($A18,'Return Data'!$B$7:$R$2700,17,0)</f>
        <v>8.4395000000000007</v>
      </c>
      <c r="O18" s="66">
        <f t="shared" si="6"/>
        <v>3</v>
      </c>
      <c r="P18" s="65">
        <f>VLOOKUP($A18,'Return Data'!$B$7:$R$2700,14,0)</f>
        <v>8.0094999999999992</v>
      </c>
      <c r="Q18" s="66">
        <f t="shared" si="7"/>
        <v>4</v>
      </c>
      <c r="R18" s="65">
        <f>VLOOKUP($A18,'Return Data'!$B$7:$R$2700,16,0)</f>
        <v>7.7413999999999996</v>
      </c>
      <c r="S18" s="67">
        <f t="shared" si="5"/>
        <v>9</v>
      </c>
    </row>
    <row r="19" spans="1:19" x14ac:dyDescent="0.3">
      <c r="A19" s="82" t="s">
        <v>691</v>
      </c>
      <c r="B19" s="64">
        <f>VLOOKUP($A19,'Return Data'!$B$7:$R$2700,3,0)</f>
        <v>44260</v>
      </c>
      <c r="C19" s="65">
        <f>VLOOKUP($A19,'Return Data'!$B$7:$R$2700,4,0)</f>
        <v>1515.9033999999999</v>
      </c>
      <c r="D19" s="65">
        <f>VLOOKUP($A19,'Return Data'!$B$7:$R$2700,9,0)</f>
        <v>1.7558</v>
      </c>
      <c r="E19" s="66">
        <f t="shared" si="0"/>
        <v>19</v>
      </c>
      <c r="F19" s="65">
        <f>VLOOKUP($A19,'Return Data'!$B$7:$R$2700,10,0)</f>
        <v>-1.1669</v>
      </c>
      <c r="G19" s="66">
        <f t="shared" si="1"/>
        <v>20</v>
      </c>
      <c r="H19" s="65">
        <f>VLOOKUP($A19,'Return Data'!$B$7:$R$2700,11,0)</f>
        <v>2.6576</v>
      </c>
      <c r="I19" s="66">
        <f t="shared" si="2"/>
        <v>18</v>
      </c>
      <c r="J19" s="65">
        <f>VLOOKUP($A19,'Return Data'!$B$7:$R$2700,12,0)</f>
        <v>5.9172000000000002</v>
      </c>
      <c r="K19" s="66">
        <f t="shared" si="3"/>
        <v>16</v>
      </c>
      <c r="L19" s="65">
        <f>VLOOKUP($A19,'Return Data'!$B$7:$R$2700,13,0)</f>
        <v>6.9771999999999998</v>
      </c>
      <c r="M19" s="66">
        <f t="shared" si="4"/>
        <v>7</v>
      </c>
      <c r="N19" s="65">
        <f>VLOOKUP($A19,'Return Data'!$B$7:$R$2700,17,0)</f>
        <v>5.4757999999999996</v>
      </c>
      <c r="O19" s="66">
        <f t="shared" si="6"/>
        <v>9</v>
      </c>
      <c r="P19" s="65">
        <f>VLOOKUP($A19,'Return Data'!$B$7:$R$2700,14,0)</f>
        <v>2.9209999999999998</v>
      </c>
      <c r="Q19" s="66">
        <f t="shared" si="7"/>
        <v>13</v>
      </c>
      <c r="R19" s="65">
        <f>VLOOKUP($A19,'Return Data'!$B$7:$R$2700,16,0)</f>
        <v>6.6051000000000002</v>
      </c>
      <c r="S19" s="67">
        <f t="shared" si="5"/>
        <v>14</v>
      </c>
    </row>
    <row r="20" spans="1:19" x14ac:dyDescent="0.3">
      <c r="A20" s="82" t="s">
        <v>693</v>
      </c>
      <c r="B20" s="64">
        <f>VLOOKUP($A20,'Return Data'!$B$7:$R$2700,3,0)</f>
        <v>44260</v>
      </c>
      <c r="C20" s="65">
        <f>VLOOKUP($A20,'Return Data'!$B$7:$R$2700,4,0)</f>
        <v>25.028700000000001</v>
      </c>
      <c r="D20" s="65">
        <f>VLOOKUP($A20,'Return Data'!$B$7:$R$2700,9,0)</f>
        <v>5.6440999999999999</v>
      </c>
      <c r="E20" s="66">
        <f t="shared" si="0"/>
        <v>10</v>
      </c>
      <c r="F20" s="65">
        <f>VLOOKUP($A20,'Return Data'!$B$7:$R$2700,10,0)</f>
        <v>4.2005999999999997</v>
      </c>
      <c r="G20" s="66">
        <f t="shared" si="1"/>
        <v>10</v>
      </c>
      <c r="H20" s="65">
        <f>VLOOKUP($A20,'Return Data'!$B$7:$R$2700,11,0)</f>
        <v>5.8289</v>
      </c>
      <c r="I20" s="66">
        <f t="shared" si="2"/>
        <v>14</v>
      </c>
      <c r="J20" s="65">
        <f>VLOOKUP($A20,'Return Data'!$B$7:$R$2700,12,0)</f>
        <v>9.5991999999999997</v>
      </c>
      <c r="K20" s="66">
        <f t="shared" si="3"/>
        <v>13</v>
      </c>
      <c r="L20" s="65">
        <f>VLOOKUP($A20,'Return Data'!$B$7:$R$2700,13,0)</f>
        <v>5.8183999999999996</v>
      </c>
      <c r="M20" s="66">
        <f t="shared" si="4"/>
        <v>9</v>
      </c>
      <c r="N20" s="65">
        <f>VLOOKUP($A20,'Return Data'!$B$7:$R$2700,17,0)</f>
        <v>8.3472000000000008</v>
      </c>
      <c r="O20" s="66">
        <f t="shared" si="6"/>
        <v>4</v>
      </c>
      <c r="P20" s="65">
        <f>VLOOKUP($A20,'Return Data'!$B$7:$R$2700,14,0)</f>
        <v>8.0546000000000006</v>
      </c>
      <c r="Q20" s="66">
        <f t="shared" si="7"/>
        <v>3</v>
      </c>
      <c r="R20" s="65">
        <f>VLOOKUP($A20,'Return Data'!$B$7:$R$2700,16,0)</f>
        <v>9.1096000000000004</v>
      </c>
      <c r="S20" s="67">
        <f t="shared" si="5"/>
        <v>4</v>
      </c>
    </row>
    <row r="21" spans="1:19" x14ac:dyDescent="0.3">
      <c r="A21" s="82" t="s">
        <v>695</v>
      </c>
      <c r="B21" s="64">
        <f>VLOOKUP($A21,'Return Data'!$B$7:$R$2700,3,0)</f>
        <v>44260</v>
      </c>
      <c r="C21" s="65">
        <f>VLOOKUP($A21,'Return Data'!$B$7:$R$2700,4,0)</f>
        <v>23.197800000000001</v>
      </c>
      <c r="D21" s="65">
        <f>VLOOKUP($A21,'Return Data'!$B$7:$R$2700,9,0)</f>
        <v>4.7374000000000001</v>
      </c>
      <c r="E21" s="66">
        <f t="shared" si="0"/>
        <v>15</v>
      </c>
      <c r="F21" s="65">
        <f>VLOOKUP($A21,'Return Data'!$B$7:$R$2700,10,0)</f>
        <v>1.4054</v>
      </c>
      <c r="G21" s="66">
        <f t="shared" si="1"/>
        <v>17</v>
      </c>
      <c r="H21" s="65">
        <f>VLOOKUP($A21,'Return Data'!$B$7:$R$2700,11,0)</f>
        <v>6.4542999999999999</v>
      </c>
      <c r="I21" s="66">
        <f t="shared" si="2"/>
        <v>13</v>
      </c>
      <c r="J21" s="65">
        <f>VLOOKUP($A21,'Return Data'!$B$7:$R$2700,12,0)</f>
        <v>11.790900000000001</v>
      </c>
      <c r="K21" s="66">
        <f t="shared" si="3"/>
        <v>6</v>
      </c>
      <c r="L21" s="65">
        <f>VLOOKUP($A21,'Return Data'!$B$7:$R$2700,13,0)</f>
        <v>3.7208999999999999</v>
      </c>
      <c r="M21" s="66">
        <f t="shared" si="4"/>
        <v>13</v>
      </c>
      <c r="N21" s="65">
        <f>VLOOKUP($A21,'Return Data'!$B$7:$R$2700,17,0)</f>
        <v>4.0377000000000001</v>
      </c>
      <c r="O21" s="66">
        <f t="shared" si="6"/>
        <v>11</v>
      </c>
      <c r="P21" s="65">
        <f>VLOOKUP($A21,'Return Data'!$B$7:$R$2700,14,0)</f>
        <v>4.7796000000000003</v>
      </c>
      <c r="Q21" s="66">
        <f t="shared" si="7"/>
        <v>9</v>
      </c>
      <c r="R21" s="65">
        <f>VLOOKUP($A21,'Return Data'!$B$7:$R$2700,16,0)</f>
        <v>7.4747000000000003</v>
      </c>
      <c r="S21" s="67">
        <f t="shared" si="5"/>
        <v>10</v>
      </c>
    </row>
    <row r="22" spans="1:19" x14ac:dyDescent="0.3">
      <c r="A22" s="82" t="s">
        <v>696</v>
      </c>
      <c r="B22" s="64">
        <f>VLOOKUP($A22,'Return Data'!$B$7:$R$2700,3,0)</f>
        <v>44260</v>
      </c>
      <c r="C22" s="65">
        <f>VLOOKUP($A22,'Return Data'!$B$7:$R$2700,4,0)</f>
        <v>11.889099999999999</v>
      </c>
      <c r="D22" s="65">
        <f>VLOOKUP($A22,'Return Data'!$B$7:$R$2700,9,0)</f>
        <v>1.2841</v>
      </c>
      <c r="E22" s="66">
        <f t="shared" si="0"/>
        <v>20</v>
      </c>
      <c r="F22" s="65">
        <f>VLOOKUP($A22,'Return Data'!$B$7:$R$2700,10,0)</f>
        <v>1.6123000000000001</v>
      </c>
      <c r="G22" s="66">
        <f t="shared" si="1"/>
        <v>16</v>
      </c>
      <c r="H22" s="65">
        <f>VLOOKUP($A22,'Return Data'!$B$7:$R$2700,11,0)</f>
        <v>4.2249999999999996</v>
      </c>
      <c r="I22" s="66">
        <f t="shared" si="2"/>
        <v>17</v>
      </c>
      <c r="J22" s="65">
        <f>VLOOKUP($A22,'Return Data'!$B$7:$R$2700,12,0)</f>
        <v>5.4760999999999997</v>
      </c>
      <c r="K22" s="66">
        <f t="shared" si="3"/>
        <v>17</v>
      </c>
      <c r="L22" s="65">
        <f>VLOOKUP($A22,'Return Data'!$B$7:$R$2700,13,0)</f>
        <v>4.8986000000000001</v>
      </c>
      <c r="M22" s="66">
        <f t="shared" si="4"/>
        <v>11</v>
      </c>
      <c r="N22" s="65">
        <f>VLOOKUP($A22,'Return Data'!$B$7:$R$2700,17,0)</f>
        <v>7.1044999999999998</v>
      </c>
      <c r="O22" s="66">
        <f t="shared" si="6"/>
        <v>7</v>
      </c>
      <c r="P22" s="65"/>
      <c r="Q22" s="66"/>
      <c r="R22" s="65">
        <f>VLOOKUP($A22,'Return Data'!$B$7:$R$2700,16,0)</f>
        <v>7.0427999999999997</v>
      </c>
      <c r="S22" s="67">
        <f t="shared" si="5"/>
        <v>13</v>
      </c>
    </row>
    <row r="23" spans="1:19" x14ac:dyDescent="0.3">
      <c r="A23" s="82" t="s">
        <v>699</v>
      </c>
      <c r="B23" s="64">
        <f>VLOOKUP($A23,'Return Data'!$B$7:$R$2700,3,0)</f>
        <v>44260</v>
      </c>
      <c r="C23" s="65">
        <f>VLOOKUP($A23,'Return Data'!$B$7:$R$2700,4,0)</f>
        <v>26.128599999999999</v>
      </c>
      <c r="D23" s="65">
        <f>VLOOKUP($A23,'Return Data'!$B$7:$R$2700,9,0)</f>
        <v>8.3195999999999994</v>
      </c>
      <c r="E23" s="66">
        <f t="shared" si="0"/>
        <v>7</v>
      </c>
      <c r="F23" s="65">
        <f>VLOOKUP($A23,'Return Data'!$B$7:$R$2700,10,0)</f>
        <v>7.7135999999999996</v>
      </c>
      <c r="G23" s="66">
        <f t="shared" si="1"/>
        <v>5</v>
      </c>
      <c r="H23" s="65">
        <f>VLOOKUP($A23,'Return Data'!$B$7:$R$2700,11,0)</f>
        <v>10.1899</v>
      </c>
      <c r="I23" s="66">
        <f t="shared" si="2"/>
        <v>4</v>
      </c>
      <c r="J23" s="65">
        <f>VLOOKUP($A23,'Return Data'!$B$7:$R$2700,12,0)</f>
        <v>10.851000000000001</v>
      </c>
      <c r="K23" s="66">
        <f t="shared" si="3"/>
        <v>8</v>
      </c>
      <c r="L23" s="65">
        <f>VLOOKUP($A23,'Return Data'!$B$7:$R$2700,13,0)</f>
        <v>8.0409000000000006</v>
      </c>
      <c r="M23" s="66">
        <f t="shared" si="4"/>
        <v>4</v>
      </c>
      <c r="N23" s="65">
        <f>VLOOKUP($A23,'Return Data'!$B$7:$R$2700,17,0)</f>
        <v>-1.4967999999999999</v>
      </c>
      <c r="O23" s="66">
        <f t="shared" si="6"/>
        <v>15</v>
      </c>
      <c r="P23" s="65">
        <f>VLOOKUP($A23,'Return Data'!$B$7:$R$2700,14,0)</f>
        <v>1.4728000000000001</v>
      </c>
      <c r="Q23" s="66">
        <f t="shared" si="7"/>
        <v>14</v>
      </c>
      <c r="R23" s="65">
        <f>VLOOKUP($A23,'Return Data'!$B$7:$R$2700,16,0)</f>
        <v>6.5917000000000003</v>
      </c>
      <c r="S23" s="67">
        <f t="shared" si="5"/>
        <v>15</v>
      </c>
    </row>
    <row r="24" spans="1:19" x14ac:dyDescent="0.3">
      <c r="A24" s="82" t="s">
        <v>701</v>
      </c>
      <c r="B24" s="64">
        <f>VLOOKUP($A24,'Return Data'!$B$7:$R$2700,3,0)</f>
        <v>44260</v>
      </c>
      <c r="C24" s="65">
        <f>VLOOKUP($A24,'Return Data'!$B$7:$R$2700,4,0)</f>
        <v>0.12280000000000001</v>
      </c>
      <c r="D24" s="65">
        <f>VLOOKUP($A24,'Return Data'!$B$7:$R$2700,9,0)</f>
        <v>10.7026</v>
      </c>
      <c r="E24" s="66">
        <f t="shared" si="0"/>
        <v>5</v>
      </c>
      <c r="F24" s="65">
        <f>VLOOKUP($A24,'Return Data'!$B$7:$R$2700,10,0)</f>
        <v>-91.514099999999999</v>
      </c>
      <c r="G24" s="66">
        <f t="shared" si="1"/>
        <v>22</v>
      </c>
      <c r="H24" s="65">
        <f>VLOOKUP($A24,'Return Data'!$B$7:$R$2700,11,0)</f>
        <v>-49.182099999999998</v>
      </c>
      <c r="I24" s="66">
        <f t="shared" si="2"/>
        <v>22</v>
      </c>
      <c r="J24" s="65">
        <f>VLOOKUP($A24,'Return Data'!$B$7:$R$2700,12,0)</f>
        <v>-30.439800000000002</v>
      </c>
      <c r="K24" s="66">
        <f t="shared" si="3"/>
        <v>21</v>
      </c>
      <c r="L24" s="65">
        <f>VLOOKUP($A24,'Return Data'!$B$7:$R$2700,13,0)</f>
        <v>-20.978100000000001</v>
      </c>
      <c r="M24" s="66">
        <f t="shared" si="4"/>
        <v>19</v>
      </c>
      <c r="N24" s="65"/>
      <c r="O24" s="66"/>
      <c r="P24" s="65"/>
      <c r="Q24" s="66"/>
      <c r="R24" s="65">
        <f>VLOOKUP($A24,'Return Data'!$B$7:$R$2700,16,0)</f>
        <v>-19.800599999999999</v>
      </c>
      <c r="S24" s="67">
        <f t="shared" si="5"/>
        <v>20</v>
      </c>
    </row>
    <row r="25" spans="1:19" x14ac:dyDescent="0.3">
      <c r="A25" s="82" t="s">
        <v>704</v>
      </c>
      <c r="B25" s="64">
        <f>VLOOKUP($A25,'Return Data'!$B$7:$R$2700,3,0)</f>
        <v>44260</v>
      </c>
      <c r="C25" s="65">
        <f>VLOOKUP($A25,'Return Data'!$B$7:$R$2700,4,0)</f>
        <v>15.5952</v>
      </c>
      <c r="D25" s="65">
        <f>VLOOKUP($A25,'Return Data'!$B$7:$R$2700,9,0)</f>
        <v>13.709</v>
      </c>
      <c r="E25" s="66">
        <f t="shared" si="0"/>
        <v>2</v>
      </c>
      <c r="F25" s="65">
        <f>VLOOKUP($A25,'Return Data'!$B$7:$R$2700,10,0)</f>
        <v>12.515700000000001</v>
      </c>
      <c r="G25" s="66">
        <f t="shared" si="1"/>
        <v>2</v>
      </c>
      <c r="H25" s="65">
        <f>VLOOKUP($A25,'Return Data'!$B$7:$R$2700,11,0)</f>
        <v>12.3666</v>
      </c>
      <c r="I25" s="66">
        <f t="shared" si="2"/>
        <v>2</v>
      </c>
      <c r="J25" s="65">
        <f>VLOOKUP($A25,'Return Data'!$B$7:$R$2700,12,0)</f>
        <v>9.9707000000000008</v>
      </c>
      <c r="K25" s="66">
        <f t="shared" si="3"/>
        <v>10</v>
      </c>
      <c r="L25" s="65">
        <f>VLOOKUP($A25,'Return Data'!$B$7:$R$2700,13,0)</f>
        <v>1.3169</v>
      </c>
      <c r="M25" s="66">
        <f t="shared" si="4"/>
        <v>15</v>
      </c>
      <c r="N25" s="65">
        <f>VLOOKUP($A25,'Return Data'!$B$7:$R$2700,17,0)</f>
        <v>1.8653999999999999</v>
      </c>
      <c r="O25" s="66">
        <f t="shared" si="6"/>
        <v>14</v>
      </c>
      <c r="P25" s="65">
        <f>VLOOKUP($A25,'Return Data'!$B$7:$R$2700,14,0)</f>
        <v>3.4481999999999999</v>
      </c>
      <c r="Q25" s="66">
        <f t="shared" si="7"/>
        <v>11</v>
      </c>
      <c r="R25" s="65">
        <f>VLOOKUP($A25,'Return Data'!$B$7:$R$2700,16,0)</f>
        <v>7.149</v>
      </c>
      <c r="S25" s="67">
        <f t="shared" si="5"/>
        <v>11</v>
      </c>
    </row>
    <row r="26" spans="1:19" x14ac:dyDescent="0.3">
      <c r="A26" s="82" t="s">
        <v>710</v>
      </c>
      <c r="B26" s="64">
        <f>VLOOKUP($A26,'Return Data'!$B$7:$R$2700,3,0)</f>
        <v>44260</v>
      </c>
      <c r="C26" s="65">
        <f>VLOOKUP($A26,'Return Data'!$B$7:$R$2700,4,0)</f>
        <v>35.819299999999998</v>
      </c>
      <c r="D26" s="65">
        <f>VLOOKUP($A26,'Return Data'!$B$7:$R$2700,9,0)</f>
        <v>5.4195000000000002</v>
      </c>
      <c r="E26" s="66">
        <f t="shared" si="0"/>
        <v>13</v>
      </c>
      <c r="F26" s="65">
        <f>VLOOKUP($A26,'Return Data'!$B$7:$R$2700,10,0)</f>
        <v>2.5082</v>
      </c>
      <c r="G26" s="66">
        <f t="shared" si="1"/>
        <v>14</v>
      </c>
      <c r="H26" s="65">
        <f>VLOOKUP($A26,'Return Data'!$B$7:$R$2700,11,0)</f>
        <v>7.3383000000000003</v>
      </c>
      <c r="I26" s="66">
        <f t="shared" si="2"/>
        <v>11</v>
      </c>
      <c r="J26" s="65">
        <f>VLOOKUP($A26,'Return Data'!$B$7:$R$2700,12,0)</f>
        <v>9.7759</v>
      </c>
      <c r="K26" s="66">
        <f t="shared" si="3"/>
        <v>11</v>
      </c>
      <c r="L26" s="65">
        <f>VLOOKUP($A26,'Return Data'!$B$7:$R$2700,13,0)</f>
        <v>8.0023</v>
      </c>
      <c r="M26" s="66">
        <f t="shared" si="4"/>
        <v>5</v>
      </c>
      <c r="N26" s="65">
        <f>VLOOKUP($A26,'Return Data'!$B$7:$R$2700,17,0)</f>
        <v>8.0686</v>
      </c>
      <c r="O26" s="66">
        <f t="shared" si="6"/>
        <v>5</v>
      </c>
      <c r="P26" s="65">
        <f>VLOOKUP($A26,'Return Data'!$B$7:$R$2700,14,0)</f>
        <v>7.9993999999999996</v>
      </c>
      <c r="Q26" s="66">
        <f t="shared" si="7"/>
        <v>5</v>
      </c>
      <c r="R26" s="65">
        <f>VLOOKUP($A26,'Return Data'!$B$7:$R$2700,16,0)</f>
        <v>9.2258999999999993</v>
      </c>
      <c r="S26" s="67">
        <f t="shared" si="5"/>
        <v>3</v>
      </c>
    </row>
    <row r="27" spans="1:19" x14ac:dyDescent="0.3">
      <c r="A27" s="82" t="s">
        <v>716</v>
      </c>
      <c r="B27" s="64">
        <f>VLOOKUP($A27,'Return Data'!$B$7:$R$2700,3,0)</f>
        <v>44260</v>
      </c>
      <c r="C27" s="65">
        <f>VLOOKUP($A27,'Return Data'!$B$7:$R$2700,4,0)</f>
        <v>0.16</v>
      </c>
      <c r="D27" s="65">
        <f>VLOOKUP($A27,'Return Data'!$B$7:$R$2700,9,0)</f>
        <v>0.81520000000000004</v>
      </c>
      <c r="E27" s="66">
        <f t="shared" si="0"/>
        <v>21</v>
      </c>
      <c r="F27" s="65">
        <f>VLOOKUP($A27,'Return Data'!$B$7:$R$2700,10,0)</f>
        <v>0.25080000000000002</v>
      </c>
      <c r="G27" s="66">
        <f t="shared" si="1"/>
        <v>18</v>
      </c>
      <c r="H27" s="65">
        <f>VLOOKUP($A27,'Return Data'!$B$7:$R$2700,11,0)</f>
        <v>-38.4893</v>
      </c>
      <c r="I27" s="66">
        <f t="shared" si="2"/>
        <v>20</v>
      </c>
      <c r="J27" s="65">
        <f>VLOOKUP($A27,'Return Data'!$B$7:$R$2700,12,0)</f>
        <v>-25.659500000000001</v>
      </c>
      <c r="K27" s="66">
        <f t="shared" si="3"/>
        <v>20</v>
      </c>
      <c r="L27" s="65">
        <f>VLOOKUP($A27,'Return Data'!$B$7:$R$2700,13,0)</f>
        <v>-19.1919</v>
      </c>
      <c r="M27" s="66">
        <f t="shared" si="4"/>
        <v>18</v>
      </c>
      <c r="N27" s="65"/>
      <c r="O27" s="66"/>
      <c r="P27" s="65"/>
      <c r="Q27" s="66"/>
      <c r="R27" s="65">
        <f>VLOOKUP($A27,'Return Data'!$B$7:$R$2700,16,0)</f>
        <v>-29.4817</v>
      </c>
      <c r="S27" s="67">
        <f t="shared" si="5"/>
        <v>21</v>
      </c>
    </row>
    <row r="28" spans="1:19" x14ac:dyDescent="0.3">
      <c r="A28" s="82" t="s">
        <v>718</v>
      </c>
      <c r="B28" s="64">
        <f>VLOOKUP($A28,'Return Data'!$B$7:$R$2700,3,0)</f>
        <v>44260</v>
      </c>
      <c r="C28" s="65">
        <f>VLOOKUP($A28,'Return Data'!$B$7:$R$2700,4,0)</f>
        <v>0.61829999999999996</v>
      </c>
      <c r="D28" s="65">
        <f>VLOOKUP($A28,'Return Data'!$B$7:$R$2700,9,0)</f>
        <v>11.485200000000001</v>
      </c>
      <c r="E28" s="66">
        <f t="shared" si="0"/>
        <v>3</v>
      </c>
      <c r="F28" s="65">
        <f>VLOOKUP($A28,'Return Data'!$B$7:$R$2700,10,0)</f>
        <v>-89.385199999999998</v>
      </c>
      <c r="G28" s="66">
        <f t="shared" si="1"/>
        <v>21</v>
      </c>
      <c r="H28" s="65">
        <f>VLOOKUP($A28,'Return Data'!$B$7:$R$2700,11,0)</f>
        <v>-41.350900000000003</v>
      </c>
      <c r="I28" s="66">
        <f t="shared" si="2"/>
        <v>21</v>
      </c>
      <c r="J28" s="65">
        <f>VLOOKUP($A28,'Return Data'!$B$7:$R$2700,12,0)</f>
        <v>-80.537899999999993</v>
      </c>
      <c r="K28" s="66">
        <f t="shared" si="3"/>
        <v>22</v>
      </c>
      <c r="L28" s="65">
        <f>VLOOKUP($A28,'Return Data'!$B$7:$R$2700,13,0)</f>
        <v>-59.405200000000001</v>
      </c>
      <c r="M28" s="66">
        <f t="shared" si="4"/>
        <v>22</v>
      </c>
      <c r="N28" s="65"/>
      <c r="O28" s="66"/>
      <c r="P28" s="65"/>
      <c r="Q28" s="66"/>
      <c r="R28" s="65">
        <f>VLOOKUP($A28,'Return Data'!$B$7:$R$2700,16,0)</f>
        <v>-57.5944</v>
      </c>
      <c r="S28" s="67">
        <f t="shared" si="5"/>
        <v>22</v>
      </c>
    </row>
    <row r="29" spans="1:19" x14ac:dyDescent="0.3">
      <c r="A29" s="82" t="s">
        <v>720</v>
      </c>
      <c r="B29" s="64">
        <f>VLOOKUP($A29,'Return Data'!$B$7:$R$2700,3,0)</f>
        <v>44260</v>
      </c>
      <c r="C29" s="65">
        <f>VLOOKUP($A29,'Return Data'!$B$7:$R$2700,4,0)</f>
        <v>12.4071</v>
      </c>
      <c r="D29" s="65">
        <f>VLOOKUP($A29,'Return Data'!$B$7:$R$2700,9,0)</f>
        <v>5.5182000000000002</v>
      </c>
      <c r="E29" s="66">
        <f t="shared" si="0"/>
        <v>11</v>
      </c>
      <c r="F29" s="65">
        <f>VLOOKUP($A29,'Return Data'!$B$7:$R$2700,10,0)</f>
        <v>3.2820999999999998</v>
      </c>
      <c r="G29" s="66">
        <f t="shared" si="1"/>
        <v>13</v>
      </c>
      <c r="H29" s="65">
        <f>VLOOKUP($A29,'Return Data'!$B$7:$R$2700,11,0)</f>
        <v>6.9280999999999997</v>
      </c>
      <c r="I29" s="66">
        <f t="shared" si="2"/>
        <v>12</v>
      </c>
      <c r="J29" s="65">
        <f>VLOOKUP($A29,'Return Data'!$B$7:$R$2700,12,0)</f>
        <v>-5.4772999999999996</v>
      </c>
      <c r="K29" s="66">
        <f t="shared" si="3"/>
        <v>19</v>
      </c>
      <c r="L29" s="65">
        <f>VLOOKUP($A29,'Return Data'!$B$7:$R$2700,13,0)</f>
        <v>-7.6433999999999997</v>
      </c>
      <c r="M29" s="66">
        <f t="shared" si="4"/>
        <v>17</v>
      </c>
      <c r="N29" s="65">
        <f>VLOOKUP($A29,'Return Data'!$B$7:$R$2700,17,0)</f>
        <v>-16.543600000000001</v>
      </c>
      <c r="O29" s="66">
        <f t="shared" si="6"/>
        <v>17</v>
      </c>
      <c r="P29" s="65">
        <f>VLOOKUP($A29,'Return Data'!$B$7:$R$2700,14,0)</f>
        <v>-9.4257000000000009</v>
      </c>
      <c r="Q29" s="66">
        <f t="shared" si="7"/>
        <v>16</v>
      </c>
      <c r="R29" s="65">
        <f>VLOOKUP($A29,'Return Data'!$B$7:$R$2700,16,0)</f>
        <v>2.5194000000000001</v>
      </c>
      <c r="S29" s="67">
        <f t="shared" si="5"/>
        <v>17</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6.5347772727272719</v>
      </c>
      <c r="E31" s="88"/>
      <c r="F31" s="89">
        <f>AVERAGE(F8:F29)</f>
        <v>-3.7569590909090906</v>
      </c>
      <c r="G31" s="88"/>
      <c r="H31" s="89">
        <f>AVERAGE(H8:H29)</f>
        <v>0.99085909090909141</v>
      </c>
      <c r="I31" s="88"/>
      <c r="J31" s="89">
        <f>AVERAGE(J8:J29)</f>
        <v>1.6560772727272721</v>
      </c>
      <c r="K31" s="88"/>
      <c r="L31" s="89">
        <f>AVERAGE(L8:L29)</f>
        <v>-3.9410909090909096</v>
      </c>
      <c r="M31" s="88"/>
      <c r="N31" s="89">
        <f>AVERAGE(N8:N29)</f>
        <v>1.2745555555555557</v>
      </c>
      <c r="O31" s="88"/>
      <c r="P31" s="89">
        <f>AVERAGE(P8:P29)</f>
        <v>2.3440294117647058</v>
      </c>
      <c r="Q31" s="88"/>
      <c r="R31" s="89">
        <f>AVERAGE(R8:R29)</f>
        <v>-0.56095909090909124</v>
      </c>
      <c r="S31" s="90"/>
    </row>
    <row r="32" spans="1:19" x14ac:dyDescent="0.3">
      <c r="A32" s="87" t="s">
        <v>28</v>
      </c>
      <c r="B32" s="88"/>
      <c r="C32" s="88"/>
      <c r="D32" s="89">
        <f>MIN(D8:D29)</f>
        <v>0</v>
      </c>
      <c r="E32" s="88"/>
      <c r="F32" s="89">
        <f>MIN(F8:F29)</f>
        <v>-91.514099999999999</v>
      </c>
      <c r="G32" s="88"/>
      <c r="H32" s="89">
        <f>MIN(H8:H29)</f>
        <v>-49.182099999999998</v>
      </c>
      <c r="I32" s="88"/>
      <c r="J32" s="89">
        <f>MIN(J8:J29)</f>
        <v>-80.537899999999993</v>
      </c>
      <c r="K32" s="88"/>
      <c r="L32" s="89">
        <f>MIN(L8:L29)</f>
        <v>-59.405200000000001</v>
      </c>
      <c r="M32" s="88"/>
      <c r="N32" s="89">
        <f>MIN(N8:N29)</f>
        <v>-44.6036</v>
      </c>
      <c r="O32" s="88"/>
      <c r="P32" s="89">
        <f>MIN(P8:P29)</f>
        <v>-32.645200000000003</v>
      </c>
      <c r="Q32" s="88"/>
      <c r="R32" s="89">
        <f>MIN(R8:R29)</f>
        <v>-57.5944</v>
      </c>
      <c r="S32" s="90"/>
    </row>
    <row r="33" spans="1:19" ht="15" thickBot="1" x14ac:dyDescent="0.35">
      <c r="A33" s="91" t="s">
        <v>29</v>
      </c>
      <c r="B33" s="92"/>
      <c r="C33" s="92"/>
      <c r="D33" s="93">
        <f>MAX(D8:D29)</f>
        <v>18.819199999999999</v>
      </c>
      <c r="E33" s="92"/>
      <c r="F33" s="93">
        <f>MAX(F8:F29)</f>
        <v>16.8901</v>
      </c>
      <c r="G33" s="92"/>
      <c r="H33" s="93">
        <f>MAX(H8:H29)</f>
        <v>19.701599999999999</v>
      </c>
      <c r="I33" s="92"/>
      <c r="J33" s="93">
        <f>MAX(J8:J29)</f>
        <v>14.973100000000001</v>
      </c>
      <c r="K33" s="92"/>
      <c r="L33" s="93">
        <f>MAX(L8:L29)</f>
        <v>9.3908000000000005</v>
      </c>
      <c r="M33" s="92"/>
      <c r="N33" s="93">
        <f>MAX(N8:N29)</f>
        <v>10.0745</v>
      </c>
      <c r="O33" s="92"/>
      <c r="P33" s="93">
        <f>MAX(P8:P29)</f>
        <v>9.3010999999999999</v>
      </c>
      <c r="Q33" s="92"/>
      <c r="R33" s="93">
        <f>MAX(R8:R29)</f>
        <v>9.7135999999999996</v>
      </c>
      <c r="S33" s="94"/>
    </row>
    <row r="34" spans="1:19" x14ac:dyDescent="0.3">
      <c r="A34" s="112" t="s">
        <v>433</v>
      </c>
    </row>
    <row r="35" spans="1:19" x14ac:dyDescent="0.3">
      <c r="A35" s="14" t="s">
        <v>340</v>
      </c>
    </row>
  </sheetData>
  <sheetProtection algorithmName="SHA-512" hashValue="iNOhwkD0c9coVDhQ6PrJT+JQ2K+EO8tq5a3XM3ghXc4Hx1R5yXUpCaB6fsLptaxvmQlyG3bnmLA1RSZvuqOoUw==" saltValue="O/XTwgmVX++blzFx/ZMu9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1636</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44260</v>
      </c>
      <c r="C8" s="65">
        <f>VLOOKUP($A8,'Return Data'!$B$7:$R$2700,4,0)</f>
        <v>15.2441</v>
      </c>
      <c r="D8" s="65">
        <f>VLOOKUP($A8,'Return Data'!$B$7:$R$2700,9,0)</f>
        <v>10.6471</v>
      </c>
      <c r="E8" s="66">
        <f>RANK(D8,D$8:D$29,0)</f>
        <v>5</v>
      </c>
      <c r="F8" s="65">
        <f>VLOOKUP($A8,'Return Data'!$B$7:$R$2700,10,0)</f>
        <v>7.3495999999999997</v>
      </c>
      <c r="G8" s="66">
        <f>RANK(F8,F$8:F$29,0)</f>
        <v>4</v>
      </c>
      <c r="H8" s="65">
        <f>VLOOKUP($A8,'Return Data'!$B$7:$R$2700,11,0)</f>
        <v>9.0729000000000006</v>
      </c>
      <c r="I8" s="66">
        <f>RANK(H8,H$8:H$29,0)</f>
        <v>6</v>
      </c>
      <c r="J8" s="65">
        <f>VLOOKUP($A8,'Return Data'!$B$7:$R$2700,12,0)</f>
        <v>12.404</v>
      </c>
      <c r="K8" s="66">
        <f>RANK(J8,J$8:J$29,0)</f>
        <v>3</v>
      </c>
      <c r="L8" s="65">
        <f>VLOOKUP($A8,'Return Data'!$B$7:$R$2700,13,0)</f>
        <v>8.5398999999999994</v>
      </c>
      <c r="M8" s="66">
        <f>RANK(L8,L$8:L$29,0)</f>
        <v>2</v>
      </c>
      <c r="N8" s="65">
        <f>VLOOKUP($A8,'Return Data'!$B$7:$R$2700,17,0)</f>
        <v>6.1224999999999996</v>
      </c>
      <c r="O8" s="66">
        <f>RANK(N8,N$8:N$29,0)</f>
        <v>6</v>
      </c>
      <c r="P8" s="65">
        <f>VLOOKUP($A8,'Return Data'!$B$7:$R$2700,14,0)</f>
        <v>6.0865</v>
      </c>
      <c r="Q8" s="66">
        <f>RANK(P8,P$8:P$29,0)</f>
        <v>7</v>
      </c>
      <c r="R8" s="65">
        <f>VLOOKUP($A8,'Return Data'!$B$7:$R$2700,16,0)</f>
        <v>7.4103000000000003</v>
      </c>
      <c r="S8" s="67">
        <f>RANK(R8,R$8:R$29,0)</f>
        <v>7</v>
      </c>
    </row>
    <row r="9" spans="1:19" x14ac:dyDescent="0.3">
      <c r="A9" s="82" t="s">
        <v>663</v>
      </c>
      <c r="B9" s="64">
        <f>VLOOKUP($A9,'Return Data'!$B$7:$R$2700,3,0)</f>
        <v>44260</v>
      </c>
      <c r="C9" s="65">
        <f>VLOOKUP($A9,'Return Data'!$B$7:$R$2700,4,0)</f>
        <v>0.39800000000000002</v>
      </c>
      <c r="D9" s="65">
        <f>VLOOKUP($A9,'Return Data'!$B$7:$R$2700,9,0)</f>
        <v>0</v>
      </c>
      <c r="E9" s="66">
        <f>RANK(D9,D$8:D$29,0)</f>
        <v>21</v>
      </c>
      <c r="F9" s="65">
        <f>VLOOKUP($A9,'Return Data'!$B$7:$R$2700,10,0)</f>
        <v>0</v>
      </c>
      <c r="G9" s="66">
        <f>RANK(F9,F$8:F$29,0)</f>
        <v>18</v>
      </c>
      <c r="H9" s="65">
        <f>VLOOKUP($A9,'Return Data'!$B$7:$R$2700,11,0)</f>
        <v>0</v>
      </c>
      <c r="I9" s="66">
        <f>RANK(H9,H$8:H$29,0)</f>
        <v>19</v>
      </c>
      <c r="J9" s="65">
        <f>VLOOKUP($A9,'Return Data'!$B$7:$R$2700,12,0)</f>
        <v>0</v>
      </c>
      <c r="K9" s="66">
        <f>RANK(J9,J$8:J$29,0)</f>
        <v>18</v>
      </c>
      <c r="L9" s="65">
        <f>VLOOKUP($A9,'Return Data'!$B$7:$R$2700,13,0)</f>
        <v>-25.8569</v>
      </c>
      <c r="M9" s="66">
        <f>RANK(L9,L$8:L$29,0)</f>
        <v>20</v>
      </c>
      <c r="N9" s="65"/>
      <c r="O9" s="66"/>
      <c r="P9" s="65"/>
      <c r="Q9" s="66"/>
      <c r="R9" s="65">
        <f>VLOOKUP($A9,'Return Data'!$B$7:$R$2700,16,0)</f>
        <v>-19.283799999999999</v>
      </c>
      <c r="S9" s="67">
        <f>RANK(R9,R$8:R$29,0)</f>
        <v>19</v>
      </c>
    </row>
    <row r="10" spans="1:19" x14ac:dyDescent="0.3">
      <c r="A10" s="82" t="s">
        <v>665</v>
      </c>
      <c r="B10" s="64">
        <f>VLOOKUP($A10,'Return Data'!$B$7:$R$2700,3,0)</f>
        <v>44260</v>
      </c>
      <c r="C10" s="65">
        <f>VLOOKUP($A10,'Return Data'!$B$7:$R$2700,4,0)</f>
        <v>16.178000000000001</v>
      </c>
      <c r="D10" s="65">
        <f>VLOOKUP($A10,'Return Data'!$B$7:$R$2700,9,0)</f>
        <v>6.6327999999999996</v>
      </c>
      <c r="E10" s="66">
        <f t="shared" ref="E10:E29" si="0">RANK(D10,D$8:D$29,0)</f>
        <v>8</v>
      </c>
      <c r="F10" s="65">
        <f>VLOOKUP($A10,'Return Data'!$B$7:$R$2700,10,0)</f>
        <v>4.7666000000000004</v>
      </c>
      <c r="G10" s="66">
        <f t="shared" ref="G10:G29" si="1">RANK(F10,F$8:F$29,0)</f>
        <v>7</v>
      </c>
      <c r="H10" s="65">
        <f>VLOOKUP($A10,'Return Data'!$B$7:$R$2700,11,0)</f>
        <v>7.1191000000000004</v>
      </c>
      <c r="I10" s="66">
        <f t="shared" ref="I10:I29" si="2">RANK(H10,H$8:H$29,0)</f>
        <v>8</v>
      </c>
      <c r="J10" s="65">
        <f>VLOOKUP($A10,'Return Data'!$B$7:$R$2700,12,0)</f>
        <v>8.5725999999999996</v>
      </c>
      <c r="K10" s="66">
        <f t="shared" ref="K10:K29" si="3">RANK(J10,J$8:J$29,0)</f>
        <v>12</v>
      </c>
      <c r="L10" s="65">
        <f>VLOOKUP($A10,'Return Data'!$B$7:$R$2700,13,0)</f>
        <v>6.6679000000000004</v>
      </c>
      <c r="M10" s="66">
        <f t="shared" ref="M10:M29" si="4">RANK(L10,L$8:L$29,0)</f>
        <v>6</v>
      </c>
      <c r="N10" s="65">
        <f>VLOOKUP($A10,'Return Data'!$B$7:$R$2700,17,0)</f>
        <v>6.0021000000000004</v>
      </c>
      <c r="O10" s="66">
        <f t="shared" ref="O10:O29" si="5">RANK(N10,N$8:N$29,0)</f>
        <v>7</v>
      </c>
      <c r="P10" s="65">
        <f>VLOOKUP($A10,'Return Data'!$B$7:$R$2700,14,0)</f>
        <v>6.1985000000000001</v>
      </c>
      <c r="Q10" s="66">
        <f t="shared" ref="Q10:Q29" si="6">RANK(P10,P$8:P$29,0)</f>
        <v>6</v>
      </c>
      <c r="R10" s="65">
        <f>VLOOKUP($A10,'Return Data'!$B$7:$R$2700,16,0)</f>
        <v>7.5094000000000003</v>
      </c>
      <c r="S10" s="67">
        <f t="shared" ref="S10:S29" si="7">RANK(R10,R$8:R$29,0)</f>
        <v>6</v>
      </c>
    </row>
    <row r="11" spans="1:19" x14ac:dyDescent="0.3">
      <c r="A11" s="82" t="s">
        <v>666</v>
      </c>
      <c r="B11" s="64">
        <f>VLOOKUP($A11,'Return Data'!$B$7:$R$2700,3,0)</f>
        <v>44260</v>
      </c>
      <c r="C11" s="65">
        <f>VLOOKUP($A11,'Return Data'!$B$7:$R$2700,4,0)</f>
        <v>14.887700000000001</v>
      </c>
      <c r="D11" s="65">
        <f>VLOOKUP($A11,'Return Data'!$B$7:$R$2700,9,0)</f>
        <v>8.6998999999999995</v>
      </c>
      <c r="E11" s="66">
        <f t="shared" si="0"/>
        <v>6</v>
      </c>
      <c r="F11" s="65">
        <f>VLOOKUP($A11,'Return Data'!$B$7:$R$2700,10,0)</f>
        <v>8.8388000000000009</v>
      </c>
      <c r="G11" s="66">
        <f t="shared" si="1"/>
        <v>3</v>
      </c>
      <c r="H11" s="65">
        <f>VLOOKUP($A11,'Return Data'!$B$7:$R$2700,11,0)</f>
        <v>10.2752</v>
      </c>
      <c r="I11" s="66">
        <f t="shared" si="2"/>
        <v>3</v>
      </c>
      <c r="J11" s="65">
        <f>VLOOKUP($A11,'Return Data'!$B$7:$R$2700,12,0)</f>
        <v>14.174899999999999</v>
      </c>
      <c r="K11" s="66">
        <f t="shared" si="3"/>
        <v>1</v>
      </c>
      <c r="L11" s="65">
        <f>VLOOKUP($A11,'Return Data'!$B$7:$R$2700,13,0)</f>
        <v>2.6497000000000002</v>
      </c>
      <c r="M11" s="66">
        <f t="shared" si="4"/>
        <v>14</v>
      </c>
      <c r="N11" s="65">
        <f>VLOOKUP($A11,'Return Data'!$B$7:$R$2700,17,0)</f>
        <v>2.6751999999999998</v>
      </c>
      <c r="O11" s="66">
        <f t="shared" si="5"/>
        <v>12</v>
      </c>
      <c r="P11" s="65">
        <f>VLOOKUP($A11,'Return Data'!$B$7:$R$2700,14,0)</f>
        <v>3.8098999999999998</v>
      </c>
      <c r="Q11" s="66">
        <f t="shared" si="6"/>
        <v>10</v>
      </c>
      <c r="R11" s="65">
        <f>VLOOKUP($A11,'Return Data'!$B$7:$R$2700,16,0)</f>
        <v>6.7210000000000001</v>
      </c>
      <c r="S11" s="67">
        <f t="shared" si="7"/>
        <v>9</v>
      </c>
    </row>
    <row r="12" spans="1:19" x14ac:dyDescent="0.3">
      <c r="A12" s="82" t="s">
        <v>671</v>
      </c>
      <c r="B12" s="64">
        <f>VLOOKUP($A12,'Return Data'!$B$7:$R$2700,3,0)</f>
        <v>44260</v>
      </c>
      <c r="C12" s="65">
        <f>VLOOKUP($A12,'Return Data'!$B$7:$R$2700,4,0)</f>
        <v>3.9935999999999998</v>
      </c>
      <c r="D12" s="65">
        <f>VLOOKUP($A12,'Return Data'!$B$7:$R$2700,9,0)</f>
        <v>5.1778000000000004</v>
      </c>
      <c r="E12" s="66">
        <f t="shared" si="0"/>
        <v>10</v>
      </c>
      <c r="F12" s="65">
        <f>VLOOKUP($A12,'Return Data'!$B$7:$R$2700,10,0)</f>
        <v>3.5156999999999998</v>
      </c>
      <c r="G12" s="66">
        <f t="shared" si="1"/>
        <v>9</v>
      </c>
      <c r="H12" s="65">
        <f>VLOOKUP($A12,'Return Data'!$B$7:$R$2700,11,0)</f>
        <v>5.1242999999999999</v>
      </c>
      <c r="I12" s="66">
        <f t="shared" si="2"/>
        <v>14</v>
      </c>
      <c r="J12" s="65">
        <f>VLOOKUP($A12,'Return Data'!$B$7:$R$2700,12,0)</f>
        <v>10.8163</v>
      </c>
      <c r="K12" s="66">
        <f t="shared" si="3"/>
        <v>6</v>
      </c>
      <c r="L12" s="65">
        <f>VLOOKUP($A12,'Return Data'!$B$7:$R$2700,13,0)</f>
        <v>-47.094099999999997</v>
      </c>
      <c r="M12" s="66">
        <f t="shared" si="4"/>
        <v>21</v>
      </c>
      <c r="N12" s="65">
        <f>VLOOKUP($A12,'Return Data'!$B$7:$R$2700,17,0)</f>
        <v>-44.753399999999999</v>
      </c>
      <c r="O12" s="66">
        <f t="shared" si="5"/>
        <v>18</v>
      </c>
      <c r="P12" s="65">
        <f>VLOOKUP($A12,'Return Data'!$B$7:$R$2700,14,0)</f>
        <v>-32.811599999999999</v>
      </c>
      <c r="Q12" s="66">
        <f t="shared" si="6"/>
        <v>17</v>
      </c>
      <c r="R12" s="65">
        <f>VLOOKUP($A12,'Return Data'!$B$7:$R$2700,16,0)</f>
        <v>-14.137700000000001</v>
      </c>
      <c r="S12" s="67">
        <f t="shared" si="7"/>
        <v>18</v>
      </c>
    </row>
    <row r="13" spans="1:19" x14ac:dyDescent="0.3">
      <c r="A13" s="82" t="s">
        <v>673</v>
      </c>
      <c r="B13" s="64">
        <f>VLOOKUP($A13,'Return Data'!$B$7:$R$2700,3,0)</f>
        <v>44260</v>
      </c>
      <c r="C13" s="65">
        <f>VLOOKUP($A13,'Return Data'!$B$7:$R$2700,4,0)</f>
        <v>30.1556</v>
      </c>
      <c r="D13" s="65">
        <f>VLOOKUP($A13,'Return Data'!$B$7:$R$2700,9,0)</f>
        <v>4.1196999999999999</v>
      </c>
      <c r="E13" s="66">
        <f t="shared" si="0"/>
        <v>14</v>
      </c>
      <c r="F13" s="65">
        <f>VLOOKUP($A13,'Return Data'!$B$7:$R$2700,10,0)</f>
        <v>3.4531000000000001</v>
      </c>
      <c r="G13" s="66">
        <f t="shared" si="1"/>
        <v>10</v>
      </c>
      <c r="H13" s="65">
        <f>VLOOKUP($A13,'Return Data'!$B$7:$R$2700,11,0)</f>
        <v>6.8621999999999996</v>
      </c>
      <c r="I13" s="66">
        <f t="shared" si="2"/>
        <v>10</v>
      </c>
      <c r="J13" s="65">
        <f>VLOOKUP($A13,'Return Data'!$B$7:$R$2700,12,0)</f>
        <v>7.3821000000000003</v>
      </c>
      <c r="K13" s="66">
        <f t="shared" si="3"/>
        <v>14</v>
      </c>
      <c r="L13" s="65">
        <f>VLOOKUP($A13,'Return Data'!$B$7:$R$2700,13,0)</f>
        <v>3.5722999999999998</v>
      </c>
      <c r="M13" s="66">
        <f t="shared" si="4"/>
        <v>12</v>
      </c>
      <c r="N13" s="65">
        <f>VLOOKUP($A13,'Return Data'!$B$7:$R$2700,17,0)</f>
        <v>4.2191000000000001</v>
      </c>
      <c r="O13" s="66">
        <f t="shared" si="5"/>
        <v>10</v>
      </c>
      <c r="P13" s="65">
        <f>VLOOKUP($A13,'Return Data'!$B$7:$R$2700,14,0)</f>
        <v>2.1962000000000002</v>
      </c>
      <c r="Q13" s="66">
        <f t="shared" si="6"/>
        <v>12</v>
      </c>
      <c r="R13" s="65">
        <f>VLOOKUP($A13,'Return Data'!$B$7:$R$2700,16,0)</f>
        <v>6.3882000000000003</v>
      </c>
      <c r="S13" s="67">
        <f t="shared" si="7"/>
        <v>11</v>
      </c>
    </row>
    <row r="14" spans="1:19" x14ac:dyDescent="0.3">
      <c r="A14" s="82" t="s">
        <v>674</v>
      </c>
      <c r="B14" s="64">
        <f>VLOOKUP($A14,'Return Data'!$B$7:$R$2700,3,0)</f>
        <v>44260</v>
      </c>
      <c r="C14" s="65">
        <f>VLOOKUP($A14,'Return Data'!$B$7:$R$2700,4,0)</f>
        <v>20.334700000000002</v>
      </c>
      <c r="D14" s="65">
        <f>VLOOKUP($A14,'Return Data'!$B$7:$R$2700,9,0)</f>
        <v>18.2332</v>
      </c>
      <c r="E14" s="66">
        <f t="shared" si="0"/>
        <v>1</v>
      </c>
      <c r="F14" s="65">
        <f>VLOOKUP($A14,'Return Data'!$B$7:$R$2700,10,0)</f>
        <v>16.287199999999999</v>
      </c>
      <c r="G14" s="66">
        <f t="shared" si="1"/>
        <v>1</v>
      </c>
      <c r="H14" s="65">
        <f>VLOOKUP($A14,'Return Data'!$B$7:$R$2700,11,0)</f>
        <v>19.065200000000001</v>
      </c>
      <c r="I14" s="66">
        <f t="shared" si="2"/>
        <v>1</v>
      </c>
      <c r="J14" s="65">
        <f>VLOOKUP($A14,'Return Data'!$B$7:$R$2700,12,0)</f>
        <v>13.865600000000001</v>
      </c>
      <c r="K14" s="66">
        <f t="shared" si="3"/>
        <v>2</v>
      </c>
      <c r="L14" s="65">
        <f>VLOOKUP($A14,'Return Data'!$B$7:$R$2700,13,0)</f>
        <v>5.8536999999999999</v>
      </c>
      <c r="M14" s="66">
        <f t="shared" si="4"/>
        <v>7</v>
      </c>
      <c r="N14" s="65">
        <f>VLOOKUP($A14,'Return Data'!$B$7:$R$2700,17,0)</f>
        <v>2.4396</v>
      </c>
      <c r="O14" s="66">
        <f t="shared" si="5"/>
        <v>13</v>
      </c>
      <c r="P14" s="65">
        <f>VLOOKUP($A14,'Return Data'!$B$7:$R$2700,14,0)</f>
        <v>4.4621000000000004</v>
      </c>
      <c r="Q14" s="66">
        <f t="shared" si="6"/>
        <v>8</v>
      </c>
      <c r="R14" s="65">
        <f>VLOOKUP($A14,'Return Data'!$B$7:$R$2700,16,0)</f>
        <v>7.9756</v>
      </c>
      <c r="S14" s="67">
        <f t="shared" si="7"/>
        <v>4</v>
      </c>
    </row>
    <row r="15" spans="1:19" x14ac:dyDescent="0.3">
      <c r="A15" s="82" t="s">
        <v>682</v>
      </c>
      <c r="B15" s="64">
        <f>VLOOKUP($A15,'Return Data'!$B$7:$R$2700,3,0)</f>
        <v>44260</v>
      </c>
      <c r="C15" s="65">
        <f>VLOOKUP($A15,'Return Data'!$B$7:$R$2700,4,0)</f>
        <v>18.096299999999999</v>
      </c>
      <c r="D15" s="65">
        <f>VLOOKUP($A15,'Return Data'!$B$7:$R$2700,9,0)</f>
        <v>5.4542000000000002</v>
      </c>
      <c r="E15" s="66">
        <f t="shared" si="0"/>
        <v>9</v>
      </c>
      <c r="F15" s="65">
        <f>VLOOKUP($A15,'Return Data'!$B$7:$R$2700,10,0)</f>
        <v>4.6524999999999999</v>
      </c>
      <c r="G15" s="66">
        <f t="shared" si="1"/>
        <v>8</v>
      </c>
      <c r="H15" s="65">
        <f>VLOOKUP($A15,'Return Data'!$B$7:$R$2700,11,0)</f>
        <v>9.4313000000000002</v>
      </c>
      <c r="I15" s="66">
        <f t="shared" si="2"/>
        <v>5</v>
      </c>
      <c r="J15" s="65">
        <f>VLOOKUP($A15,'Return Data'!$B$7:$R$2700,12,0)</f>
        <v>12.269600000000001</v>
      </c>
      <c r="K15" s="66">
        <f t="shared" si="3"/>
        <v>4</v>
      </c>
      <c r="L15" s="65">
        <f>VLOOKUP($A15,'Return Data'!$B$7:$R$2700,13,0)</f>
        <v>8.6022999999999996</v>
      </c>
      <c r="M15" s="66">
        <f t="shared" si="4"/>
        <v>1</v>
      </c>
      <c r="N15" s="65">
        <f>VLOOKUP($A15,'Return Data'!$B$7:$R$2700,17,0)</f>
        <v>9.5810999999999993</v>
      </c>
      <c r="O15" s="66">
        <f t="shared" si="5"/>
        <v>1</v>
      </c>
      <c r="P15" s="65">
        <f>VLOOKUP($A15,'Return Data'!$B$7:$R$2700,14,0)</f>
        <v>8.4438999999999993</v>
      </c>
      <c r="Q15" s="66">
        <f t="shared" si="6"/>
        <v>2</v>
      </c>
      <c r="R15" s="65">
        <f>VLOOKUP($A15,'Return Data'!$B$7:$R$2700,16,0)</f>
        <v>8.9079999999999995</v>
      </c>
      <c r="S15" s="67">
        <f t="shared" si="7"/>
        <v>1</v>
      </c>
    </row>
    <row r="16" spans="1:19" x14ac:dyDescent="0.3">
      <c r="A16" s="82" t="s">
        <v>684</v>
      </c>
      <c r="B16" s="64">
        <f>VLOOKUP($A16,'Return Data'!$B$7:$R$2700,3,0)</f>
        <v>44260</v>
      </c>
      <c r="C16" s="65">
        <f>VLOOKUP($A16,'Return Data'!$B$7:$R$2700,4,0)</f>
        <v>23.465499999999999</v>
      </c>
      <c r="D16" s="65">
        <f>VLOOKUP($A16,'Return Data'!$B$7:$R$2700,9,0)</f>
        <v>3.7159</v>
      </c>
      <c r="E16" s="66">
        <f t="shared" si="0"/>
        <v>17</v>
      </c>
      <c r="F16" s="65">
        <f>VLOOKUP($A16,'Return Data'!$B$7:$R$2700,10,0)</f>
        <v>3.4323999999999999</v>
      </c>
      <c r="G16" s="66">
        <f t="shared" si="1"/>
        <v>11</v>
      </c>
      <c r="H16" s="65">
        <f>VLOOKUP($A16,'Return Data'!$B$7:$R$2700,11,0)</f>
        <v>7.0099</v>
      </c>
      <c r="I16" s="66">
        <f t="shared" si="2"/>
        <v>9</v>
      </c>
      <c r="J16" s="65">
        <f>VLOOKUP($A16,'Return Data'!$B$7:$R$2700,12,0)</f>
        <v>9.7486999999999995</v>
      </c>
      <c r="K16" s="66">
        <f t="shared" si="3"/>
        <v>9</v>
      </c>
      <c r="L16" s="65">
        <f>VLOOKUP($A16,'Return Data'!$B$7:$R$2700,13,0)</f>
        <v>7.7401999999999997</v>
      </c>
      <c r="M16" s="66">
        <f t="shared" si="4"/>
        <v>3</v>
      </c>
      <c r="N16" s="65">
        <f>VLOOKUP($A16,'Return Data'!$B$7:$R$2700,17,0)</f>
        <v>9.3030000000000008</v>
      </c>
      <c r="O16" s="66">
        <f t="shared" si="5"/>
        <v>2</v>
      </c>
      <c r="P16" s="65">
        <f>VLOOKUP($A16,'Return Data'!$B$7:$R$2700,14,0)</f>
        <v>8.5033999999999992</v>
      </c>
      <c r="Q16" s="66">
        <f t="shared" si="6"/>
        <v>1</v>
      </c>
      <c r="R16" s="65">
        <f>VLOOKUP($A16,'Return Data'!$B$7:$R$2700,16,0)</f>
        <v>8.6684000000000001</v>
      </c>
      <c r="S16" s="67">
        <f t="shared" si="7"/>
        <v>2</v>
      </c>
    </row>
    <row r="17" spans="1:19" x14ac:dyDescent="0.3">
      <c r="A17" s="82" t="s">
        <v>686</v>
      </c>
      <c r="B17" s="64">
        <f>VLOOKUP($A17,'Return Data'!$B$7:$R$2700,3,0)</f>
        <v>44260</v>
      </c>
      <c r="C17" s="65">
        <f>VLOOKUP($A17,'Return Data'!$B$7:$R$2700,4,0)</f>
        <v>13.164400000000001</v>
      </c>
      <c r="D17" s="65">
        <f>VLOOKUP($A17,'Return Data'!$B$7:$R$2700,9,0)</f>
        <v>3.7637999999999998</v>
      </c>
      <c r="E17" s="66">
        <f t="shared" si="0"/>
        <v>16</v>
      </c>
      <c r="F17" s="65">
        <f>VLOOKUP($A17,'Return Data'!$B$7:$R$2700,10,0)</f>
        <v>5.3631000000000002</v>
      </c>
      <c r="G17" s="66">
        <f t="shared" si="1"/>
        <v>6</v>
      </c>
      <c r="H17" s="65">
        <f>VLOOKUP($A17,'Return Data'!$B$7:$R$2700,11,0)</f>
        <v>8.7939000000000007</v>
      </c>
      <c r="I17" s="66">
        <f t="shared" si="2"/>
        <v>7</v>
      </c>
      <c r="J17" s="65">
        <f>VLOOKUP($A17,'Return Data'!$B$7:$R$2700,12,0)</f>
        <v>11.3978</v>
      </c>
      <c r="K17" s="66">
        <f t="shared" si="3"/>
        <v>5</v>
      </c>
      <c r="L17" s="65">
        <f>VLOOKUP($A17,'Return Data'!$B$7:$R$2700,13,0)</f>
        <v>-0.98009999999999997</v>
      </c>
      <c r="M17" s="66">
        <f t="shared" si="4"/>
        <v>16</v>
      </c>
      <c r="N17" s="65">
        <f>VLOOKUP($A17,'Return Data'!$B$7:$R$2700,17,0)</f>
        <v>-4.3169000000000004</v>
      </c>
      <c r="O17" s="66">
        <f t="shared" si="5"/>
        <v>16</v>
      </c>
      <c r="P17" s="65">
        <f>VLOOKUP($A17,'Return Data'!$B$7:$R$2700,14,0)</f>
        <v>-1.1342000000000001</v>
      </c>
      <c r="Q17" s="66">
        <f t="shared" si="6"/>
        <v>15</v>
      </c>
      <c r="R17" s="65">
        <f>VLOOKUP($A17,'Return Data'!$B$7:$R$2700,16,0)</f>
        <v>3.9994000000000001</v>
      </c>
      <c r="S17" s="67">
        <f t="shared" si="7"/>
        <v>16</v>
      </c>
    </row>
    <row r="18" spans="1:19" x14ac:dyDescent="0.3">
      <c r="A18" s="82" t="s">
        <v>689</v>
      </c>
      <c r="B18" s="64">
        <f>VLOOKUP($A18,'Return Data'!$B$7:$R$2700,3,0)</f>
        <v>44260</v>
      </c>
      <c r="C18" s="65">
        <f>VLOOKUP($A18,'Return Data'!$B$7:$R$2700,4,0)</f>
        <v>12.9528</v>
      </c>
      <c r="D18" s="65">
        <f>VLOOKUP($A18,'Return Data'!$B$7:$R$2700,9,0)</f>
        <v>0.66459999999999997</v>
      </c>
      <c r="E18" s="66">
        <f t="shared" si="0"/>
        <v>18</v>
      </c>
      <c r="F18" s="65">
        <f>VLOOKUP($A18,'Return Data'!$B$7:$R$2700,10,0)</f>
        <v>0.93740000000000001</v>
      </c>
      <c r="G18" s="66">
        <f t="shared" si="1"/>
        <v>15</v>
      </c>
      <c r="H18" s="65">
        <f>VLOOKUP($A18,'Return Data'!$B$7:$R$2700,11,0)</f>
        <v>4.6269999999999998</v>
      </c>
      <c r="I18" s="66">
        <f t="shared" si="2"/>
        <v>16</v>
      </c>
      <c r="J18" s="65">
        <f>VLOOKUP($A18,'Return Data'!$B$7:$R$2700,12,0)</f>
        <v>6.8559000000000001</v>
      </c>
      <c r="K18" s="66">
        <f t="shared" si="3"/>
        <v>15</v>
      </c>
      <c r="L18" s="65">
        <f>VLOOKUP($A18,'Return Data'!$B$7:$R$2700,13,0)</f>
        <v>4.7672999999999996</v>
      </c>
      <c r="M18" s="66">
        <f t="shared" si="4"/>
        <v>9</v>
      </c>
      <c r="N18" s="65">
        <f>VLOOKUP($A18,'Return Data'!$B$7:$R$2700,17,0)</f>
        <v>7.4629000000000003</v>
      </c>
      <c r="O18" s="66">
        <f t="shared" si="5"/>
        <v>3</v>
      </c>
      <c r="P18" s="65">
        <f>VLOOKUP($A18,'Return Data'!$B$7:$R$2700,14,0)</f>
        <v>6.9635999999999996</v>
      </c>
      <c r="Q18" s="66">
        <f t="shared" si="6"/>
        <v>5</v>
      </c>
      <c r="R18" s="65">
        <f>VLOOKUP($A18,'Return Data'!$B$7:$R$2700,16,0)</f>
        <v>6.6677999999999997</v>
      </c>
      <c r="S18" s="67">
        <f t="shared" si="7"/>
        <v>10</v>
      </c>
    </row>
    <row r="19" spans="1:19" x14ac:dyDescent="0.3">
      <c r="A19" s="82" t="s">
        <v>690</v>
      </c>
      <c r="B19" s="64">
        <f>VLOOKUP($A19,'Return Data'!$B$7:$R$2700,3,0)</f>
        <v>44260</v>
      </c>
      <c r="C19" s="65">
        <f>VLOOKUP($A19,'Return Data'!$B$7:$R$2700,4,0)</f>
        <v>1432.7633000000001</v>
      </c>
      <c r="D19" s="65">
        <f>VLOOKUP($A19,'Return Data'!$B$7:$R$2700,9,0)</f>
        <v>0.61480000000000001</v>
      </c>
      <c r="E19" s="66">
        <f t="shared" si="0"/>
        <v>19</v>
      </c>
      <c r="F19" s="65">
        <f>VLOOKUP($A19,'Return Data'!$B$7:$R$2700,10,0)</f>
        <v>-2.3024</v>
      </c>
      <c r="G19" s="66">
        <f t="shared" si="1"/>
        <v>20</v>
      </c>
      <c r="H19" s="65">
        <f>VLOOKUP($A19,'Return Data'!$B$7:$R$2700,11,0)</f>
        <v>1.5056</v>
      </c>
      <c r="I19" s="66">
        <f t="shared" si="2"/>
        <v>18</v>
      </c>
      <c r="J19" s="65">
        <f>VLOOKUP($A19,'Return Data'!$B$7:$R$2700,12,0)</f>
        <v>4.7317</v>
      </c>
      <c r="K19" s="66">
        <f t="shared" si="3"/>
        <v>16</v>
      </c>
      <c r="L19" s="65">
        <f>VLOOKUP($A19,'Return Data'!$B$7:$R$2700,13,0)</f>
        <v>5.6867999999999999</v>
      </c>
      <c r="M19" s="66">
        <f t="shared" si="4"/>
        <v>8</v>
      </c>
      <c r="N19" s="65">
        <f>VLOOKUP($A19,'Return Data'!$B$7:$R$2700,17,0)</f>
        <v>4.2990000000000004</v>
      </c>
      <c r="O19" s="66">
        <f t="shared" si="5"/>
        <v>9</v>
      </c>
      <c r="P19" s="65">
        <f>VLOOKUP($A19,'Return Data'!$B$7:$R$2700,14,0)</f>
        <v>1.8926000000000001</v>
      </c>
      <c r="Q19" s="66">
        <f t="shared" si="6"/>
        <v>13</v>
      </c>
      <c r="R19" s="65">
        <f>VLOOKUP($A19,'Return Data'!$B$7:$R$2700,16,0)</f>
        <v>5.6845999999999997</v>
      </c>
      <c r="S19" s="67">
        <f t="shared" si="7"/>
        <v>15</v>
      </c>
    </row>
    <row r="20" spans="1:19" x14ac:dyDescent="0.3">
      <c r="A20" s="82" t="s">
        <v>692</v>
      </c>
      <c r="B20" s="64">
        <f>VLOOKUP($A20,'Return Data'!$B$7:$R$2700,3,0)</f>
        <v>44260</v>
      </c>
      <c r="C20" s="65">
        <f>VLOOKUP($A20,'Return Data'!$B$7:$R$2700,4,0)</f>
        <v>23.194400000000002</v>
      </c>
      <c r="D20" s="65">
        <f>VLOOKUP($A20,'Return Data'!$B$7:$R$2700,9,0)</f>
        <v>4.5627000000000004</v>
      </c>
      <c r="E20" s="66">
        <f t="shared" si="0"/>
        <v>13</v>
      </c>
      <c r="F20" s="65">
        <f>VLOOKUP($A20,'Return Data'!$B$7:$R$2700,10,0)</f>
        <v>3.109</v>
      </c>
      <c r="G20" s="66">
        <f t="shared" si="1"/>
        <v>12</v>
      </c>
      <c r="H20" s="65">
        <f>VLOOKUP($A20,'Return Data'!$B$7:$R$2700,11,0)</f>
        <v>4.7196999999999996</v>
      </c>
      <c r="I20" s="66">
        <f t="shared" si="2"/>
        <v>15</v>
      </c>
      <c r="J20" s="65">
        <f>VLOOKUP($A20,'Return Data'!$B$7:$R$2700,12,0)</f>
        <v>8.4787999999999997</v>
      </c>
      <c r="K20" s="66">
        <f t="shared" si="3"/>
        <v>13</v>
      </c>
      <c r="L20" s="65">
        <f>VLOOKUP($A20,'Return Data'!$B$7:$R$2700,13,0)</f>
        <v>4.7350000000000003</v>
      </c>
      <c r="M20" s="66">
        <f t="shared" si="4"/>
        <v>10</v>
      </c>
      <c r="N20" s="65">
        <f>VLOOKUP($A20,'Return Data'!$B$7:$R$2700,17,0)</f>
        <v>7.2834000000000003</v>
      </c>
      <c r="O20" s="66">
        <f t="shared" si="5"/>
        <v>5</v>
      </c>
      <c r="P20" s="65">
        <f>VLOOKUP($A20,'Return Data'!$B$7:$R$2700,14,0)</f>
        <v>7.0408999999999997</v>
      </c>
      <c r="Q20" s="66">
        <f t="shared" si="6"/>
        <v>4</v>
      </c>
      <c r="R20" s="65">
        <f>VLOOKUP($A20,'Return Data'!$B$7:$R$2700,16,0)</f>
        <v>8.0823</v>
      </c>
      <c r="S20" s="67">
        <f t="shared" si="7"/>
        <v>3</v>
      </c>
    </row>
    <row r="21" spans="1:19" x14ac:dyDescent="0.3">
      <c r="A21" s="82" t="s">
        <v>694</v>
      </c>
      <c r="B21" s="64">
        <f>VLOOKUP($A21,'Return Data'!$B$7:$R$2700,3,0)</f>
        <v>44260</v>
      </c>
      <c r="C21" s="65">
        <f>VLOOKUP($A21,'Return Data'!$B$7:$R$2700,4,0)</f>
        <v>22.153600000000001</v>
      </c>
      <c r="D21" s="65">
        <f>VLOOKUP($A21,'Return Data'!$B$7:$R$2700,9,0)</f>
        <v>3.9426000000000001</v>
      </c>
      <c r="E21" s="66">
        <f t="shared" si="0"/>
        <v>15</v>
      </c>
      <c r="F21" s="65">
        <f>VLOOKUP($A21,'Return Data'!$B$7:$R$2700,10,0)</f>
        <v>0.61109999999999998</v>
      </c>
      <c r="G21" s="66">
        <f t="shared" si="1"/>
        <v>16</v>
      </c>
      <c r="H21" s="65">
        <f>VLOOKUP($A21,'Return Data'!$B$7:$R$2700,11,0)</f>
        <v>5.1962000000000002</v>
      </c>
      <c r="I21" s="66">
        <f t="shared" si="2"/>
        <v>13</v>
      </c>
      <c r="J21" s="65">
        <f>VLOOKUP($A21,'Return Data'!$B$7:$R$2700,12,0)</f>
        <v>10.622</v>
      </c>
      <c r="K21" s="66">
        <f t="shared" si="3"/>
        <v>7</v>
      </c>
      <c r="L21" s="65">
        <f>VLOOKUP($A21,'Return Data'!$B$7:$R$2700,13,0)</f>
        <v>2.6837</v>
      </c>
      <c r="M21" s="66">
        <f t="shared" si="4"/>
        <v>13</v>
      </c>
      <c r="N21" s="65">
        <f>VLOOKUP($A21,'Return Data'!$B$7:$R$2700,17,0)</f>
        <v>3.1629999999999998</v>
      </c>
      <c r="O21" s="66">
        <f t="shared" si="5"/>
        <v>11</v>
      </c>
      <c r="P21" s="65">
        <f>VLOOKUP($A21,'Return Data'!$B$7:$R$2700,14,0)</f>
        <v>3.9843999999999999</v>
      </c>
      <c r="Q21" s="66">
        <f t="shared" si="6"/>
        <v>9</v>
      </c>
      <c r="R21" s="65">
        <f>VLOOKUP($A21,'Return Data'!$B$7:$R$2700,16,0)</f>
        <v>7.2175000000000002</v>
      </c>
      <c r="S21" s="67">
        <f t="shared" si="7"/>
        <v>8</v>
      </c>
    </row>
    <row r="22" spans="1:19" x14ac:dyDescent="0.3">
      <c r="A22" s="82" t="s">
        <v>697</v>
      </c>
      <c r="B22" s="64">
        <f>VLOOKUP($A22,'Return Data'!$B$7:$R$2700,3,0)</f>
        <v>44260</v>
      </c>
      <c r="C22" s="65">
        <f>VLOOKUP($A22,'Return Data'!$B$7:$R$2700,4,0)</f>
        <v>11.5588</v>
      </c>
      <c r="D22" s="65">
        <f>VLOOKUP($A22,'Return Data'!$B$7:$R$2700,9,0)</f>
        <v>0.2369</v>
      </c>
      <c r="E22" s="66">
        <f t="shared" si="0"/>
        <v>20</v>
      </c>
      <c r="F22" s="65">
        <f>VLOOKUP($A22,'Return Data'!$B$7:$R$2700,10,0)</f>
        <v>0.56289999999999996</v>
      </c>
      <c r="G22" s="66">
        <f t="shared" si="1"/>
        <v>17</v>
      </c>
      <c r="H22" s="65">
        <f>VLOOKUP($A22,'Return Data'!$B$7:$R$2700,11,0)</f>
        <v>3.1492</v>
      </c>
      <c r="I22" s="66">
        <f t="shared" si="2"/>
        <v>17</v>
      </c>
      <c r="J22" s="65">
        <f>VLOOKUP($A22,'Return Data'!$B$7:$R$2700,12,0)</f>
        <v>4.3472999999999997</v>
      </c>
      <c r="K22" s="66">
        <f t="shared" si="3"/>
        <v>17</v>
      </c>
      <c r="L22" s="65">
        <f>VLOOKUP($A22,'Return Data'!$B$7:$R$2700,13,0)</f>
        <v>3.7212999999999998</v>
      </c>
      <c r="M22" s="66">
        <f t="shared" si="4"/>
        <v>11</v>
      </c>
      <c r="N22" s="65">
        <f>VLOOKUP($A22,'Return Data'!$B$7:$R$2700,17,0)</f>
        <v>5.9329000000000001</v>
      </c>
      <c r="O22" s="66">
        <f t="shared" si="5"/>
        <v>8</v>
      </c>
      <c r="P22" s="65"/>
      <c r="Q22" s="66"/>
      <c r="R22" s="65">
        <f>VLOOKUP($A22,'Return Data'!$B$7:$R$2700,16,0)</f>
        <v>5.8631000000000002</v>
      </c>
      <c r="S22" s="67">
        <f t="shared" si="7"/>
        <v>13</v>
      </c>
    </row>
    <row r="23" spans="1:19" x14ac:dyDescent="0.3">
      <c r="A23" s="82" t="s">
        <v>698</v>
      </c>
      <c r="B23" s="64">
        <f>VLOOKUP($A23,'Return Data'!$B$7:$R$2700,3,0)</f>
        <v>44260</v>
      </c>
      <c r="C23" s="65">
        <f>VLOOKUP($A23,'Return Data'!$B$7:$R$2700,4,0)</f>
        <v>24.473800000000001</v>
      </c>
      <c r="D23" s="65">
        <f>VLOOKUP($A23,'Return Data'!$B$7:$R$2700,9,0)</f>
        <v>7.7046000000000001</v>
      </c>
      <c r="E23" s="66">
        <f t="shared" si="0"/>
        <v>7</v>
      </c>
      <c r="F23" s="65">
        <f>VLOOKUP($A23,'Return Data'!$B$7:$R$2700,10,0)</f>
        <v>7.0884</v>
      </c>
      <c r="G23" s="66">
        <f t="shared" si="1"/>
        <v>5</v>
      </c>
      <c r="H23" s="65">
        <f>VLOOKUP($A23,'Return Data'!$B$7:$R$2700,11,0)</f>
        <v>9.5450999999999997</v>
      </c>
      <c r="I23" s="66">
        <f t="shared" si="2"/>
        <v>4</v>
      </c>
      <c r="J23" s="65">
        <f>VLOOKUP($A23,'Return Data'!$B$7:$R$2700,12,0)</f>
        <v>10.188800000000001</v>
      </c>
      <c r="K23" s="66">
        <f t="shared" si="3"/>
        <v>8</v>
      </c>
      <c r="L23" s="65">
        <f>VLOOKUP($A23,'Return Data'!$B$7:$R$2700,13,0)</f>
        <v>7.3769999999999998</v>
      </c>
      <c r="M23" s="66">
        <f t="shared" si="4"/>
        <v>4</v>
      </c>
      <c r="N23" s="65">
        <f>VLOOKUP($A23,'Return Data'!$B$7:$R$2700,17,0)</f>
        <v>-2.1071</v>
      </c>
      <c r="O23" s="66">
        <f t="shared" si="5"/>
        <v>15</v>
      </c>
      <c r="P23" s="65">
        <f>VLOOKUP($A23,'Return Data'!$B$7:$R$2700,14,0)</f>
        <v>0.77339999999999998</v>
      </c>
      <c r="Q23" s="66">
        <f t="shared" si="6"/>
        <v>14</v>
      </c>
      <c r="R23" s="65">
        <f>VLOOKUP($A23,'Return Data'!$B$7:$R$2700,16,0)</f>
        <v>5.83</v>
      </c>
      <c r="S23" s="67">
        <f t="shared" si="7"/>
        <v>14</v>
      </c>
    </row>
    <row r="24" spans="1:19" x14ac:dyDescent="0.3">
      <c r="A24" s="82" t="s">
        <v>700</v>
      </c>
      <c r="B24" s="64">
        <f>VLOOKUP($A24,'Return Data'!$B$7:$R$2700,3,0)</f>
        <v>44260</v>
      </c>
      <c r="C24" s="65">
        <f>VLOOKUP($A24,'Return Data'!$B$7:$R$2700,4,0)</f>
        <v>0.1158</v>
      </c>
      <c r="D24" s="65">
        <f>VLOOKUP($A24,'Return Data'!$B$7:$R$2700,9,0)</f>
        <v>11.3552</v>
      </c>
      <c r="E24" s="66">
        <f t="shared" si="0"/>
        <v>4</v>
      </c>
      <c r="F24" s="65">
        <f>VLOOKUP($A24,'Return Data'!$B$7:$R$2700,10,0)</f>
        <v>-91.450500000000005</v>
      </c>
      <c r="G24" s="66">
        <f t="shared" si="1"/>
        <v>22</v>
      </c>
      <c r="H24" s="65">
        <f>VLOOKUP($A24,'Return Data'!$B$7:$R$2700,11,0)</f>
        <v>-49.058100000000003</v>
      </c>
      <c r="I24" s="66">
        <f t="shared" si="2"/>
        <v>22</v>
      </c>
      <c r="J24" s="65">
        <f>VLOOKUP($A24,'Return Data'!$B$7:$R$2700,12,0)</f>
        <v>-30.4147</v>
      </c>
      <c r="K24" s="66">
        <f t="shared" si="3"/>
        <v>21</v>
      </c>
      <c r="L24" s="65">
        <f>VLOOKUP($A24,'Return Data'!$B$7:$R$2700,13,0)</f>
        <v>-20.9556</v>
      </c>
      <c r="M24" s="66">
        <f t="shared" si="4"/>
        <v>19</v>
      </c>
      <c r="N24" s="65"/>
      <c r="O24" s="66"/>
      <c r="P24" s="65"/>
      <c r="Q24" s="66"/>
      <c r="R24" s="65">
        <f>VLOOKUP($A24,'Return Data'!$B$7:$R$2700,16,0)</f>
        <v>-19.810199999999998</v>
      </c>
      <c r="S24" s="67">
        <f t="shared" si="7"/>
        <v>20</v>
      </c>
    </row>
    <row r="25" spans="1:19" x14ac:dyDescent="0.3">
      <c r="A25" s="82" t="s">
        <v>705</v>
      </c>
      <c r="B25" s="64">
        <f>VLOOKUP($A25,'Return Data'!$B$7:$R$2700,3,0)</f>
        <v>44260</v>
      </c>
      <c r="C25" s="65">
        <f>VLOOKUP($A25,'Return Data'!$B$7:$R$2700,4,0)</f>
        <v>14.5845</v>
      </c>
      <c r="D25" s="65">
        <f>VLOOKUP($A25,'Return Data'!$B$7:$R$2700,9,0)</f>
        <v>12.5161</v>
      </c>
      <c r="E25" s="66">
        <f t="shared" si="0"/>
        <v>2</v>
      </c>
      <c r="F25" s="65">
        <f>VLOOKUP($A25,'Return Data'!$B$7:$R$2700,10,0)</f>
        <v>11.3284</v>
      </c>
      <c r="G25" s="66">
        <f t="shared" si="1"/>
        <v>2</v>
      </c>
      <c r="H25" s="65">
        <f>VLOOKUP($A25,'Return Data'!$B$7:$R$2700,11,0)</f>
        <v>11.186</v>
      </c>
      <c r="I25" s="66">
        <f t="shared" si="2"/>
        <v>2</v>
      </c>
      <c r="J25" s="65">
        <f>VLOOKUP($A25,'Return Data'!$B$7:$R$2700,12,0)</f>
        <v>8.6475000000000009</v>
      </c>
      <c r="K25" s="66">
        <f t="shared" si="3"/>
        <v>11</v>
      </c>
      <c r="L25" s="65">
        <f>VLOOKUP($A25,'Return Data'!$B$7:$R$2700,13,0)</f>
        <v>0.1201</v>
      </c>
      <c r="M25" s="66">
        <f t="shared" si="4"/>
        <v>15</v>
      </c>
      <c r="N25" s="65">
        <f>VLOOKUP($A25,'Return Data'!$B$7:$R$2700,17,0)</f>
        <v>0.76849999999999996</v>
      </c>
      <c r="O25" s="66">
        <f t="shared" si="5"/>
        <v>14</v>
      </c>
      <c r="P25" s="65">
        <f>VLOOKUP($A25,'Return Data'!$B$7:$R$2700,14,0)</f>
        <v>2.3601000000000001</v>
      </c>
      <c r="Q25" s="66">
        <f t="shared" si="6"/>
        <v>11</v>
      </c>
      <c r="R25" s="65">
        <f>VLOOKUP($A25,'Return Data'!$B$7:$R$2700,16,0)</f>
        <v>6.0392000000000001</v>
      </c>
      <c r="S25" s="67">
        <f t="shared" si="7"/>
        <v>12</v>
      </c>
    </row>
    <row r="26" spans="1:19" x14ac:dyDescent="0.3">
      <c r="A26" s="82" t="s">
        <v>711</v>
      </c>
      <c r="B26" s="64">
        <f>VLOOKUP($A26,'Return Data'!$B$7:$R$2700,3,0)</f>
        <v>44260</v>
      </c>
      <c r="C26" s="65">
        <f>VLOOKUP($A26,'Return Data'!$B$7:$R$2700,4,0)</f>
        <v>34.097799999999999</v>
      </c>
      <c r="D26" s="65">
        <f>VLOOKUP($A26,'Return Data'!$B$7:$R$2700,9,0)</f>
        <v>4.7887000000000004</v>
      </c>
      <c r="E26" s="66">
        <f t="shared" si="0"/>
        <v>11</v>
      </c>
      <c r="F26" s="65">
        <f>VLOOKUP($A26,'Return Data'!$B$7:$R$2700,10,0)</f>
        <v>1.853</v>
      </c>
      <c r="G26" s="66">
        <f t="shared" si="1"/>
        <v>14</v>
      </c>
      <c r="H26" s="65">
        <f>VLOOKUP($A26,'Return Data'!$B$7:$R$2700,11,0)</f>
        <v>6.6748000000000003</v>
      </c>
      <c r="I26" s="66">
        <f t="shared" si="2"/>
        <v>11</v>
      </c>
      <c r="J26" s="65">
        <f>VLOOKUP($A26,'Return Data'!$B$7:$R$2700,12,0)</f>
        <v>9.0954999999999995</v>
      </c>
      <c r="K26" s="66">
        <f t="shared" si="3"/>
        <v>10</v>
      </c>
      <c r="L26" s="65">
        <f>VLOOKUP($A26,'Return Data'!$B$7:$R$2700,13,0)</f>
        <v>7.3212999999999999</v>
      </c>
      <c r="M26" s="66">
        <f t="shared" si="4"/>
        <v>5</v>
      </c>
      <c r="N26" s="65">
        <f>VLOOKUP($A26,'Return Data'!$B$7:$R$2700,17,0)</f>
        <v>7.4105999999999996</v>
      </c>
      <c r="O26" s="66">
        <f t="shared" si="5"/>
        <v>4</v>
      </c>
      <c r="P26" s="65">
        <f>VLOOKUP($A26,'Return Data'!$B$7:$R$2700,14,0)</f>
        <v>7.2643000000000004</v>
      </c>
      <c r="Q26" s="66">
        <f t="shared" si="6"/>
        <v>3</v>
      </c>
      <c r="R26" s="65">
        <f>VLOOKUP($A26,'Return Data'!$B$7:$R$2700,16,0)</f>
        <v>7.6444000000000001</v>
      </c>
      <c r="S26" s="67">
        <f t="shared" si="7"/>
        <v>5</v>
      </c>
    </row>
    <row r="27" spans="1:19" x14ac:dyDescent="0.3">
      <c r="A27" s="82" t="s">
        <v>717</v>
      </c>
      <c r="B27" s="64">
        <f>VLOOKUP($A27,'Return Data'!$B$7:$R$2700,3,0)</f>
        <v>44260</v>
      </c>
      <c r="C27" s="65">
        <f>VLOOKUP($A27,'Return Data'!$B$7:$R$2700,4,0)</f>
        <v>0.14779999999999999</v>
      </c>
      <c r="D27" s="65">
        <f>VLOOKUP($A27,'Return Data'!$B$7:$R$2700,9,0)</f>
        <v>0</v>
      </c>
      <c r="E27" s="66">
        <f t="shared" si="0"/>
        <v>21</v>
      </c>
      <c r="F27" s="65">
        <f>VLOOKUP($A27,'Return Data'!$B$7:$R$2700,10,0)</f>
        <v>0</v>
      </c>
      <c r="G27" s="66">
        <f t="shared" si="1"/>
        <v>18</v>
      </c>
      <c r="H27" s="65">
        <f>VLOOKUP($A27,'Return Data'!$B$7:$R$2700,11,0)</f>
        <v>-38.487099999999998</v>
      </c>
      <c r="I27" s="66">
        <f t="shared" si="2"/>
        <v>20</v>
      </c>
      <c r="J27" s="65">
        <f>VLOOKUP($A27,'Return Data'!$B$7:$R$2700,12,0)</f>
        <v>-25.658000000000001</v>
      </c>
      <c r="K27" s="66">
        <f t="shared" si="3"/>
        <v>20</v>
      </c>
      <c r="L27" s="65">
        <f>VLOOKUP($A27,'Return Data'!$B$7:$R$2700,13,0)</f>
        <v>-19.190799999999999</v>
      </c>
      <c r="M27" s="66">
        <f t="shared" si="4"/>
        <v>18</v>
      </c>
      <c r="N27" s="65"/>
      <c r="O27" s="66"/>
      <c r="P27" s="65"/>
      <c r="Q27" s="66"/>
      <c r="R27" s="65">
        <f>VLOOKUP($A27,'Return Data'!$B$7:$R$2700,16,0)</f>
        <v>-29.527000000000001</v>
      </c>
      <c r="S27" s="67">
        <f t="shared" si="7"/>
        <v>21</v>
      </c>
    </row>
    <row r="28" spans="1:19" x14ac:dyDescent="0.3">
      <c r="A28" s="82" t="s">
        <v>719</v>
      </c>
      <c r="B28" s="64">
        <f>VLOOKUP($A28,'Return Data'!$B$7:$R$2700,3,0)</f>
        <v>44260</v>
      </c>
      <c r="C28" s="65">
        <f>VLOOKUP($A28,'Return Data'!$B$7:$R$2700,4,0)</f>
        <v>0.56340000000000001</v>
      </c>
      <c r="D28" s="65">
        <f>VLOOKUP($A28,'Return Data'!$B$7:$R$2700,9,0)</f>
        <v>11.6724</v>
      </c>
      <c r="E28" s="66">
        <f t="shared" si="0"/>
        <v>3</v>
      </c>
      <c r="F28" s="65">
        <f>VLOOKUP($A28,'Return Data'!$B$7:$R$2700,10,0)</f>
        <v>-90.1755</v>
      </c>
      <c r="G28" s="66">
        <f t="shared" si="1"/>
        <v>21</v>
      </c>
      <c r="H28" s="65">
        <f>VLOOKUP($A28,'Return Data'!$B$7:$R$2700,11,0)</f>
        <v>-41.767000000000003</v>
      </c>
      <c r="I28" s="66">
        <f t="shared" si="2"/>
        <v>21</v>
      </c>
      <c r="J28" s="65">
        <f>VLOOKUP($A28,'Return Data'!$B$7:$R$2700,12,0)</f>
        <v>-81.115799999999993</v>
      </c>
      <c r="K28" s="66">
        <f t="shared" si="3"/>
        <v>22</v>
      </c>
      <c r="L28" s="65">
        <f>VLOOKUP($A28,'Return Data'!$B$7:$R$2700,13,0)</f>
        <v>-59.8461</v>
      </c>
      <c r="M28" s="66">
        <f t="shared" si="4"/>
        <v>22</v>
      </c>
      <c r="N28" s="65"/>
      <c r="O28" s="66"/>
      <c r="P28" s="65"/>
      <c r="Q28" s="66"/>
      <c r="R28" s="65">
        <f>VLOOKUP($A28,'Return Data'!$B$7:$R$2700,16,0)</f>
        <v>-58.0334</v>
      </c>
      <c r="S28" s="67">
        <f t="shared" si="7"/>
        <v>22</v>
      </c>
    </row>
    <row r="29" spans="1:19" x14ac:dyDescent="0.3">
      <c r="A29" s="82" t="s">
        <v>721</v>
      </c>
      <c r="B29" s="64">
        <f>VLOOKUP($A29,'Return Data'!$B$7:$R$2700,3,0)</f>
        <v>44260</v>
      </c>
      <c r="C29" s="65">
        <f>VLOOKUP($A29,'Return Data'!$B$7:$R$2700,4,0)</f>
        <v>11.330500000000001</v>
      </c>
      <c r="D29" s="65">
        <f>VLOOKUP($A29,'Return Data'!$B$7:$R$2700,9,0)</f>
        <v>4.7110000000000003</v>
      </c>
      <c r="E29" s="66">
        <f t="shared" si="0"/>
        <v>12</v>
      </c>
      <c r="F29" s="65">
        <f>VLOOKUP($A29,'Return Data'!$B$7:$R$2700,10,0)</f>
        <v>2.4540000000000002</v>
      </c>
      <c r="G29" s="66">
        <f t="shared" si="1"/>
        <v>13</v>
      </c>
      <c r="H29" s="65">
        <f>VLOOKUP($A29,'Return Data'!$B$7:$R$2700,11,0)</f>
        <v>6.0537999999999998</v>
      </c>
      <c r="I29" s="66">
        <f t="shared" si="2"/>
        <v>12</v>
      </c>
      <c r="J29" s="65">
        <f>VLOOKUP($A29,'Return Data'!$B$7:$R$2700,12,0)</f>
        <v>-6.2827999999999999</v>
      </c>
      <c r="K29" s="66">
        <f t="shared" si="3"/>
        <v>19</v>
      </c>
      <c r="L29" s="65">
        <f>VLOOKUP($A29,'Return Data'!$B$7:$R$2700,13,0)</f>
        <v>-8.3989999999999991</v>
      </c>
      <c r="M29" s="66">
        <f t="shared" si="4"/>
        <v>17</v>
      </c>
      <c r="N29" s="65">
        <f>VLOOKUP($A29,'Return Data'!$B$7:$R$2700,17,0)</f>
        <v>-17.271100000000001</v>
      </c>
      <c r="O29" s="66">
        <f t="shared" si="5"/>
        <v>17</v>
      </c>
      <c r="P29" s="65">
        <f>VLOOKUP($A29,'Return Data'!$B$7:$R$2700,14,0)</f>
        <v>-10.267899999999999</v>
      </c>
      <c r="Q29" s="66">
        <f t="shared" si="6"/>
        <v>16</v>
      </c>
      <c r="R29" s="65">
        <f>VLOOKUP($A29,'Return Data'!$B$7:$R$2700,16,0)</f>
        <v>1.5170999999999999</v>
      </c>
      <c r="S29" s="67">
        <f t="shared" si="7"/>
        <v>17</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5.8733636363636359</v>
      </c>
      <c r="E31" s="88"/>
      <c r="F31" s="89">
        <f>AVERAGE(F8:F29)</f>
        <v>-4.4693272727272735</v>
      </c>
      <c r="G31" s="88"/>
      <c r="H31" s="89">
        <f>AVERAGE(H8:H29)</f>
        <v>0.27723636363636334</v>
      </c>
      <c r="I31" s="88"/>
      <c r="J31" s="89">
        <f>AVERAGE(J8:J29)</f>
        <v>0.91489999999999805</v>
      </c>
      <c r="K31" s="88"/>
      <c r="L31" s="89">
        <f>AVERAGE(L8:L29)</f>
        <v>-4.6492772727272724</v>
      </c>
      <c r="M31" s="88"/>
      <c r="N31" s="89">
        <f>AVERAGE(N8:N29)</f>
        <v>0.45635555555555563</v>
      </c>
      <c r="O31" s="88"/>
      <c r="P31" s="89">
        <f>AVERAGE(P8:P29)</f>
        <v>1.5156529411764708</v>
      </c>
      <c r="Q31" s="88"/>
      <c r="R31" s="89">
        <f>AVERAGE(R8:R29)</f>
        <v>-1.3029909090909086</v>
      </c>
      <c r="S31" s="90"/>
    </row>
    <row r="32" spans="1:19" x14ac:dyDescent="0.3">
      <c r="A32" s="87" t="s">
        <v>28</v>
      </c>
      <c r="B32" s="88"/>
      <c r="C32" s="88"/>
      <c r="D32" s="89">
        <f>MIN(D8:D29)</f>
        <v>0</v>
      </c>
      <c r="E32" s="88"/>
      <c r="F32" s="89">
        <f>MIN(F8:F29)</f>
        <v>-91.450500000000005</v>
      </c>
      <c r="G32" s="88"/>
      <c r="H32" s="89">
        <f>MIN(H8:H29)</f>
        <v>-49.058100000000003</v>
      </c>
      <c r="I32" s="88"/>
      <c r="J32" s="89">
        <f>MIN(J8:J29)</f>
        <v>-81.115799999999993</v>
      </c>
      <c r="K32" s="88"/>
      <c r="L32" s="89">
        <f>MIN(L8:L29)</f>
        <v>-59.8461</v>
      </c>
      <c r="M32" s="88"/>
      <c r="N32" s="89">
        <f>MIN(N8:N29)</f>
        <v>-44.753399999999999</v>
      </c>
      <c r="O32" s="88"/>
      <c r="P32" s="89">
        <f>MIN(P8:P29)</f>
        <v>-32.811599999999999</v>
      </c>
      <c r="Q32" s="88"/>
      <c r="R32" s="89">
        <f>MIN(R8:R29)</f>
        <v>-58.0334</v>
      </c>
      <c r="S32" s="90"/>
    </row>
    <row r="33" spans="1:19" ht="15" thickBot="1" x14ac:dyDescent="0.35">
      <c r="A33" s="91" t="s">
        <v>29</v>
      </c>
      <c r="B33" s="92"/>
      <c r="C33" s="92"/>
      <c r="D33" s="93">
        <f>MAX(D8:D29)</f>
        <v>18.2332</v>
      </c>
      <c r="E33" s="92"/>
      <c r="F33" s="93">
        <f>MAX(F8:F29)</f>
        <v>16.287199999999999</v>
      </c>
      <c r="G33" s="92"/>
      <c r="H33" s="93">
        <f>MAX(H8:H29)</f>
        <v>19.065200000000001</v>
      </c>
      <c r="I33" s="92"/>
      <c r="J33" s="93">
        <f>MAX(J8:J29)</f>
        <v>14.174899999999999</v>
      </c>
      <c r="K33" s="92"/>
      <c r="L33" s="93">
        <f>MAX(L8:L29)</f>
        <v>8.6022999999999996</v>
      </c>
      <c r="M33" s="92"/>
      <c r="N33" s="93">
        <f>MAX(N8:N29)</f>
        <v>9.5810999999999993</v>
      </c>
      <c r="O33" s="92"/>
      <c r="P33" s="93">
        <f>MAX(P8:P29)</f>
        <v>8.5033999999999992</v>
      </c>
      <c r="Q33" s="92"/>
      <c r="R33" s="93">
        <f>MAX(R8:R29)</f>
        <v>8.9079999999999995</v>
      </c>
      <c r="S33" s="94"/>
    </row>
    <row r="34" spans="1:19" x14ac:dyDescent="0.3">
      <c r="A34" s="112" t="s">
        <v>433</v>
      </c>
    </row>
    <row r="35" spans="1:19" x14ac:dyDescent="0.3">
      <c r="A35" s="14" t="s">
        <v>340</v>
      </c>
    </row>
  </sheetData>
  <sheetProtection algorithmName="SHA-512" hashValue="5/dqbSlUZYgQ+tS0YPDNl/JYhzb9c5EutYbfROBLVtX7wJ0xUxWSLSR9BTyz0Hmvyu34x0CnmmXQl4Qls6Fq+Q==" saltValue="gTG9p302ZUq2GbAZdjjn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1632</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44260</v>
      </c>
      <c r="C8" s="65">
        <f>VLOOKUP($A8,'Return Data'!$B$7:$R$2700,4,0)</f>
        <v>86.039299999999997</v>
      </c>
      <c r="D8" s="65">
        <f>VLOOKUP($A8,'Return Data'!$B$7:$R$2700,9,0)</f>
        <v>1.4394</v>
      </c>
      <c r="E8" s="66">
        <f>RANK(D8,D$8:D$27,0)</f>
        <v>13</v>
      </c>
      <c r="F8" s="65">
        <f>VLOOKUP($A8,'Return Data'!$B$7:$R$2700,10,0)</f>
        <v>-0.51349999999999996</v>
      </c>
      <c r="G8" s="66">
        <f>RANK(F8,F$8:F$27,0)</f>
        <v>9</v>
      </c>
      <c r="H8" s="65">
        <f>VLOOKUP($A8,'Return Data'!$B$7:$R$2700,11,0)</f>
        <v>4.4124999999999996</v>
      </c>
      <c r="I8" s="66">
        <f>RANK(H8,H$8:H$27,0)</f>
        <v>7</v>
      </c>
      <c r="J8" s="65">
        <f>VLOOKUP($A8,'Return Data'!$B$7:$R$2700,12,0)</f>
        <v>7.6965000000000003</v>
      </c>
      <c r="K8" s="66">
        <f>RANK(J8,J$8:J$27,0)</f>
        <v>4</v>
      </c>
      <c r="L8" s="65">
        <f>VLOOKUP($A8,'Return Data'!$B$7:$R$2700,13,0)</f>
        <v>9.0991999999999997</v>
      </c>
      <c r="M8" s="66">
        <f>RANK(L8,L$8:L$27,0)</f>
        <v>2</v>
      </c>
      <c r="N8" s="65">
        <f>VLOOKUP($A8,'Return Data'!$B$7:$R$2700,17,0)</f>
        <v>9.8371999999999993</v>
      </c>
      <c r="O8" s="66">
        <f>RANK(N8,N$8:N$27,0)</f>
        <v>5</v>
      </c>
      <c r="P8" s="65">
        <f>VLOOKUP($A8,'Return Data'!$B$7:$R$2700,14,0)</f>
        <v>9.1913</v>
      </c>
      <c r="Q8" s="66">
        <f>RANK(P8,P$8:P$27,0)</f>
        <v>3</v>
      </c>
      <c r="R8" s="65">
        <f>VLOOKUP($A8,'Return Data'!$B$7:$R$2700,16,0)</f>
        <v>9.0009999999999994</v>
      </c>
      <c r="S8" s="67">
        <f>RANK(R8,R$8:R$27,0)</f>
        <v>5</v>
      </c>
    </row>
    <row r="9" spans="1:19" x14ac:dyDescent="0.3">
      <c r="A9" s="82" t="s">
        <v>621</v>
      </c>
      <c r="B9" s="64">
        <f>VLOOKUP($A9,'Return Data'!$B$7:$R$2700,3,0)</f>
        <v>44260</v>
      </c>
      <c r="C9" s="65">
        <f>VLOOKUP($A9,'Return Data'!$B$7:$R$2700,4,0)</f>
        <v>13.4838</v>
      </c>
      <c r="D9" s="65">
        <f>VLOOKUP($A9,'Return Data'!$B$7:$R$2700,9,0)</f>
        <v>2.9649999999999999</v>
      </c>
      <c r="E9" s="66">
        <f t="shared" ref="E9:E27" si="0">RANK(D9,D$8:D$27,0)</f>
        <v>8</v>
      </c>
      <c r="F9" s="65">
        <f>VLOOKUP($A9,'Return Data'!$B$7:$R$2700,10,0)</f>
        <v>0.79279999999999995</v>
      </c>
      <c r="G9" s="66">
        <f t="shared" ref="G9:G27" si="1">RANK(F9,F$8:F$27,0)</f>
        <v>6</v>
      </c>
      <c r="H9" s="65">
        <f>VLOOKUP($A9,'Return Data'!$B$7:$R$2700,11,0)</f>
        <v>5.2159000000000004</v>
      </c>
      <c r="I9" s="66">
        <f t="shared" ref="I9:I27" si="2">RANK(H9,H$8:H$27,0)</f>
        <v>3</v>
      </c>
      <c r="J9" s="65">
        <f>VLOOKUP($A9,'Return Data'!$B$7:$R$2700,12,0)</f>
        <v>9.2057000000000002</v>
      </c>
      <c r="K9" s="66">
        <f t="shared" ref="K9:K27" si="3">RANK(J9,J$8:J$27,0)</f>
        <v>1</v>
      </c>
      <c r="L9" s="65">
        <f>VLOOKUP($A9,'Return Data'!$B$7:$R$2700,13,0)</f>
        <v>9.3469999999999995</v>
      </c>
      <c r="M9" s="66">
        <f t="shared" ref="M9:M27" si="4">RANK(L9,L$8:L$27,0)</f>
        <v>1</v>
      </c>
      <c r="N9" s="65">
        <f>VLOOKUP($A9,'Return Data'!$B$7:$R$2700,17,0)</f>
        <v>8.7197999999999993</v>
      </c>
      <c r="O9" s="66">
        <f t="shared" ref="O9:O27" si="5">RANK(N9,N$8:N$27,0)</f>
        <v>15</v>
      </c>
      <c r="P9" s="65">
        <f>VLOOKUP($A9,'Return Data'!$B$7:$R$2700,14,0)</f>
        <v>8.8581000000000003</v>
      </c>
      <c r="Q9" s="66">
        <f t="shared" ref="Q9:Q24" si="6">RANK(P9,P$8:P$27,0)</f>
        <v>7</v>
      </c>
      <c r="R9" s="65">
        <f>VLOOKUP($A9,'Return Data'!$B$7:$R$2700,16,0)</f>
        <v>8.5420999999999996</v>
      </c>
      <c r="S9" s="67">
        <f t="shared" ref="S9:S27" si="7">RANK(R9,R$8:R$27,0)</f>
        <v>10</v>
      </c>
    </row>
    <row r="10" spans="1:19" x14ac:dyDescent="0.3">
      <c r="A10" s="82" t="s">
        <v>624</v>
      </c>
      <c r="B10" s="64">
        <f>VLOOKUP($A10,'Return Data'!$B$7:$R$2700,3,0)</f>
        <v>44260</v>
      </c>
      <c r="C10" s="65">
        <f>VLOOKUP($A10,'Return Data'!$B$7:$R$2700,4,0)</f>
        <v>22.497</v>
      </c>
      <c r="D10" s="65">
        <f>VLOOKUP($A10,'Return Data'!$B$7:$R$2700,9,0)</f>
        <v>0.39410000000000001</v>
      </c>
      <c r="E10" s="66">
        <f t="shared" si="0"/>
        <v>17</v>
      </c>
      <c r="F10" s="65">
        <f>VLOOKUP($A10,'Return Data'!$B$7:$R$2700,10,0)</f>
        <v>-2.4260000000000002</v>
      </c>
      <c r="G10" s="66">
        <f t="shared" si="1"/>
        <v>18</v>
      </c>
      <c r="H10" s="65">
        <f>VLOOKUP($A10,'Return Data'!$B$7:$R$2700,11,0)</f>
        <v>3.2099000000000002</v>
      </c>
      <c r="I10" s="66">
        <f t="shared" si="2"/>
        <v>16</v>
      </c>
      <c r="J10" s="65">
        <f>VLOOKUP($A10,'Return Data'!$B$7:$R$2700,12,0)</f>
        <v>6.3856000000000002</v>
      </c>
      <c r="K10" s="66">
        <f t="shared" si="3"/>
        <v>15</v>
      </c>
      <c r="L10" s="65">
        <f>VLOOKUP($A10,'Return Data'!$B$7:$R$2700,13,0)</f>
        <v>7.0907999999999998</v>
      </c>
      <c r="M10" s="66">
        <f t="shared" si="4"/>
        <v>15</v>
      </c>
      <c r="N10" s="65">
        <f>VLOOKUP($A10,'Return Data'!$B$7:$R$2700,17,0)</f>
        <v>4.5377000000000001</v>
      </c>
      <c r="O10" s="66">
        <f t="shared" si="5"/>
        <v>18</v>
      </c>
      <c r="P10" s="65">
        <f>VLOOKUP($A10,'Return Data'!$B$7:$R$2700,14,0)</f>
        <v>5.25</v>
      </c>
      <c r="Q10" s="66">
        <f t="shared" si="6"/>
        <v>14</v>
      </c>
      <c r="R10" s="65">
        <f>VLOOKUP($A10,'Return Data'!$B$7:$R$2700,16,0)</f>
        <v>7.5343999999999998</v>
      </c>
      <c r="S10" s="67">
        <f t="shared" si="7"/>
        <v>17</v>
      </c>
    </row>
    <row r="11" spans="1:19" x14ac:dyDescent="0.3">
      <c r="A11" s="82" t="s">
        <v>625</v>
      </c>
      <c r="B11" s="64">
        <f>VLOOKUP($A11,'Return Data'!$B$7:$R$2700,3,0)</f>
        <v>44260</v>
      </c>
      <c r="C11" s="65">
        <f>VLOOKUP($A11,'Return Data'!$B$7:$R$2700,4,0)</f>
        <v>17.9404</v>
      </c>
      <c r="D11" s="65">
        <f>VLOOKUP($A11,'Return Data'!$B$7:$R$2700,9,0)</f>
        <v>0.83609999999999995</v>
      </c>
      <c r="E11" s="66">
        <f t="shared" si="0"/>
        <v>16</v>
      </c>
      <c r="F11" s="65">
        <f>VLOOKUP($A11,'Return Data'!$B$7:$R$2700,10,0)</f>
        <v>-1.4901</v>
      </c>
      <c r="G11" s="66">
        <f t="shared" si="1"/>
        <v>15</v>
      </c>
      <c r="H11" s="65">
        <f>VLOOKUP($A11,'Return Data'!$B$7:$R$2700,11,0)</f>
        <v>3.1934999999999998</v>
      </c>
      <c r="I11" s="66">
        <f t="shared" si="2"/>
        <v>17</v>
      </c>
      <c r="J11" s="65">
        <f>VLOOKUP($A11,'Return Data'!$B$7:$R$2700,12,0)</f>
        <v>5.9038000000000004</v>
      </c>
      <c r="K11" s="66">
        <f t="shared" si="3"/>
        <v>17</v>
      </c>
      <c r="L11" s="65">
        <f>VLOOKUP($A11,'Return Data'!$B$7:$R$2700,13,0)</f>
        <v>7.2919999999999998</v>
      </c>
      <c r="M11" s="66">
        <f t="shared" si="4"/>
        <v>14</v>
      </c>
      <c r="N11" s="65">
        <f>VLOOKUP($A11,'Return Data'!$B$7:$R$2700,17,0)</f>
        <v>9.0848999999999993</v>
      </c>
      <c r="O11" s="66">
        <f t="shared" si="5"/>
        <v>11</v>
      </c>
      <c r="P11" s="65">
        <f>VLOOKUP($A11,'Return Data'!$B$7:$R$2700,14,0)</f>
        <v>8.4646000000000008</v>
      </c>
      <c r="Q11" s="66">
        <f t="shared" si="6"/>
        <v>11</v>
      </c>
      <c r="R11" s="65">
        <f>VLOOKUP($A11,'Return Data'!$B$7:$R$2700,16,0)</f>
        <v>8.6097000000000001</v>
      </c>
      <c r="S11" s="67">
        <f t="shared" si="7"/>
        <v>9</v>
      </c>
    </row>
    <row r="12" spans="1:19" x14ac:dyDescent="0.3">
      <c r="A12" s="82" t="s">
        <v>627</v>
      </c>
      <c r="B12" s="64">
        <f>VLOOKUP($A12,'Return Data'!$B$7:$R$2700,3,0)</f>
        <v>44260</v>
      </c>
      <c r="C12" s="65">
        <f>VLOOKUP($A12,'Return Data'!$B$7:$R$2700,4,0)</f>
        <v>12.7408</v>
      </c>
      <c r="D12" s="65">
        <f>VLOOKUP($A12,'Return Data'!$B$7:$R$2700,9,0)</f>
        <v>4.5071000000000003</v>
      </c>
      <c r="E12" s="66">
        <f t="shared" si="0"/>
        <v>3</v>
      </c>
      <c r="F12" s="65">
        <f>VLOOKUP($A12,'Return Data'!$B$7:$R$2700,10,0)</f>
        <v>1.9614</v>
      </c>
      <c r="G12" s="66">
        <f t="shared" si="1"/>
        <v>3</v>
      </c>
      <c r="H12" s="65">
        <f>VLOOKUP($A12,'Return Data'!$B$7:$R$2700,11,0)</f>
        <v>4.1959</v>
      </c>
      <c r="I12" s="66">
        <f t="shared" si="2"/>
        <v>8</v>
      </c>
      <c r="J12" s="65">
        <f>VLOOKUP($A12,'Return Data'!$B$7:$R$2700,12,0)</f>
        <v>6.7382</v>
      </c>
      <c r="K12" s="66">
        <f t="shared" si="3"/>
        <v>13</v>
      </c>
      <c r="L12" s="65">
        <f>VLOOKUP($A12,'Return Data'!$B$7:$R$2700,13,0)</f>
        <v>7.9043000000000001</v>
      </c>
      <c r="M12" s="66">
        <f t="shared" si="4"/>
        <v>7</v>
      </c>
      <c r="N12" s="65">
        <f>VLOOKUP($A12,'Return Data'!$B$7:$R$2700,17,0)</f>
        <v>9.6785999999999994</v>
      </c>
      <c r="O12" s="66">
        <f t="shared" si="5"/>
        <v>8</v>
      </c>
      <c r="P12" s="65"/>
      <c r="Q12" s="66"/>
      <c r="R12" s="65">
        <f>VLOOKUP($A12,'Return Data'!$B$7:$R$2700,16,0)</f>
        <v>10.2386</v>
      </c>
      <c r="S12" s="67">
        <f t="shared" si="7"/>
        <v>1</v>
      </c>
    </row>
    <row r="13" spans="1:19" x14ac:dyDescent="0.3">
      <c r="A13" s="82" t="s">
        <v>629</v>
      </c>
      <c r="B13" s="64">
        <f>VLOOKUP($A13,'Return Data'!$B$7:$R$2700,3,0)</f>
        <v>44260</v>
      </c>
      <c r="C13" s="65">
        <f>VLOOKUP($A13,'Return Data'!$B$7:$R$2700,4,0)</f>
        <v>13.735900000000001</v>
      </c>
      <c r="D13" s="65">
        <f>VLOOKUP($A13,'Return Data'!$B$7:$R$2700,9,0)</f>
        <v>3.0057999999999998</v>
      </c>
      <c r="E13" s="66">
        <f t="shared" si="0"/>
        <v>7</v>
      </c>
      <c r="F13" s="65">
        <f>VLOOKUP($A13,'Return Data'!$B$7:$R$2700,10,0)</f>
        <v>4.1451000000000002</v>
      </c>
      <c r="G13" s="66">
        <f t="shared" si="1"/>
        <v>1</v>
      </c>
      <c r="H13" s="65">
        <f>VLOOKUP($A13,'Return Data'!$B$7:$R$2700,11,0)</f>
        <v>4.7972999999999999</v>
      </c>
      <c r="I13" s="66">
        <f t="shared" si="2"/>
        <v>5</v>
      </c>
      <c r="J13" s="65">
        <f>VLOOKUP($A13,'Return Data'!$B$7:$R$2700,12,0)</f>
        <v>-3.1960999999999999</v>
      </c>
      <c r="K13" s="66">
        <f t="shared" si="3"/>
        <v>19</v>
      </c>
      <c r="L13" s="65">
        <f>VLOOKUP($A13,'Return Data'!$B$7:$R$2700,13,0)</f>
        <v>0.5343</v>
      </c>
      <c r="M13" s="66">
        <f t="shared" si="4"/>
        <v>19</v>
      </c>
      <c r="N13" s="65">
        <f>VLOOKUP($A13,'Return Data'!$B$7:$R$2700,17,0)</f>
        <v>-2.4415</v>
      </c>
      <c r="O13" s="66">
        <f t="shared" si="5"/>
        <v>19</v>
      </c>
      <c r="P13" s="65">
        <f>VLOOKUP($A13,'Return Data'!$B$7:$R$2700,14,0)</f>
        <v>0.78210000000000002</v>
      </c>
      <c r="Q13" s="66">
        <f t="shared" si="6"/>
        <v>15</v>
      </c>
      <c r="R13" s="65">
        <f>VLOOKUP($A13,'Return Data'!$B$7:$R$2700,16,0)</f>
        <v>5.0406000000000004</v>
      </c>
      <c r="S13" s="67">
        <f t="shared" si="7"/>
        <v>19</v>
      </c>
    </row>
    <row r="14" spans="1:19" x14ac:dyDescent="0.3">
      <c r="A14" s="82" t="s">
        <v>632</v>
      </c>
      <c r="B14" s="64">
        <f>VLOOKUP($A14,'Return Data'!$B$7:$R$2700,3,0)</f>
        <v>44260</v>
      </c>
      <c r="C14" s="65">
        <f>VLOOKUP($A14,'Return Data'!$B$7:$R$2700,4,0)</f>
        <v>81.032399999999996</v>
      </c>
      <c r="D14" s="65">
        <f>VLOOKUP($A14,'Return Data'!$B$7:$R$2700,9,0)</f>
        <v>3.7105999999999999</v>
      </c>
      <c r="E14" s="66">
        <f t="shared" si="0"/>
        <v>5</v>
      </c>
      <c r="F14" s="65">
        <f>VLOOKUP($A14,'Return Data'!$B$7:$R$2700,10,0)</f>
        <v>0.82540000000000002</v>
      </c>
      <c r="G14" s="66">
        <f t="shared" si="1"/>
        <v>5</v>
      </c>
      <c r="H14" s="65">
        <f>VLOOKUP($A14,'Return Data'!$B$7:$R$2700,11,0)</f>
        <v>5.9459999999999997</v>
      </c>
      <c r="I14" s="66">
        <f t="shared" si="2"/>
        <v>1</v>
      </c>
      <c r="J14" s="65">
        <f>VLOOKUP($A14,'Return Data'!$B$7:$R$2700,12,0)</f>
        <v>8.8859999999999992</v>
      </c>
      <c r="K14" s="66">
        <f t="shared" si="3"/>
        <v>2</v>
      </c>
      <c r="L14" s="65">
        <f>VLOOKUP($A14,'Return Data'!$B$7:$R$2700,13,0)</f>
        <v>6.0388999999999999</v>
      </c>
      <c r="M14" s="66">
        <f t="shared" si="4"/>
        <v>18</v>
      </c>
      <c r="N14" s="65">
        <f>VLOOKUP($A14,'Return Data'!$B$7:$R$2700,17,0)</f>
        <v>8.9330999999999996</v>
      </c>
      <c r="O14" s="66">
        <f t="shared" si="5"/>
        <v>13</v>
      </c>
      <c r="P14" s="65">
        <f>VLOOKUP($A14,'Return Data'!$B$7:$R$2700,14,0)</f>
        <v>8.7818000000000005</v>
      </c>
      <c r="Q14" s="66">
        <f t="shared" si="6"/>
        <v>8</v>
      </c>
      <c r="R14" s="65">
        <f>VLOOKUP($A14,'Return Data'!$B$7:$R$2700,16,0)</f>
        <v>9.3829999999999991</v>
      </c>
      <c r="S14" s="67">
        <f t="shared" si="7"/>
        <v>4</v>
      </c>
    </row>
    <row r="15" spans="1:19" x14ac:dyDescent="0.3">
      <c r="A15" s="82" t="s">
        <v>635</v>
      </c>
      <c r="B15" s="64">
        <f>VLOOKUP($A15,'Return Data'!$B$7:$R$2700,3,0)</f>
        <v>44260</v>
      </c>
      <c r="C15" s="65">
        <f>VLOOKUP($A15,'Return Data'!$B$7:$R$2700,4,0)</f>
        <v>24.971499999999999</v>
      </c>
      <c r="D15" s="65">
        <f>VLOOKUP($A15,'Return Data'!$B$7:$R$2700,9,0)</f>
        <v>-0.39140000000000003</v>
      </c>
      <c r="E15" s="66">
        <f t="shared" si="0"/>
        <v>19</v>
      </c>
      <c r="F15" s="65">
        <f>VLOOKUP($A15,'Return Data'!$B$7:$R$2700,10,0)</f>
        <v>-1.3734</v>
      </c>
      <c r="G15" s="66">
        <f t="shared" si="1"/>
        <v>14</v>
      </c>
      <c r="H15" s="65">
        <f>VLOOKUP($A15,'Return Data'!$B$7:$R$2700,11,0)</f>
        <v>3.8929</v>
      </c>
      <c r="I15" s="66">
        <f t="shared" si="2"/>
        <v>10</v>
      </c>
      <c r="J15" s="65">
        <f>VLOOKUP($A15,'Return Data'!$B$7:$R$2700,12,0)</f>
        <v>7.2289000000000003</v>
      </c>
      <c r="K15" s="66">
        <f t="shared" si="3"/>
        <v>8</v>
      </c>
      <c r="L15" s="65">
        <f>VLOOKUP($A15,'Return Data'!$B$7:$R$2700,13,0)</f>
        <v>8.4388000000000005</v>
      </c>
      <c r="M15" s="66">
        <f t="shared" si="4"/>
        <v>5</v>
      </c>
      <c r="N15" s="65">
        <f>VLOOKUP($A15,'Return Data'!$B$7:$R$2700,17,0)</f>
        <v>9.9966000000000008</v>
      </c>
      <c r="O15" s="66">
        <f t="shared" si="5"/>
        <v>4</v>
      </c>
      <c r="P15" s="65">
        <f>VLOOKUP($A15,'Return Data'!$B$7:$R$2700,14,0)</f>
        <v>9.1837</v>
      </c>
      <c r="Q15" s="66">
        <f t="shared" si="6"/>
        <v>4</v>
      </c>
      <c r="R15" s="65">
        <f>VLOOKUP($A15,'Return Data'!$B$7:$R$2700,16,0)</f>
        <v>8.8829999999999991</v>
      </c>
      <c r="S15" s="67">
        <f t="shared" si="7"/>
        <v>7</v>
      </c>
    </row>
    <row r="16" spans="1:19" x14ac:dyDescent="0.3">
      <c r="A16" s="82" t="s">
        <v>637</v>
      </c>
      <c r="B16" s="64">
        <f>VLOOKUP($A16,'Return Data'!$B$7:$R$2700,3,0)</f>
        <v>44260</v>
      </c>
      <c r="C16" s="65">
        <f>VLOOKUP($A16,'Return Data'!$B$7:$R$2700,4,0)</f>
        <v>23.350200000000001</v>
      </c>
      <c r="D16" s="65">
        <f>VLOOKUP($A16,'Return Data'!$B$7:$R$2700,9,0)</f>
        <v>1.4251</v>
      </c>
      <c r="E16" s="66">
        <f t="shared" si="0"/>
        <v>14</v>
      </c>
      <c r="F16" s="65">
        <f>VLOOKUP($A16,'Return Data'!$B$7:$R$2700,10,0)</f>
        <v>0.9798</v>
      </c>
      <c r="G16" s="66">
        <f t="shared" si="1"/>
        <v>4</v>
      </c>
      <c r="H16" s="65">
        <f>VLOOKUP($A16,'Return Data'!$B$7:$R$2700,11,0)</f>
        <v>4.6128</v>
      </c>
      <c r="I16" s="66">
        <f t="shared" si="2"/>
        <v>6</v>
      </c>
      <c r="J16" s="65">
        <f>VLOOKUP($A16,'Return Data'!$B$7:$R$2700,12,0)</f>
        <v>7.4823000000000004</v>
      </c>
      <c r="K16" s="66">
        <f t="shared" si="3"/>
        <v>6</v>
      </c>
      <c r="L16" s="65">
        <f>VLOOKUP($A16,'Return Data'!$B$7:$R$2700,13,0)</f>
        <v>8.5954999999999995</v>
      </c>
      <c r="M16" s="66">
        <f t="shared" si="4"/>
        <v>4</v>
      </c>
      <c r="N16" s="65">
        <f>VLOOKUP($A16,'Return Data'!$B$7:$R$2700,17,0)</f>
        <v>9.6798000000000002</v>
      </c>
      <c r="O16" s="66">
        <f t="shared" si="5"/>
        <v>7</v>
      </c>
      <c r="P16" s="65">
        <f>VLOOKUP($A16,'Return Data'!$B$7:$R$2700,14,0)</f>
        <v>8.8969000000000005</v>
      </c>
      <c r="Q16" s="66">
        <f t="shared" si="6"/>
        <v>5</v>
      </c>
      <c r="R16" s="65">
        <f>VLOOKUP($A16,'Return Data'!$B$7:$R$2700,16,0)</f>
        <v>8.9289000000000005</v>
      </c>
      <c r="S16" s="67">
        <f t="shared" si="7"/>
        <v>6</v>
      </c>
    </row>
    <row r="17" spans="1:19" x14ac:dyDescent="0.3">
      <c r="A17" s="82" t="s">
        <v>638</v>
      </c>
      <c r="B17" s="64">
        <f>VLOOKUP($A17,'Return Data'!$B$7:$R$2700,3,0)</f>
        <v>44260</v>
      </c>
      <c r="C17" s="65">
        <f>VLOOKUP($A17,'Return Data'!$B$7:$R$2700,4,0)</f>
        <v>15.145799999999999</v>
      </c>
      <c r="D17" s="65">
        <f>VLOOKUP($A17,'Return Data'!$B$7:$R$2700,9,0)</f>
        <v>1.7582</v>
      </c>
      <c r="E17" s="66">
        <f t="shared" si="0"/>
        <v>11</v>
      </c>
      <c r="F17" s="65">
        <f>VLOOKUP($A17,'Return Data'!$B$7:$R$2700,10,0)</f>
        <v>-2.1362999999999999</v>
      </c>
      <c r="G17" s="66">
        <f t="shared" si="1"/>
        <v>17</v>
      </c>
      <c r="H17" s="65">
        <f>VLOOKUP($A17,'Return Data'!$B$7:$R$2700,11,0)</f>
        <v>3.7498999999999998</v>
      </c>
      <c r="I17" s="66">
        <f t="shared" si="2"/>
        <v>12</v>
      </c>
      <c r="J17" s="65">
        <f>VLOOKUP($A17,'Return Data'!$B$7:$R$2700,12,0)</f>
        <v>7.3791000000000002</v>
      </c>
      <c r="K17" s="66">
        <f t="shared" si="3"/>
        <v>7</v>
      </c>
      <c r="L17" s="65">
        <f>VLOOKUP($A17,'Return Data'!$B$7:$R$2700,13,0)</f>
        <v>8.7787000000000006</v>
      </c>
      <c r="M17" s="66">
        <f t="shared" si="4"/>
        <v>3</v>
      </c>
      <c r="N17" s="65">
        <f>VLOOKUP($A17,'Return Data'!$B$7:$R$2700,17,0)</f>
        <v>9.0440000000000005</v>
      </c>
      <c r="O17" s="66">
        <f t="shared" si="5"/>
        <v>12</v>
      </c>
      <c r="P17" s="65">
        <f>VLOOKUP($A17,'Return Data'!$B$7:$R$2700,14,0)</f>
        <v>8.5858000000000008</v>
      </c>
      <c r="Q17" s="66">
        <f t="shared" si="6"/>
        <v>10</v>
      </c>
      <c r="R17" s="65">
        <f>VLOOKUP($A17,'Return Data'!$B$7:$R$2700,16,0)</f>
        <v>8.3981999999999992</v>
      </c>
      <c r="S17" s="67">
        <f t="shared" si="7"/>
        <v>12</v>
      </c>
    </row>
    <row r="18" spans="1:19" x14ac:dyDescent="0.3">
      <c r="A18" s="82" t="s">
        <v>641</v>
      </c>
      <c r="B18" s="64">
        <f>VLOOKUP($A18,'Return Data'!$B$7:$R$2700,3,0)</f>
        <v>44260</v>
      </c>
      <c r="C18" s="65">
        <f>VLOOKUP($A18,'Return Data'!$B$7:$R$2700,4,0)</f>
        <v>2596.7114999999999</v>
      </c>
      <c r="D18" s="65">
        <f>VLOOKUP($A18,'Return Data'!$B$7:$R$2700,9,0)</f>
        <v>3.6427999999999998</v>
      </c>
      <c r="E18" s="66">
        <f t="shared" si="0"/>
        <v>6</v>
      </c>
      <c r="F18" s="65">
        <f>VLOOKUP($A18,'Return Data'!$B$7:$R$2700,10,0)</f>
        <v>-0.77549999999999997</v>
      </c>
      <c r="G18" s="66">
        <f t="shared" si="1"/>
        <v>12</v>
      </c>
      <c r="H18" s="65">
        <f>VLOOKUP($A18,'Return Data'!$B$7:$R$2700,11,0)</f>
        <v>3.6025</v>
      </c>
      <c r="I18" s="66">
        <f t="shared" si="2"/>
        <v>14</v>
      </c>
      <c r="J18" s="65">
        <f>VLOOKUP($A18,'Return Data'!$B$7:$R$2700,12,0)</f>
        <v>7.0166000000000004</v>
      </c>
      <c r="K18" s="66">
        <f t="shared" si="3"/>
        <v>9</v>
      </c>
      <c r="L18" s="65">
        <f>VLOOKUP($A18,'Return Data'!$B$7:$R$2700,13,0)</f>
        <v>7.7702</v>
      </c>
      <c r="M18" s="66">
        <f t="shared" si="4"/>
        <v>8</v>
      </c>
      <c r="N18" s="65">
        <f>VLOOKUP($A18,'Return Data'!$B$7:$R$2700,17,0)</f>
        <v>9.7654999999999994</v>
      </c>
      <c r="O18" s="66">
        <f t="shared" si="5"/>
        <v>6</v>
      </c>
      <c r="P18" s="65">
        <f>VLOOKUP($A18,'Return Data'!$B$7:$R$2700,14,0)</f>
        <v>8.8594000000000008</v>
      </c>
      <c r="Q18" s="66">
        <f t="shared" si="6"/>
        <v>6</v>
      </c>
      <c r="R18" s="65">
        <f>VLOOKUP($A18,'Return Data'!$B$7:$R$2700,16,0)</f>
        <v>8.0601000000000003</v>
      </c>
      <c r="S18" s="67">
        <f t="shared" si="7"/>
        <v>16</v>
      </c>
    </row>
    <row r="19" spans="1:19" x14ac:dyDescent="0.3">
      <c r="A19" s="82" t="s">
        <v>643</v>
      </c>
      <c r="B19" s="64">
        <f>VLOOKUP($A19,'Return Data'!$B$7:$R$2700,3,0)</f>
        <v>44260</v>
      </c>
      <c r="C19" s="65">
        <f>VLOOKUP($A19,'Return Data'!$B$7:$R$2700,4,0)</f>
        <v>2963.5446999999999</v>
      </c>
      <c r="D19" s="65">
        <f>VLOOKUP($A19,'Return Data'!$B$7:$R$2700,9,0)</f>
        <v>2.0135000000000001</v>
      </c>
      <c r="E19" s="66">
        <f t="shared" si="0"/>
        <v>10</v>
      </c>
      <c r="F19" s="65">
        <f>VLOOKUP($A19,'Return Data'!$B$7:$R$2700,10,0)</f>
        <v>-0.57479999999999998</v>
      </c>
      <c r="G19" s="66">
        <f t="shared" si="1"/>
        <v>11</v>
      </c>
      <c r="H19" s="65">
        <f>VLOOKUP($A19,'Return Data'!$B$7:$R$2700,11,0)</f>
        <v>3.9798</v>
      </c>
      <c r="I19" s="66">
        <f t="shared" si="2"/>
        <v>9</v>
      </c>
      <c r="J19" s="65">
        <f>VLOOKUP($A19,'Return Data'!$B$7:$R$2700,12,0)</f>
        <v>6.9729999999999999</v>
      </c>
      <c r="K19" s="66">
        <f t="shared" si="3"/>
        <v>10</v>
      </c>
      <c r="L19" s="65">
        <f>VLOOKUP($A19,'Return Data'!$B$7:$R$2700,13,0)</f>
        <v>7.5094000000000003</v>
      </c>
      <c r="M19" s="66">
        <f t="shared" si="4"/>
        <v>13</v>
      </c>
      <c r="N19" s="65">
        <f>VLOOKUP($A19,'Return Data'!$B$7:$R$2700,17,0)</f>
        <v>8.8275000000000006</v>
      </c>
      <c r="O19" s="66">
        <f t="shared" si="5"/>
        <v>14</v>
      </c>
      <c r="P19" s="65">
        <f>VLOOKUP($A19,'Return Data'!$B$7:$R$2700,14,0)</f>
        <v>8.6617999999999995</v>
      </c>
      <c r="Q19" s="66">
        <f t="shared" si="6"/>
        <v>9</v>
      </c>
      <c r="R19" s="65">
        <f>VLOOKUP($A19,'Return Data'!$B$7:$R$2700,16,0)</f>
        <v>8.7682000000000002</v>
      </c>
      <c r="S19" s="67">
        <f t="shared" si="7"/>
        <v>8</v>
      </c>
    </row>
    <row r="20" spans="1:19" x14ac:dyDescent="0.3">
      <c r="A20" s="82" t="s">
        <v>644</v>
      </c>
      <c r="B20" s="64">
        <f>VLOOKUP($A20,'Return Data'!$B$7:$R$2700,3,0)</f>
        <v>44260</v>
      </c>
      <c r="C20" s="65">
        <f>VLOOKUP($A20,'Return Data'!$B$7:$R$2700,4,0)</f>
        <v>58.702100000000002</v>
      </c>
      <c r="D20" s="65">
        <f>VLOOKUP($A20,'Return Data'!$B$7:$R$2700,9,0)</f>
        <v>-10.1137</v>
      </c>
      <c r="E20" s="66">
        <f t="shared" si="0"/>
        <v>20</v>
      </c>
      <c r="F20" s="65">
        <f>VLOOKUP($A20,'Return Data'!$B$7:$R$2700,10,0)</f>
        <v>-7.1433</v>
      </c>
      <c r="G20" s="66">
        <f t="shared" si="1"/>
        <v>20</v>
      </c>
      <c r="H20" s="65">
        <f>VLOOKUP($A20,'Return Data'!$B$7:$R$2700,11,0)</f>
        <v>6.1499999999999999E-2</v>
      </c>
      <c r="I20" s="66">
        <f t="shared" si="2"/>
        <v>19</v>
      </c>
      <c r="J20" s="65">
        <f>VLOOKUP($A20,'Return Data'!$B$7:$R$2700,12,0)</f>
        <v>3.7282000000000002</v>
      </c>
      <c r="K20" s="66">
        <f t="shared" si="3"/>
        <v>18</v>
      </c>
      <c r="L20" s="65">
        <f>VLOOKUP($A20,'Return Data'!$B$7:$R$2700,13,0)</f>
        <v>6.3997000000000002</v>
      </c>
      <c r="M20" s="66">
        <f t="shared" si="4"/>
        <v>17</v>
      </c>
      <c r="N20" s="65">
        <f>VLOOKUP($A20,'Return Data'!$B$7:$R$2700,17,0)</f>
        <v>11.405799999999999</v>
      </c>
      <c r="O20" s="66">
        <f t="shared" si="5"/>
        <v>1</v>
      </c>
      <c r="P20" s="65">
        <f>VLOOKUP($A20,'Return Data'!$B$7:$R$2700,14,0)</f>
        <v>9.7204999999999995</v>
      </c>
      <c r="Q20" s="66">
        <f t="shared" si="6"/>
        <v>1</v>
      </c>
      <c r="R20" s="65">
        <f>VLOOKUP($A20,'Return Data'!$B$7:$R$2700,16,0)</f>
        <v>8.2603000000000009</v>
      </c>
      <c r="S20" s="67">
        <f t="shared" si="7"/>
        <v>14</v>
      </c>
    </row>
    <row r="21" spans="1:19" x14ac:dyDescent="0.3">
      <c r="A21" s="117" t="s">
        <v>1863</v>
      </c>
      <c r="B21" s="64">
        <f>VLOOKUP($A21,'Return Data'!$B$7:$R$2700,3,0)</f>
        <v>44260</v>
      </c>
      <c r="C21" s="65">
        <f>VLOOKUP($A21,'Return Data'!$B$7:$R$2700,4,0)</f>
        <v>46.6098</v>
      </c>
      <c r="D21" s="65">
        <f>VLOOKUP($A21,'Return Data'!$B$7:$R$2700,9,0)</f>
        <v>5.3215000000000003</v>
      </c>
      <c r="E21" s="66">
        <f t="shared" si="0"/>
        <v>1</v>
      </c>
      <c r="F21" s="65">
        <f>VLOOKUP($A21,'Return Data'!$B$7:$R$2700,10,0)</f>
        <v>1.9846999999999999</v>
      </c>
      <c r="G21" s="66">
        <f t="shared" si="1"/>
        <v>2</v>
      </c>
      <c r="H21" s="65">
        <f>VLOOKUP($A21,'Return Data'!$B$7:$R$2700,11,0)</f>
        <v>5.8132000000000001</v>
      </c>
      <c r="I21" s="66">
        <f t="shared" si="2"/>
        <v>2</v>
      </c>
      <c r="J21" s="65">
        <f>VLOOKUP($A21,'Return Data'!$B$7:$R$2700,12,0)</f>
        <v>8.1989000000000001</v>
      </c>
      <c r="K21" s="66">
        <f t="shared" si="3"/>
        <v>3</v>
      </c>
      <c r="L21" s="65">
        <f>VLOOKUP($A21,'Return Data'!$B$7:$R$2700,13,0)</f>
        <v>7.6372</v>
      </c>
      <c r="M21" s="66">
        <f t="shared" si="4"/>
        <v>11</v>
      </c>
      <c r="N21" s="65">
        <f>VLOOKUP($A21,'Return Data'!$B$7:$R$2700,17,0)</f>
        <v>8.2617999999999991</v>
      </c>
      <c r="O21" s="66">
        <f t="shared" si="5"/>
        <v>16</v>
      </c>
      <c r="P21" s="65">
        <f>VLOOKUP($A21,'Return Data'!$B$7:$R$2700,14,0)</f>
        <v>8.1372999999999998</v>
      </c>
      <c r="Q21" s="66">
        <f t="shared" si="6"/>
        <v>13</v>
      </c>
      <c r="R21" s="65">
        <f>VLOOKUP($A21,'Return Data'!$B$7:$R$2700,16,0)</f>
        <v>8.5249000000000006</v>
      </c>
      <c r="S21" s="67">
        <f t="shared" si="7"/>
        <v>11</v>
      </c>
    </row>
    <row r="22" spans="1:19" x14ac:dyDescent="0.3">
      <c r="A22" s="82" t="s">
        <v>647</v>
      </c>
      <c r="B22" s="64">
        <f>VLOOKUP($A22,'Return Data'!$B$7:$R$2700,3,0)</f>
        <v>44260</v>
      </c>
      <c r="C22" s="65">
        <f>VLOOKUP($A22,'Return Data'!$B$7:$R$2700,4,0)</f>
        <v>36.266100000000002</v>
      </c>
      <c r="D22" s="65">
        <f>VLOOKUP($A22,'Return Data'!$B$7:$R$2700,9,0)</f>
        <v>4.0781000000000001</v>
      </c>
      <c r="E22" s="66">
        <f t="shared" si="0"/>
        <v>4</v>
      </c>
      <c r="F22" s="65">
        <f>VLOOKUP($A22,'Return Data'!$B$7:$R$2700,10,0)</f>
        <v>0.73680000000000001</v>
      </c>
      <c r="G22" s="66">
        <f t="shared" si="1"/>
        <v>7</v>
      </c>
      <c r="H22" s="65">
        <f>VLOOKUP($A22,'Return Data'!$B$7:$R$2700,11,0)</f>
        <v>4.9055</v>
      </c>
      <c r="I22" s="66">
        <f t="shared" si="2"/>
        <v>4</v>
      </c>
      <c r="J22" s="65">
        <f>VLOOKUP($A22,'Return Data'!$B$7:$R$2700,12,0)</f>
        <v>7.5571000000000002</v>
      </c>
      <c r="K22" s="66">
        <f t="shared" si="3"/>
        <v>5</v>
      </c>
      <c r="L22" s="65">
        <f>VLOOKUP($A22,'Return Data'!$B$7:$R$2700,13,0)</f>
        <v>7.6820000000000004</v>
      </c>
      <c r="M22" s="66">
        <f t="shared" si="4"/>
        <v>10</v>
      </c>
      <c r="N22" s="65">
        <f>VLOOKUP($A22,'Return Data'!$B$7:$R$2700,17,0)</f>
        <v>9.4527000000000001</v>
      </c>
      <c r="O22" s="66">
        <f t="shared" si="5"/>
        <v>10</v>
      </c>
      <c r="P22" s="65">
        <f>VLOOKUP($A22,'Return Data'!$B$7:$R$2700,14,0)</f>
        <v>8.3696000000000002</v>
      </c>
      <c r="Q22" s="66">
        <f t="shared" si="6"/>
        <v>12</v>
      </c>
      <c r="R22" s="65">
        <f>VLOOKUP($A22,'Return Data'!$B$7:$R$2700,16,0)</f>
        <v>8.1411999999999995</v>
      </c>
      <c r="S22" s="67">
        <f t="shared" si="7"/>
        <v>15</v>
      </c>
    </row>
    <row r="23" spans="1:19" x14ac:dyDescent="0.3">
      <c r="A23" s="82" t="s">
        <v>648</v>
      </c>
      <c r="B23" s="64">
        <f>VLOOKUP($A23,'Return Data'!$B$7:$R$2700,3,0)</f>
        <v>44260</v>
      </c>
      <c r="C23" s="65">
        <f>VLOOKUP($A23,'Return Data'!$B$7:$R$2700,4,0)</f>
        <v>12.1434</v>
      </c>
      <c r="D23" s="65">
        <f>VLOOKUP($A23,'Return Data'!$B$7:$R$2700,9,0)</f>
        <v>1.3540000000000001</v>
      </c>
      <c r="E23" s="66">
        <f t="shared" si="0"/>
        <v>15</v>
      </c>
      <c r="F23" s="65">
        <f>VLOOKUP($A23,'Return Data'!$B$7:$R$2700,10,0)</f>
        <v>-1.8248</v>
      </c>
      <c r="G23" s="66">
        <f t="shared" si="1"/>
        <v>16</v>
      </c>
      <c r="H23" s="65">
        <f>VLOOKUP($A23,'Return Data'!$B$7:$R$2700,11,0)</f>
        <v>3.4624999999999999</v>
      </c>
      <c r="I23" s="66">
        <f t="shared" si="2"/>
        <v>15</v>
      </c>
      <c r="J23" s="65">
        <f>VLOOKUP($A23,'Return Data'!$B$7:$R$2700,12,0)</f>
        <v>6.3113999999999999</v>
      </c>
      <c r="K23" s="66">
        <f t="shared" si="3"/>
        <v>16</v>
      </c>
      <c r="L23" s="65">
        <f>VLOOKUP($A23,'Return Data'!$B$7:$R$2700,13,0)</f>
        <v>7.7210999999999999</v>
      </c>
      <c r="M23" s="66">
        <f t="shared" si="4"/>
        <v>9</v>
      </c>
      <c r="N23" s="65">
        <f>VLOOKUP($A23,'Return Data'!$B$7:$R$2700,17,0)</f>
        <v>9.6353000000000009</v>
      </c>
      <c r="O23" s="66">
        <f t="shared" si="5"/>
        <v>9</v>
      </c>
      <c r="P23" s="65"/>
      <c r="Q23" s="66"/>
      <c r="R23" s="65">
        <f>VLOOKUP($A23,'Return Data'!$B$7:$R$2700,16,0)</f>
        <v>9.7353000000000005</v>
      </c>
      <c r="S23" s="67">
        <f t="shared" si="7"/>
        <v>3</v>
      </c>
    </row>
    <row r="24" spans="1:19" x14ac:dyDescent="0.3">
      <c r="A24" s="82" t="s">
        <v>651</v>
      </c>
      <c r="B24" s="64">
        <f>VLOOKUP($A24,'Return Data'!$B$7:$R$2700,3,0)</f>
        <v>44260</v>
      </c>
      <c r="C24" s="65">
        <f>VLOOKUP($A24,'Return Data'!$B$7:$R$2700,4,0)</f>
        <v>31.778400000000001</v>
      </c>
      <c r="D24" s="65">
        <f>VLOOKUP($A24,'Return Data'!$B$7:$R$2700,9,0)</f>
        <v>4.6890999999999998</v>
      </c>
      <c r="E24" s="66">
        <f t="shared" si="0"/>
        <v>2</v>
      </c>
      <c r="F24" s="65">
        <f>VLOOKUP($A24,'Return Data'!$B$7:$R$2700,10,0)</f>
        <v>-0.53949999999999998</v>
      </c>
      <c r="G24" s="66">
        <f t="shared" si="1"/>
        <v>10</v>
      </c>
      <c r="H24" s="65">
        <f>VLOOKUP($A24,'Return Data'!$B$7:$R$2700,11,0)</f>
        <v>3.8889</v>
      </c>
      <c r="I24" s="66">
        <f t="shared" si="2"/>
        <v>11</v>
      </c>
      <c r="J24" s="65">
        <f>VLOOKUP($A24,'Return Data'!$B$7:$R$2700,12,0)</f>
        <v>6.8993000000000002</v>
      </c>
      <c r="K24" s="66">
        <f t="shared" si="3"/>
        <v>12</v>
      </c>
      <c r="L24" s="65">
        <f>VLOOKUP($A24,'Return Data'!$B$7:$R$2700,13,0)</f>
        <v>8.1449999999999996</v>
      </c>
      <c r="M24" s="66">
        <f t="shared" si="4"/>
        <v>6</v>
      </c>
      <c r="N24" s="65">
        <f>VLOOKUP($A24,'Return Data'!$B$7:$R$2700,17,0)</f>
        <v>10.3996</v>
      </c>
      <c r="O24" s="66">
        <f t="shared" si="5"/>
        <v>3</v>
      </c>
      <c r="P24" s="65">
        <f>VLOOKUP($A24,'Return Data'!$B$7:$R$2700,14,0)</f>
        <v>9.3369999999999997</v>
      </c>
      <c r="Q24" s="66">
        <f t="shared" si="6"/>
        <v>2</v>
      </c>
      <c r="R24" s="65">
        <f>VLOOKUP($A24,'Return Data'!$B$7:$R$2700,16,0)</f>
        <v>8.3247</v>
      </c>
      <c r="S24" s="67">
        <f t="shared" si="7"/>
        <v>13</v>
      </c>
    </row>
    <row r="25" spans="1:19" x14ac:dyDescent="0.3">
      <c r="A25" s="82" t="s">
        <v>652</v>
      </c>
      <c r="B25" s="64">
        <f>VLOOKUP($A25,'Return Data'!$B$7:$R$2700,3,0)</f>
        <v>44260</v>
      </c>
      <c r="C25" s="65">
        <f>VLOOKUP($A25,'Return Data'!$B$7:$R$2700,4,0)</f>
        <v>200.18340000000001</v>
      </c>
      <c r="D25" s="65">
        <f>VLOOKUP($A25,'Return Data'!$B$7:$R$2700,9,0)</f>
        <v>0</v>
      </c>
      <c r="E25" s="66">
        <f t="shared" si="0"/>
        <v>18</v>
      </c>
      <c r="F25" s="65">
        <f>VLOOKUP($A25,'Return Data'!$B$7:$R$2700,10,0)</f>
        <v>0</v>
      </c>
      <c r="G25" s="66">
        <f t="shared" si="1"/>
        <v>8</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-12.626300000000001</v>
      </c>
      <c r="S25" s="67">
        <f t="shared" si="7"/>
        <v>20</v>
      </c>
    </row>
    <row r="26" spans="1:19" x14ac:dyDescent="0.3">
      <c r="A26" s="82" t="s">
        <v>654</v>
      </c>
      <c r="B26" s="64">
        <f>VLOOKUP($A26,'Return Data'!$B$7:$R$2700,3,0)</f>
        <v>44260</v>
      </c>
      <c r="C26" s="65">
        <f>VLOOKUP($A26,'Return Data'!$B$7:$R$2700,4,0)</f>
        <v>12.024100000000001</v>
      </c>
      <c r="D26" s="65">
        <f>VLOOKUP($A26,'Return Data'!$B$7:$R$2700,9,0)</f>
        <v>1.6391</v>
      </c>
      <c r="E26" s="66">
        <f t="shared" si="0"/>
        <v>12</v>
      </c>
      <c r="F26" s="65">
        <f>VLOOKUP($A26,'Return Data'!$B$7:$R$2700,10,0)</f>
        <v>-3.3837000000000002</v>
      </c>
      <c r="G26" s="66">
        <f t="shared" si="1"/>
        <v>19</v>
      </c>
      <c r="H26" s="65">
        <f>VLOOKUP($A26,'Return Data'!$B$7:$R$2700,11,0)</f>
        <v>2.6960999999999999</v>
      </c>
      <c r="I26" s="66">
        <f t="shared" si="2"/>
        <v>18</v>
      </c>
      <c r="J26" s="65">
        <f>VLOOKUP($A26,'Return Data'!$B$7:$R$2700,12,0)</f>
        <v>6.5065</v>
      </c>
      <c r="K26" s="66">
        <f t="shared" si="3"/>
        <v>14</v>
      </c>
      <c r="L26" s="65">
        <f>VLOOKUP($A26,'Return Data'!$B$7:$R$2700,13,0)</f>
        <v>7.0522</v>
      </c>
      <c r="M26" s="66">
        <f t="shared" si="4"/>
        <v>16</v>
      </c>
      <c r="N26" s="65">
        <f>VLOOKUP($A26,'Return Data'!$B$7:$R$2700,17,0)</f>
        <v>6.5991</v>
      </c>
      <c r="O26" s="66">
        <f t="shared" si="5"/>
        <v>17</v>
      </c>
      <c r="P26" s="65"/>
      <c r="Q26" s="66"/>
      <c r="R26" s="65">
        <f>VLOOKUP($A26,'Return Data'!$B$7:$R$2700,16,0)</f>
        <v>6.8532000000000002</v>
      </c>
      <c r="S26" s="67">
        <f t="shared" si="7"/>
        <v>18</v>
      </c>
    </row>
    <row r="27" spans="1:19" x14ac:dyDescent="0.3">
      <c r="A27" s="82" t="s">
        <v>656</v>
      </c>
      <c r="B27" s="64">
        <f>VLOOKUP($A27,'Return Data'!$B$7:$R$2700,3,0)</f>
        <v>44260</v>
      </c>
      <c r="C27" s="65">
        <f>VLOOKUP($A27,'Return Data'!$B$7:$R$2700,4,0)</f>
        <v>12.7173</v>
      </c>
      <c r="D27" s="65">
        <f>VLOOKUP($A27,'Return Data'!$B$7:$R$2700,9,0)</f>
        <v>2.4750000000000001</v>
      </c>
      <c r="E27" s="66">
        <f t="shared" si="0"/>
        <v>9</v>
      </c>
      <c r="F27" s="65">
        <f>VLOOKUP($A27,'Return Data'!$B$7:$R$2700,10,0)</f>
        <v>-1.1009</v>
      </c>
      <c r="G27" s="66">
        <f t="shared" si="1"/>
        <v>13</v>
      </c>
      <c r="H27" s="65">
        <f>VLOOKUP($A27,'Return Data'!$B$7:$R$2700,11,0)</f>
        <v>3.7315</v>
      </c>
      <c r="I27" s="66">
        <f t="shared" si="2"/>
        <v>13</v>
      </c>
      <c r="J27" s="65">
        <f>VLOOKUP($A27,'Return Data'!$B$7:$R$2700,12,0)</f>
        <v>6.9603999999999999</v>
      </c>
      <c r="K27" s="66">
        <f t="shared" si="3"/>
        <v>11</v>
      </c>
      <c r="L27" s="65">
        <f>VLOOKUP($A27,'Return Data'!$B$7:$R$2700,13,0)</f>
        <v>7.5122</v>
      </c>
      <c r="M27" s="66">
        <f t="shared" si="4"/>
        <v>12</v>
      </c>
      <c r="N27" s="65">
        <f>VLOOKUP($A27,'Return Data'!$B$7:$R$2700,17,0)</f>
        <v>10.4175</v>
      </c>
      <c r="O27" s="66">
        <f t="shared" si="5"/>
        <v>2</v>
      </c>
      <c r="P27" s="65"/>
      <c r="Q27" s="66"/>
      <c r="R27" s="65">
        <f>VLOOKUP($A27,'Return Data'!$B$7:$R$2700,16,0)</f>
        <v>9.7833000000000006</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1.7374700000000001</v>
      </c>
      <c r="E29" s="88"/>
      <c r="F29" s="89">
        <f>AVERAGE(F8:F27)</f>
        <v>-0.59278999999999993</v>
      </c>
      <c r="G29" s="88"/>
      <c r="H29" s="89">
        <f>AVERAGE(H8:H27)</f>
        <v>3.768405</v>
      </c>
      <c r="I29" s="88"/>
      <c r="J29" s="89">
        <f>AVERAGE(J8:J27)</f>
        <v>5.1799800000000005</v>
      </c>
      <c r="K29" s="88"/>
      <c r="L29" s="89">
        <f>AVERAGE(L8:L27)</f>
        <v>6.2696899999999998</v>
      </c>
      <c r="M29" s="88"/>
      <c r="N29" s="89">
        <f>AVERAGE(N8:N27)</f>
        <v>8.517631578947368</v>
      </c>
      <c r="O29" s="88"/>
      <c r="P29" s="89">
        <f>AVERAGE(P8:P27)</f>
        <v>8.0719933333333334</v>
      </c>
      <c r="Q29" s="88"/>
      <c r="R29" s="89">
        <f>AVERAGE(R8:R27)</f>
        <v>7.4192200000000001</v>
      </c>
      <c r="S29" s="90"/>
    </row>
    <row r="30" spans="1:19" x14ac:dyDescent="0.3">
      <c r="A30" s="87" t="s">
        <v>28</v>
      </c>
      <c r="B30" s="88"/>
      <c r="C30" s="88"/>
      <c r="D30" s="89">
        <f>MIN(D8:D27)</f>
        <v>-10.1137</v>
      </c>
      <c r="E30" s="88"/>
      <c r="F30" s="89">
        <f>MIN(F8:F27)</f>
        <v>-7.1433</v>
      </c>
      <c r="G30" s="88"/>
      <c r="H30" s="89">
        <f>MIN(H8:H27)</f>
        <v>0</v>
      </c>
      <c r="I30" s="88"/>
      <c r="J30" s="89">
        <f>MIN(J8:J27)</f>
        <v>-20.261800000000001</v>
      </c>
      <c r="K30" s="88"/>
      <c r="L30" s="89">
        <f>MIN(L8:L27)</f>
        <v>-15.1547</v>
      </c>
      <c r="M30" s="88"/>
      <c r="N30" s="89">
        <f>MIN(N8:N27)</f>
        <v>-2.4415</v>
      </c>
      <c r="O30" s="88"/>
      <c r="P30" s="89">
        <f>MIN(P8:P27)</f>
        <v>0.78210000000000002</v>
      </c>
      <c r="Q30" s="88"/>
      <c r="R30" s="89">
        <f>MIN(R8:R27)</f>
        <v>-12.626300000000001</v>
      </c>
      <c r="S30" s="90"/>
    </row>
    <row r="31" spans="1:19" ht="15" thickBot="1" x14ac:dyDescent="0.35">
      <c r="A31" s="91" t="s">
        <v>29</v>
      </c>
      <c r="B31" s="92"/>
      <c r="C31" s="92"/>
      <c r="D31" s="93">
        <f>MAX(D8:D27)</f>
        <v>5.3215000000000003</v>
      </c>
      <c r="E31" s="92"/>
      <c r="F31" s="93">
        <f>MAX(F8:F27)</f>
        <v>4.1451000000000002</v>
      </c>
      <c r="G31" s="92"/>
      <c r="H31" s="93">
        <f>MAX(H8:H27)</f>
        <v>5.9459999999999997</v>
      </c>
      <c r="I31" s="92"/>
      <c r="J31" s="93">
        <f>MAX(J8:J27)</f>
        <v>9.2057000000000002</v>
      </c>
      <c r="K31" s="92"/>
      <c r="L31" s="93">
        <f>MAX(L8:L27)</f>
        <v>9.3469999999999995</v>
      </c>
      <c r="M31" s="92"/>
      <c r="N31" s="93">
        <f>MAX(N8:N27)</f>
        <v>11.405799999999999</v>
      </c>
      <c r="O31" s="92"/>
      <c r="P31" s="93">
        <f>MAX(P8:P27)</f>
        <v>9.7204999999999995</v>
      </c>
      <c r="Q31" s="92"/>
      <c r="R31" s="93">
        <f>MAX(R8:R27)</f>
        <v>10.2386</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1631</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44260</v>
      </c>
      <c r="C8" s="65">
        <f>VLOOKUP($A8,'Return Data'!$B$7:$R$2700,4,0)</f>
        <v>85.227400000000003</v>
      </c>
      <c r="D8" s="65">
        <f>VLOOKUP($A8,'Return Data'!$B$7:$R$2700,9,0)</f>
        <v>1.2829999999999999</v>
      </c>
      <c r="E8" s="66">
        <f>RANK(D8,D$8:D$27,0)</f>
        <v>13</v>
      </c>
      <c r="F8" s="65">
        <f>VLOOKUP($A8,'Return Data'!$B$7:$R$2700,10,0)</f>
        <v>-0.6653</v>
      </c>
      <c r="G8" s="66">
        <f>RANK(F8,F$8:F$27,0)</f>
        <v>9</v>
      </c>
      <c r="H8" s="65">
        <f>VLOOKUP($A8,'Return Data'!$B$7:$R$2700,11,0)</f>
        <v>4.2582000000000004</v>
      </c>
      <c r="I8" s="66">
        <f>RANK(H8,H$8:H$27,0)</f>
        <v>6</v>
      </c>
      <c r="J8" s="65">
        <f>VLOOKUP($A8,'Return Data'!$B$7:$R$2700,12,0)</f>
        <v>7.5305</v>
      </c>
      <c r="K8" s="66">
        <f>RANK(J8,J$8:J$27,0)</f>
        <v>4</v>
      </c>
      <c r="L8" s="65">
        <f>VLOOKUP($A8,'Return Data'!$B$7:$R$2700,13,0)</f>
        <v>8.9275000000000002</v>
      </c>
      <c r="M8" s="66">
        <f>RANK(L8,L$8:L$27,0)</f>
        <v>1</v>
      </c>
      <c r="N8" s="65">
        <f>VLOOKUP($A8,'Return Data'!$B$7:$R$2700,17,0)</f>
        <v>9.6838999999999995</v>
      </c>
      <c r="O8" s="66">
        <f>RANK(N8,N$8:N$27,0)</f>
        <v>5</v>
      </c>
      <c r="P8" s="65">
        <f>VLOOKUP($A8,'Return Data'!$B$7:$R$2700,14,0)</f>
        <v>9.0473999999999997</v>
      </c>
      <c r="Q8" s="66">
        <f>RANK(P8,P$8:P$27,0)</f>
        <v>2</v>
      </c>
      <c r="R8" s="65">
        <f>VLOOKUP($A8,'Return Data'!$B$7:$R$2700,16,0)</f>
        <v>9.3299000000000003</v>
      </c>
      <c r="S8" s="67">
        <f>RANK(R8,R$8:R$27,0)</f>
        <v>3</v>
      </c>
    </row>
    <row r="9" spans="1:19" x14ac:dyDescent="0.3">
      <c r="A9" s="82" t="s">
        <v>622</v>
      </c>
      <c r="B9" s="64">
        <f>VLOOKUP($A9,'Return Data'!$B$7:$R$2700,3,0)</f>
        <v>44260</v>
      </c>
      <c r="C9" s="65">
        <f>VLOOKUP($A9,'Return Data'!$B$7:$R$2700,4,0)</f>
        <v>13.101599999999999</v>
      </c>
      <c r="D9" s="65">
        <f>VLOOKUP($A9,'Return Data'!$B$7:$R$2700,9,0)</f>
        <v>2.2725</v>
      </c>
      <c r="E9" s="66">
        <f t="shared" ref="E9:E27" si="0">RANK(D9,D$8:D$27,0)</f>
        <v>8</v>
      </c>
      <c r="F9" s="65">
        <f>VLOOKUP($A9,'Return Data'!$B$7:$R$2700,10,0)</f>
        <v>0.1225</v>
      </c>
      <c r="G9" s="66">
        <f t="shared" ref="G9:G27" si="1">RANK(F9,F$8:F$27,0)</f>
        <v>6</v>
      </c>
      <c r="H9" s="65">
        <f>VLOOKUP($A9,'Return Data'!$B$7:$R$2700,11,0)</f>
        <v>4.5396000000000001</v>
      </c>
      <c r="I9" s="66">
        <f t="shared" ref="I9:I27" si="2">RANK(H9,H$8:H$27,0)</f>
        <v>3</v>
      </c>
      <c r="J9" s="65">
        <f>VLOOKUP($A9,'Return Data'!$B$7:$R$2700,12,0)</f>
        <v>8.4878999999999998</v>
      </c>
      <c r="K9" s="66">
        <f t="shared" ref="K9:K27" si="3">RANK(J9,J$8:J$27,0)</f>
        <v>1</v>
      </c>
      <c r="L9" s="65">
        <f>VLOOKUP($A9,'Return Data'!$B$7:$R$2700,13,0)</f>
        <v>8.5863999999999994</v>
      </c>
      <c r="M9" s="66">
        <f t="shared" ref="M9:M27" si="4">RANK(L9,L$8:L$27,0)</f>
        <v>2</v>
      </c>
      <c r="N9" s="65">
        <f>VLOOKUP($A9,'Return Data'!$B$7:$R$2700,17,0)</f>
        <v>7.9272999999999998</v>
      </c>
      <c r="O9" s="66">
        <f t="shared" ref="O9:O22" si="5">RANK(N9,N$8:N$27,0)</f>
        <v>15</v>
      </c>
      <c r="P9" s="65">
        <f>VLOOKUP($A9,'Return Data'!$B$7:$R$2700,14,0)</f>
        <v>8.0266000000000002</v>
      </c>
      <c r="Q9" s="66">
        <f t="shared" ref="Q9" si="6">RANK(P9,P$8:P$27,0)</f>
        <v>10</v>
      </c>
      <c r="R9" s="65">
        <f>VLOOKUP($A9,'Return Data'!$B$7:$R$2700,16,0)</f>
        <v>7.6896000000000004</v>
      </c>
      <c r="S9" s="67">
        <f t="shared" ref="S9:S27" si="7">RANK(R9,R$8:R$27,0)</f>
        <v>10</v>
      </c>
    </row>
    <row r="10" spans="1:19" x14ac:dyDescent="0.3">
      <c r="A10" s="82" t="s">
        <v>623</v>
      </c>
      <c r="B10" s="64">
        <f>VLOOKUP($A10,'Return Data'!$B$7:$R$2700,3,0)</f>
        <v>44260</v>
      </c>
      <c r="C10" s="65">
        <f>VLOOKUP($A10,'Return Data'!$B$7:$R$2700,4,0)</f>
        <v>21.55</v>
      </c>
      <c r="D10" s="65">
        <f>VLOOKUP($A10,'Return Data'!$B$7:$R$2700,9,0)</f>
        <v>-0.36890000000000001</v>
      </c>
      <c r="E10" s="66">
        <f t="shared" si="0"/>
        <v>18</v>
      </c>
      <c r="F10" s="65">
        <f>VLOOKUP($A10,'Return Data'!$B$7:$R$2700,10,0)</f>
        <v>-2.9853999999999998</v>
      </c>
      <c r="G10" s="66">
        <f t="shared" si="1"/>
        <v>18</v>
      </c>
      <c r="H10" s="65">
        <f>VLOOKUP($A10,'Return Data'!$B$7:$R$2700,11,0)</f>
        <v>2.6964000000000001</v>
      </c>
      <c r="I10" s="66">
        <f t="shared" si="2"/>
        <v>16</v>
      </c>
      <c r="J10" s="65">
        <f>VLOOKUP($A10,'Return Data'!$B$7:$R$2700,12,0)</f>
        <v>5.8236999999999997</v>
      </c>
      <c r="K10" s="66">
        <f t="shared" si="3"/>
        <v>15</v>
      </c>
      <c r="L10" s="65">
        <f>VLOOKUP($A10,'Return Data'!$B$7:$R$2700,13,0)</f>
        <v>6.5660999999999996</v>
      </c>
      <c r="M10" s="66">
        <f t="shared" si="4"/>
        <v>16</v>
      </c>
      <c r="N10" s="65">
        <f>VLOOKUP($A10,'Return Data'!$B$7:$R$2700,17,0)</f>
        <v>4.0583</v>
      </c>
      <c r="O10" s="66">
        <f t="shared" si="5"/>
        <v>18</v>
      </c>
      <c r="P10" s="65">
        <f>VLOOKUP($A10,'Return Data'!$B$7:$R$2700,14,0)</f>
        <v>4.8114999999999997</v>
      </c>
      <c r="Q10" s="66">
        <f t="shared" ref="Q10:Q22" si="8">RANK(P10,P$8:P$27,0)</f>
        <v>14</v>
      </c>
      <c r="R10" s="65">
        <f>VLOOKUP($A10,'Return Data'!$B$7:$R$2700,16,0)</f>
        <v>6.4256000000000002</v>
      </c>
      <c r="S10" s="67">
        <f t="shared" si="7"/>
        <v>18</v>
      </c>
    </row>
    <row r="11" spans="1:19" x14ac:dyDescent="0.3">
      <c r="A11" s="82" t="s">
        <v>626</v>
      </c>
      <c r="B11" s="64">
        <f>VLOOKUP($A11,'Return Data'!$B$7:$R$2700,3,0)</f>
        <v>44260</v>
      </c>
      <c r="C11" s="65">
        <f>VLOOKUP($A11,'Return Data'!$B$7:$R$2700,4,0)</f>
        <v>17.212199999999999</v>
      </c>
      <c r="D11" s="65">
        <f>VLOOKUP($A11,'Return Data'!$B$7:$R$2700,9,0)</f>
        <v>0.2424</v>
      </c>
      <c r="E11" s="66">
        <f t="shared" si="0"/>
        <v>16</v>
      </c>
      <c r="F11" s="65">
        <f>VLOOKUP($A11,'Return Data'!$B$7:$R$2700,10,0)</f>
        <v>-2.1071</v>
      </c>
      <c r="G11" s="66">
        <f t="shared" si="1"/>
        <v>15</v>
      </c>
      <c r="H11" s="65">
        <f>VLOOKUP($A11,'Return Data'!$B$7:$R$2700,11,0)</f>
        <v>2.5510999999999999</v>
      </c>
      <c r="I11" s="66">
        <f t="shared" si="2"/>
        <v>17</v>
      </c>
      <c r="J11" s="65">
        <f>VLOOKUP($A11,'Return Data'!$B$7:$R$2700,12,0)</f>
        <v>5.2202999999999999</v>
      </c>
      <c r="K11" s="66">
        <f t="shared" si="3"/>
        <v>17</v>
      </c>
      <c r="L11" s="65">
        <f>VLOOKUP($A11,'Return Data'!$B$7:$R$2700,13,0)</f>
        <v>6.5890000000000004</v>
      </c>
      <c r="M11" s="66">
        <f t="shared" si="4"/>
        <v>15</v>
      </c>
      <c r="N11" s="65">
        <f>VLOOKUP($A11,'Return Data'!$B$7:$R$2700,17,0)</f>
        <v>8.3252000000000006</v>
      </c>
      <c r="O11" s="66">
        <f t="shared" si="5"/>
        <v>13</v>
      </c>
      <c r="P11" s="65">
        <f>VLOOKUP($A11,'Return Data'!$B$7:$R$2700,14,0)</f>
        <v>7.7074999999999996</v>
      </c>
      <c r="Q11" s="66">
        <f t="shared" si="8"/>
        <v>11</v>
      </c>
      <c r="R11" s="65">
        <f>VLOOKUP($A11,'Return Data'!$B$7:$R$2700,16,0)</f>
        <v>7.9756</v>
      </c>
      <c r="S11" s="67">
        <f t="shared" si="7"/>
        <v>9</v>
      </c>
    </row>
    <row r="12" spans="1:19" x14ac:dyDescent="0.3">
      <c r="A12" s="82" t="s">
        <v>628</v>
      </c>
      <c r="B12" s="64">
        <f>VLOOKUP($A12,'Return Data'!$B$7:$R$2700,3,0)</f>
        <v>44260</v>
      </c>
      <c r="C12" s="65">
        <f>VLOOKUP($A12,'Return Data'!$B$7:$R$2700,4,0)</f>
        <v>12.661</v>
      </c>
      <c r="D12" s="65">
        <f>VLOOKUP($A12,'Return Data'!$B$7:$R$2700,9,0)</f>
        <v>4.2454000000000001</v>
      </c>
      <c r="E12" s="66">
        <f t="shared" si="0"/>
        <v>3</v>
      </c>
      <c r="F12" s="65">
        <f>VLOOKUP($A12,'Return Data'!$B$7:$R$2700,10,0)</f>
        <v>1.7020999999999999</v>
      </c>
      <c r="G12" s="66">
        <f t="shared" si="1"/>
        <v>2</v>
      </c>
      <c r="H12" s="65">
        <f>VLOOKUP($A12,'Return Data'!$B$7:$R$2700,11,0)</f>
        <v>3.9409000000000001</v>
      </c>
      <c r="I12" s="66">
        <f t="shared" si="2"/>
        <v>8</v>
      </c>
      <c r="J12" s="65">
        <f>VLOOKUP($A12,'Return Data'!$B$7:$R$2700,12,0)</f>
        <v>6.4791999999999996</v>
      </c>
      <c r="K12" s="66">
        <f t="shared" si="3"/>
        <v>13</v>
      </c>
      <c r="L12" s="65">
        <f>VLOOKUP($A12,'Return Data'!$B$7:$R$2700,13,0)</f>
        <v>7.6314000000000002</v>
      </c>
      <c r="M12" s="66">
        <f t="shared" si="4"/>
        <v>7</v>
      </c>
      <c r="N12" s="65">
        <f>VLOOKUP($A12,'Return Data'!$B$7:$R$2700,17,0)</f>
        <v>9.4010999999999996</v>
      </c>
      <c r="O12" s="66">
        <f t="shared" ref="O12" si="9">RANK(N12,N$8:N$27,0)</f>
        <v>6</v>
      </c>
      <c r="P12" s="65"/>
      <c r="Q12" s="66"/>
      <c r="R12" s="65">
        <f>VLOOKUP($A12,'Return Data'!$B$7:$R$2700,16,0)</f>
        <v>9.9603000000000002</v>
      </c>
      <c r="S12" s="67">
        <f t="shared" si="7"/>
        <v>1</v>
      </c>
    </row>
    <row r="13" spans="1:19" x14ac:dyDescent="0.3">
      <c r="A13" s="82" t="s">
        <v>630</v>
      </c>
      <c r="B13" s="64">
        <f>VLOOKUP($A13,'Return Data'!$B$7:$R$2700,3,0)</f>
        <v>44260</v>
      </c>
      <c r="C13" s="65">
        <f>VLOOKUP($A13,'Return Data'!$B$7:$R$2700,4,0)</f>
        <v>13.319800000000001</v>
      </c>
      <c r="D13" s="65">
        <f>VLOOKUP($A13,'Return Data'!$B$7:$R$2700,9,0)</f>
        <v>2.6084999999999998</v>
      </c>
      <c r="E13" s="66">
        <f t="shared" si="0"/>
        <v>7</v>
      </c>
      <c r="F13" s="65">
        <f>VLOOKUP($A13,'Return Data'!$B$7:$R$2700,10,0)</f>
        <v>3.7383999999999999</v>
      </c>
      <c r="G13" s="66">
        <f t="shared" si="1"/>
        <v>1</v>
      </c>
      <c r="H13" s="65">
        <f>VLOOKUP($A13,'Return Data'!$B$7:$R$2700,11,0)</f>
        <v>4.3864999999999998</v>
      </c>
      <c r="I13" s="66">
        <f t="shared" si="2"/>
        <v>4</v>
      </c>
      <c r="J13" s="65">
        <f>VLOOKUP($A13,'Return Data'!$B$7:$R$2700,12,0)</f>
        <v>-3.5859999999999999</v>
      </c>
      <c r="K13" s="66">
        <f t="shared" si="3"/>
        <v>19</v>
      </c>
      <c r="L13" s="65">
        <f>VLOOKUP($A13,'Return Data'!$B$7:$R$2700,13,0)</f>
        <v>0.1323</v>
      </c>
      <c r="M13" s="66">
        <f t="shared" si="4"/>
        <v>19</v>
      </c>
      <c r="N13" s="65">
        <f>VLOOKUP($A13,'Return Data'!$B$7:$R$2700,17,0)</f>
        <v>-2.8456000000000001</v>
      </c>
      <c r="O13" s="66">
        <f t="shared" si="5"/>
        <v>19</v>
      </c>
      <c r="P13" s="65">
        <f>VLOOKUP($A13,'Return Data'!$B$7:$R$2700,14,0)</f>
        <v>0.30030000000000001</v>
      </c>
      <c r="Q13" s="66">
        <f t="shared" si="8"/>
        <v>15</v>
      </c>
      <c r="R13" s="65">
        <f>VLOOKUP($A13,'Return Data'!$B$7:$R$2700,16,0)</f>
        <v>4.5353000000000003</v>
      </c>
      <c r="S13" s="67">
        <f t="shared" si="7"/>
        <v>19</v>
      </c>
    </row>
    <row r="14" spans="1:19" x14ac:dyDescent="0.3">
      <c r="A14" s="82" t="s">
        <v>631</v>
      </c>
      <c r="B14" s="64">
        <f>VLOOKUP($A14,'Return Data'!$B$7:$R$2700,3,0)</f>
        <v>44260</v>
      </c>
      <c r="C14" s="65">
        <f>VLOOKUP($A14,'Return Data'!$B$7:$R$2700,4,0)</f>
        <v>76.6083</v>
      </c>
      <c r="D14" s="65">
        <f>VLOOKUP($A14,'Return Data'!$B$7:$R$2700,9,0)</f>
        <v>3.1488</v>
      </c>
      <c r="E14" s="66">
        <f t="shared" si="0"/>
        <v>6</v>
      </c>
      <c r="F14" s="65">
        <f>VLOOKUP($A14,'Return Data'!$B$7:$R$2700,10,0)</f>
        <v>0.26350000000000001</v>
      </c>
      <c r="G14" s="66">
        <f t="shared" si="1"/>
        <v>5</v>
      </c>
      <c r="H14" s="65">
        <f>VLOOKUP($A14,'Return Data'!$B$7:$R$2700,11,0)</f>
        <v>5.3692000000000002</v>
      </c>
      <c r="I14" s="66">
        <f t="shared" si="2"/>
        <v>2</v>
      </c>
      <c r="J14" s="65">
        <f>VLOOKUP($A14,'Return Data'!$B$7:$R$2700,12,0)</f>
        <v>8.2861999999999991</v>
      </c>
      <c r="K14" s="66">
        <f t="shared" si="3"/>
        <v>2</v>
      </c>
      <c r="L14" s="65">
        <f>VLOOKUP($A14,'Return Data'!$B$7:$R$2700,13,0)</f>
        <v>5.4333999999999998</v>
      </c>
      <c r="M14" s="66">
        <f t="shared" si="4"/>
        <v>18</v>
      </c>
      <c r="N14" s="65">
        <f>VLOOKUP($A14,'Return Data'!$B$7:$R$2700,17,0)</f>
        <v>8.3191000000000006</v>
      </c>
      <c r="O14" s="66">
        <f t="shared" si="5"/>
        <v>14</v>
      </c>
      <c r="P14" s="65">
        <f>VLOOKUP($A14,'Return Data'!$B$7:$R$2700,14,0)</f>
        <v>8.1654</v>
      </c>
      <c r="Q14" s="66">
        <f t="shared" si="8"/>
        <v>9</v>
      </c>
      <c r="R14" s="65">
        <f>VLOOKUP($A14,'Return Data'!$B$7:$R$2700,16,0)</f>
        <v>8.9650999999999996</v>
      </c>
      <c r="S14" s="67">
        <f t="shared" si="7"/>
        <v>5</v>
      </c>
    </row>
    <row r="15" spans="1:19" x14ac:dyDescent="0.3">
      <c r="A15" s="82" t="s">
        <v>634</v>
      </c>
      <c r="B15" s="64">
        <f>VLOOKUP($A15,'Return Data'!$B$7:$R$2700,3,0)</f>
        <v>44260</v>
      </c>
      <c r="C15" s="65">
        <f>VLOOKUP($A15,'Return Data'!$B$7:$R$2700,4,0)</f>
        <v>24.723400000000002</v>
      </c>
      <c r="D15" s="65">
        <f>VLOOKUP($A15,'Return Data'!$B$7:$R$2700,9,0)</f>
        <v>-0.6956</v>
      </c>
      <c r="E15" s="66">
        <f t="shared" si="0"/>
        <v>19</v>
      </c>
      <c r="F15" s="65">
        <f>VLOOKUP($A15,'Return Data'!$B$7:$R$2700,10,0)</f>
        <v>-1.6720999999999999</v>
      </c>
      <c r="G15" s="66">
        <f t="shared" si="1"/>
        <v>14</v>
      </c>
      <c r="H15" s="65">
        <f>VLOOKUP($A15,'Return Data'!$B$7:$R$2700,11,0)</f>
        <v>3.5834000000000001</v>
      </c>
      <c r="I15" s="66">
        <f t="shared" si="2"/>
        <v>11</v>
      </c>
      <c r="J15" s="65">
        <f>VLOOKUP($A15,'Return Data'!$B$7:$R$2700,12,0)</f>
        <v>6.9131</v>
      </c>
      <c r="K15" s="66">
        <f t="shared" si="3"/>
        <v>7</v>
      </c>
      <c r="L15" s="65">
        <f>VLOOKUP($A15,'Return Data'!$B$7:$R$2700,13,0)</f>
        <v>8.1427999999999994</v>
      </c>
      <c r="M15" s="66">
        <f t="shared" si="4"/>
        <v>5</v>
      </c>
      <c r="N15" s="65">
        <f>VLOOKUP($A15,'Return Data'!$B$7:$R$2700,17,0)</f>
        <v>9.7759999999999998</v>
      </c>
      <c r="O15" s="66">
        <f t="shared" si="5"/>
        <v>4</v>
      </c>
      <c r="P15" s="65">
        <f>VLOOKUP($A15,'Return Data'!$B$7:$R$2700,14,0)</f>
        <v>8.9992000000000001</v>
      </c>
      <c r="Q15" s="66">
        <f t="shared" si="8"/>
        <v>4</v>
      </c>
      <c r="R15" s="65">
        <f>VLOOKUP($A15,'Return Data'!$B$7:$R$2700,16,0)</f>
        <v>8.8359000000000005</v>
      </c>
      <c r="S15" s="67">
        <f t="shared" si="7"/>
        <v>6</v>
      </c>
    </row>
    <row r="16" spans="1:19" x14ac:dyDescent="0.3">
      <c r="A16" s="82" t="s">
        <v>636</v>
      </c>
      <c r="B16" s="64">
        <f>VLOOKUP($A16,'Return Data'!$B$7:$R$2700,3,0)</f>
        <v>44260</v>
      </c>
      <c r="C16" s="65">
        <f>VLOOKUP($A16,'Return Data'!$B$7:$R$2700,4,0)</f>
        <v>22.542000000000002</v>
      </c>
      <c r="D16" s="65">
        <f>VLOOKUP($A16,'Return Data'!$B$7:$R$2700,9,0)</f>
        <v>1.1054999999999999</v>
      </c>
      <c r="E16" s="66">
        <f t="shared" si="0"/>
        <v>14</v>
      </c>
      <c r="F16" s="65">
        <f>VLOOKUP($A16,'Return Data'!$B$7:$R$2700,10,0)</f>
        <v>0.66659999999999997</v>
      </c>
      <c r="G16" s="66">
        <f t="shared" si="1"/>
        <v>4</v>
      </c>
      <c r="H16" s="65">
        <f>VLOOKUP($A16,'Return Data'!$B$7:$R$2700,11,0)</f>
        <v>4.2918000000000003</v>
      </c>
      <c r="I16" s="66">
        <f t="shared" si="2"/>
        <v>5</v>
      </c>
      <c r="J16" s="65">
        <f>VLOOKUP($A16,'Return Data'!$B$7:$R$2700,12,0)</f>
        <v>7.1519000000000004</v>
      </c>
      <c r="K16" s="66">
        <f t="shared" si="3"/>
        <v>5</v>
      </c>
      <c r="L16" s="65">
        <f>VLOOKUP($A16,'Return Data'!$B$7:$R$2700,13,0)</f>
        <v>8.2562999999999995</v>
      </c>
      <c r="M16" s="66">
        <f t="shared" si="4"/>
        <v>4</v>
      </c>
      <c r="N16" s="65">
        <f>VLOOKUP($A16,'Return Data'!$B$7:$R$2700,17,0)</f>
        <v>9.3394999999999992</v>
      </c>
      <c r="O16" s="66">
        <f t="shared" si="5"/>
        <v>7</v>
      </c>
      <c r="P16" s="65">
        <f>VLOOKUP($A16,'Return Data'!$B$7:$R$2700,14,0)</f>
        <v>8.5631000000000004</v>
      </c>
      <c r="Q16" s="66">
        <f t="shared" si="8"/>
        <v>5</v>
      </c>
      <c r="R16" s="65">
        <f>VLOOKUP($A16,'Return Data'!$B$7:$R$2700,16,0)</f>
        <v>7.2759999999999998</v>
      </c>
      <c r="S16" s="67">
        <f t="shared" si="7"/>
        <v>13</v>
      </c>
    </row>
    <row r="17" spans="1:19" x14ac:dyDescent="0.3">
      <c r="A17" s="82" t="s">
        <v>639</v>
      </c>
      <c r="B17" s="64">
        <f>VLOOKUP($A17,'Return Data'!$B$7:$R$2700,3,0)</f>
        <v>44260</v>
      </c>
      <c r="C17" s="65">
        <f>VLOOKUP($A17,'Return Data'!$B$7:$R$2700,4,0)</f>
        <v>14.9063</v>
      </c>
      <c r="D17" s="65">
        <f>VLOOKUP($A17,'Return Data'!$B$7:$R$2700,9,0)</f>
        <v>1.4533</v>
      </c>
      <c r="E17" s="66">
        <f t="shared" si="0"/>
        <v>12</v>
      </c>
      <c r="F17" s="65">
        <f>VLOOKUP($A17,'Return Data'!$B$7:$R$2700,10,0)</f>
        <v>-2.4417</v>
      </c>
      <c r="G17" s="66">
        <f t="shared" si="1"/>
        <v>17</v>
      </c>
      <c r="H17" s="65">
        <f>VLOOKUP($A17,'Return Data'!$B$7:$R$2700,11,0)</f>
        <v>3.4361999999999999</v>
      </c>
      <c r="I17" s="66">
        <f t="shared" si="2"/>
        <v>13</v>
      </c>
      <c r="J17" s="65">
        <f>VLOOKUP($A17,'Return Data'!$B$7:$R$2700,12,0)</f>
        <v>7.0536000000000003</v>
      </c>
      <c r="K17" s="66">
        <f t="shared" si="3"/>
        <v>6</v>
      </c>
      <c r="L17" s="65">
        <f>VLOOKUP($A17,'Return Data'!$B$7:$R$2700,13,0)</f>
        <v>8.4442000000000004</v>
      </c>
      <c r="M17" s="66">
        <f t="shared" si="4"/>
        <v>3</v>
      </c>
      <c r="N17" s="65">
        <f>VLOOKUP($A17,'Return Data'!$B$7:$R$2700,17,0)</f>
        <v>8.7103000000000002</v>
      </c>
      <c r="O17" s="66">
        <f t="shared" si="5"/>
        <v>10</v>
      </c>
      <c r="P17" s="65">
        <f>VLOOKUP($A17,'Return Data'!$B$7:$R$2700,14,0)</f>
        <v>8.2516999999999996</v>
      </c>
      <c r="Q17" s="66">
        <f t="shared" si="8"/>
        <v>8</v>
      </c>
      <c r="R17" s="65">
        <f>VLOOKUP($A17,'Return Data'!$B$7:$R$2700,16,0)</f>
        <v>8.0631000000000004</v>
      </c>
      <c r="S17" s="67">
        <f t="shared" si="7"/>
        <v>8</v>
      </c>
    </row>
    <row r="18" spans="1:19" x14ac:dyDescent="0.3">
      <c r="A18" s="82" t="s">
        <v>640</v>
      </c>
      <c r="B18" s="64">
        <f>VLOOKUP($A18,'Return Data'!$B$7:$R$2700,3,0)</f>
        <v>44260</v>
      </c>
      <c r="C18" s="65">
        <f>VLOOKUP($A18,'Return Data'!$B$7:$R$2700,4,0)</f>
        <v>2463.6714999999999</v>
      </c>
      <c r="D18" s="65">
        <f>VLOOKUP($A18,'Return Data'!$B$7:$R$2700,9,0)</f>
        <v>3.2418</v>
      </c>
      <c r="E18" s="66">
        <f t="shared" si="0"/>
        <v>5</v>
      </c>
      <c r="F18" s="65">
        <f>VLOOKUP($A18,'Return Data'!$B$7:$R$2700,10,0)</f>
        <v>-1.1745000000000001</v>
      </c>
      <c r="G18" s="66">
        <f t="shared" si="1"/>
        <v>12</v>
      </c>
      <c r="H18" s="65">
        <f>VLOOKUP($A18,'Return Data'!$B$7:$R$2700,11,0)</f>
        <v>3.1955</v>
      </c>
      <c r="I18" s="66">
        <f t="shared" si="2"/>
        <v>14</v>
      </c>
      <c r="J18" s="65">
        <f>VLOOKUP($A18,'Return Data'!$B$7:$R$2700,12,0)</f>
        <v>6.5961999999999996</v>
      </c>
      <c r="K18" s="66">
        <f t="shared" si="3"/>
        <v>12</v>
      </c>
      <c r="L18" s="65">
        <f>VLOOKUP($A18,'Return Data'!$B$7:$R$2700,13,0)</f>
        <v>7.34</v>
      </c>
      <c r="M18" s="66">
        <f t="shared" si="4"/>
        <v>8</v>
      </c>
      <c r="N18" s="65">
        <f>VLOOKUP($A18,'Return Data'!$B$7:$R$2700,17,0)</f>
        <v>9.3307000000000002</v>
      </c>
      <c r="O18" s="66">
        <f t="shared" si="5"/>
        <v>8</v>
      </c>
      <c r="P18" s="65">
        <f>VLOOKUP($A18,'Return Data'!$B$7:$R$2700,14,0)</f>
        <v>8.3315999999999999</v>
      </c>
      <c r="Q18" s="66">
        <f t="shared" si="8"/>
        <v>7</v>
      </c>
      <c r="R18" s="65">
        <f>VLOOKUP($A18,'Return Data'!$B$7:$R$2700,16,0)</f>
        <v>6.8544999999999998</v>
      </c>
      <c r="S18" s="67">
        <f t="shared" si="7"/>
        <v>16</v>
      </c>
    </row>
    <row r="19" spans="1:19" x14ac:dyDescent="0.3">
      <c r="A19" s="82" t="s">
        <v>642</v>
      </c>
      <c r="B19" s="64">
        <f>VLOOKUP($A19,'Return Data'!$B$7:$R$2700,3,0)</f>
        <v>44260</v>
      </c>
      <c r="C19" s="65">
        <f>VLOOKUP($A19,'Return Data'!$B$7:$R$2700,4,0)</f>
        <v>2880.9396999999999</v>
      </c>
      <c r="D19" s="65">
        <f>VLOOKUP($A19,'Return Data'!$B$7:$R$2700,9,0)</f>
        <v>1.6305000000000001</v>
      </c>
      <c r="E19" s="66">
        <f t="shared" si="0"/>
        <v>10</v>
      </c>
      <c r="F19" s="65">
        <f>VLOOKUP($A19,'Return Data'!$B$7:$R$2700,10,0)</f>
        <v>-0.91510000000000002</v>
      </c>
      <c r="G19" s="66">
        <f t="shared" si="1"/>
        <v>11</v>
      </c>
      <c r="H19" s="65">
        <f>VLOOKUP($A19,'Return Data'!$B$7:$R$2700,11,0)</f>
        <v>3.6551999999999998</v>
      </c>
      <c r="I19" s="66">
        <f t="shared" si="2"/>
        <v>9</v>
      </c>
      <c r="J19" s="65">
        <f>VLOOKUP($A19,'Return Data'!$B$7:$R$2700,12,0)</f>
        <v>6.6482000000000001</v>
      </c>
      <c r="K19" s="66">
        <f t="shared" si="3"/>
        <v>11</v>
      </c>
      <c r="L19" s="65">
        <f>VLOOKUP($A19,'Return Data'!$B$7:$R$2700,13,0)</f>
        <v>7.1828000000000003</v>
      </c>
      <c r="M19" s="66">
        <f t="shared" si="4"/>
        <v>12</v>
      </c>
      <c r="N19" s="65">
        <f>VLOOKUP($A19,'Return Data'!$B$7:$R$2700,17,0)</f>
        <v>8.5114999999999998</v>
      </c>
      <c r="O19" s="66">
        <f t="shared" si="5"/>
        <v>12</v>
      </c>
      <c r="P19" s="65">
        <f>VLOOKUP($A19,'Return Data'!$B$7:$R$2700,14,0)</f>
        <v>8.3466000000000005</v>
      </c>
      <c r="Q19" s="66">
        <f t="shared" si="8"/>
        <v>6</v>
      </c>
      <c r="R19" s="65">
        <f>VLOOKUP($A19,'Return Data'!$B$7:$R$2700,16,0)</f>
        <v>8.1765000000000008</v>
      </c>
      <c r="S19" s="67">
        <f t="shared" si="7"/>
        <v>7</v>
      </c>
    </row>
    <row r="20" spans="1:19" x14ac:dyDescent="0.3">
      <c r="A20" s="82" t="s">
        <v>645</v>
      </c>
      <c r="B20" s="64">
        <f>VLOOKUP($A20,'Return Data'!$B$7:$R$2700,3,0)</f>
        <v>44260</v>
      </c>
      <c r="C20" s="65">
        <f>VLOOKUP($A20,'Return Data'!$B$7:$R$2700,4,0)</f>
        <v>55.923999999999999</v>
      </c>
      <c r="D20" s="65">
        <f>VLOOKUP($A20,'Return Data'!$B$7:$R$2700,9,0)</f>
        <v>-10.469900000000001</v>
      </c>
      <c r="E20" s="66">
        <f t="shared" si="0"/>
        <v>20</v>
      </c>
      <c r="F20" s="65">
        <f>VLOOKUP($A20,'Return Data'!$B$7:$R$2700,10,0)</f>
        <v>-7.5067000000000004</v>
      </c>
      <c r="G20" s="66">
        <f t="shared" si="1"/>
        <v>20</v>
      </c>
      <c r="H20" s="65">
        <f>VLOOKUP($A20,'Return Data'!$B$7:$R$2700,11,0)</f>
        <v>-0.2883</v>
      </c>
      <c r="I20" s="66">
        <f t="shared" si="2"/>
        <v>20</v>
      </c>
      <c r="J20" s="65">
        <f>VLOOKUP($A20,'Return Data'!$B$7:$R$2700,12,0)</f>
        <v>3.3788999999999998</v>
      </c>
      <c r="K20" s="66">
        <f t="shared" si="3"/>
        <v>18</v>
      </c>
      <c r="L20" s="65">
        <f>VLOOKUP($A20,'Return Data'!$B$7:$R$2700,13,0)</f>
        <v>6.0439999999999996</v>
      </c>
      <c r="M20" s="66">
        <f t="shared" si="4"/>
        <v>17</v>
      </c>
      <c r="N20" s="65">
        <f>VLOOKUP($A20,'Return Data'!$B$7:$R$2700,17,0)</f>
        <v>11.026899999999999</v>
      </c>
      <c r="O20" s="66">
        <f t="shared" si="5"/>
        <v>1</v>
      </c>
      <c r="P20" s="65">
        <f>VLOOKUP($A20,'Return Data'!$B$7:$R$2700,14,0)</f>
        <v>9.3768999999999991</v>
      </c>
      <c r="Q20" s="66">
        <f t="shared" si="8"/>
        <v>1</v>
      </c>
      <c r="R20" s="65">
        <f>VLOOKUP($A20,'Return Data'!$B$7:$R$2700,16,0)</f>
        <v>7.4537000000000004</v>
      </c>
      <c r="S20" s="67">
        <f t="shared" si="7"/>
        <v>12</v>
      </c>
    </row>
    <row r="21" spans="1:19" x14ac:dyDescent="0.3">
      <c r="A21" s="116" t="s">
        <v>1862</v>
      </c>
      <c r="B21" s="64">
        <f>VLOOKUP($A21,'Return Data'!$B$7:$R$2700,3,0)</f>
        <v>44260</v>
      </c>
      <c r="C21" s="65">
        <f>VLOOKUP($A21,'Return Data'!$B$7:$R$2700,4,0)</f>
        <v>45.123699999999999</v>
      </c>
      <c r="D21" s="65">
        <f>VLOOKUP($A21,'Return Data'!$B$7:$R$2700,9,0)</f>
        <v>4.9208999999999996</v>
      </c>
      <c r="E21" s="66">
        <f t="shared" si="0"/>
        <v>1</v>
      </c>
      <c r="F21" s="65">
        <f>VLOOKUP($A21,'Return Data'!$B$7:$R$2700,10,0)</f>
        <v>1.5840000000000001</v>
      </c>
      <c r="G21" s="66">
        <f t="shared" si="1"/>
        <v>3</v>
      </c>
      <c r="H21" s="65">
        <f>VLOOKUP($A21,'Return Data'!$B$7:$R$2700,11,0)</f>
        <v>5.4025999999999996</v>
      </c>
      <c r="I21" s="66">
        <f t="shared" si="2"/>
        <v>1</v>
      </c>
      <c r="J21" s="65">
        <f>VLOOKUP($A21,'Return Data'!$B$7:$R$2700,12,0)</f>
        <v>7.7755000000000001</v>
      </c>
      <c r="K21" s="66">
        <f t="shared" si="3"/>
        <v>3</v>
      </c>
      <c r="L21" s="65">
        <f>VLOOKUP($A21,'Return Data'!$B$7:$R$2700,13,0)</f>
        <v>7.2087000000000003</v>
      </c>
      <c r="M21" s="66">
        <f t="shared" si="4"/>
        <v>10</v>
      </c>
      <c r="N21" s="65">
        <f>VLOOKUP($A21,'Return Data'!$B$7:$R$2700,17,0)</f>
        <v>7.8308999999999997</v>
      </c>
      <c r="O21" s="66">
        <f t="shared" si="5"/>
        <v>16</v>
      </c>
      <c r="P21" s="65">
        <f>VLOOKUP($A21,'Return Data'!$B$7:$R$2700,14,0)</f>
        <v>7.7055999999999996</v>
      </c>
      <c r="Q21" s="66">
        <f t="shared" si="8"/>
        <v>12</v>
      </c>
      <c r="R21" s="65">
        <f>VLOOKUP($A21,'Return Data'!$B$7:$R$2700,16,0)</f>
        <v>7.6330999999999998</v>
      </c>
      <c r="S21" s="67">
        <f t="shared" si="7"/>
        <v>11</v>
      </c>
    </row>
    <row r="22" spans="1:19" x14ac:dyDescent="0.3">
      <c r="A22" s="82" t="s">
        <v>646</v>
      </c>
      <c r="B22" s="64">
        <f>VLOOKUP($A22,'Return Data'!$B$7:$R$2700,3,0)</f>
        <v>44260</v>
      </c>
      <c r="C22" s="65">
        <f>VLOOKUP($A22,'Return Data'!$B$7:$R$2700,4,0)</f>
        <v>33.549799999999998</v>
      </c>
      <c r="D22" s="65">
        <f>VLOOKUP($A22,'Return Data'!$B$7:$R$2700,9,0)</f>
        <v>3.2524999999999999</v>
      </c>
      <c r="E22" s="66">
        <f t="shared" si="0"/>
        <v>4</v>
      </c>
      <c r="F22" s="65">
        <f>VLOOKUP($A22,'Return Data'!$B$7:$R$2700,10,0)</f>
        <v>-9.3200000000000005E-2</v>
      </c>
      <c r="G22" s="66">
        <f t="shared" si="1"/>
        <v>8</v>
      </c>
      <c r="H22" s="65">
        <f>VLOOKUP($A22,'Return Data'!$B$7:$R$2700,11,0)</f>
        <v>4.0686</v>
      </c>
      <c r="I22" s="66">
        <f t="shared" si="2"/>
        <v>7</v>
      </c>
      <c r="J22" s="65">
        <f>VLOOKUP($A22,'Return Data'!$B$7:$R$2700,12,0)</f>
        <v>6.7008000000000001</v>
      </c>
      <c r="K22" s="66">
        <f t="shared" si="3"/>
        <v>8</v>
      </c>
      <c r="L22" s="65">
        <f>VLOOKUP($A22,'Return Data'!$B$7:$R$2700,13,0)</f>
        <v>6.8042999999999996</v>
      </c>
      <c r="M22" s="66">
        <f t="shared" si="4"/>
        <v>13</v>
      </c>
      <c r="N22" s="65">
        <f>VLOOKUP($A22,'Return Data'!$B$7:$R$2700,17,0)</f>
        <v>8.5319000000000003</v>
      </c>
      <c r="O22" s="66">
        <f t="shared" si="5"/>
        <v>11</v>
      </c>
      <c r="P22" s="65">
        <f>VLOOKUP($A22,'Return Data'!$B$7:$R$2700,14,0)</f>
        <v>7.3832000000000004</v>
      </c>
      <c r="Q22" s="66">
        <f t="shared" si="8"/>
        <v>13</v>
      </c>
      <c r="R22" s="65">
        <f>VLOOKUP($A22,'Return Data'!$B$7:$R$2700,16,0)</f>
        <v>6.9135</v>
      </c>
      <c r="S22" s="67">
        <f t="shared" si="7"/>
        <v>15</v>
      </c>
    </row>
    <row r="23" spans="1:19" x14ac:dyDescent="0.3">
      <c r="A23" s="82" t="s">
        <v>649</v>
      </c>
      <c r="B23" s="64">
        <f>VLOOKUP($A23,'Return Data'!$B$7:$R$2700,3,0)</f>
        <v>44260</v>
      </c>
      <c r="C23" s="65">
        <f>VLOOKUP($A23,'Return Data'!$B$7:$R$2700,4,0)</f>
        <v>12.016</v>
      </c>
      <c r="D23" s="65">
        <f>VLOOKUP($A23,'Return Data'!$B$7:$R$2700,9,0)</f>
        <v>0.89019999999999999</v>
      </c>
      <c r="E23" s="66">
        <f t="shared" si="0"/>
        <v>15</v>
      </c>
      <c r="F23" s="65">
        <f>VLOOKUP($A23,'Return Data'!$B$7:$R$2700,10,0)</f>
        <v>-2.2867999999999999</v>
      </c>
      <c r="G23" s="66">
        <f t="shared" si="1"/>
        <v>16</v>
      </c>
      <c r="H23" s="65">
        <f>VLOOKUP($A23,'Return Data'!$B$7:$R$2700,11,0)</f>
        <v>2.9708000000000001</v>
      </c>
      <c r="I23" s="66">
        <f t="shared" si="2"/>
        <v>15</v>
      </c>
      <c r="J23" s="65">
        <f>VLOOKUP($A23,'Return Data'!$B$7:$R$2700,12,0)</f>
        <v>5.7939999999999996</v>
      </c>
      <c r="K23" s="66">
        <f t="shared" si="3"/>
        <v>16</v>
      </c>
      <c r="L23" s="65">
        <f>VLOOKUP($A23,'Return Data'!$B$7:$R$2700,13,0)</f>
        <v>7.1871</v>
      </c>
      <c r="M23" s="66">
        <f t="shared" si="4"/>
        <v>11</v>
      </c>
      <c r="N23" s="65">
        <f>VLOOKUP($A23,'Return Data'!$B$7:$R$2700,17,0)</f>
        <v>9.0869999999999997</v>
      </c>
      <c r="O23" s="66">
        <f t="shared" ref="O23:O27" si="10">RANK(N23,N$8:N$27,0)</f>
        <v>9</v>
      </c>
      <c r="P23" s="65"/>
      <c r="Q23" s="66"/>
      <c r="R23" s="65">
        <f>VLOOKUP($A23,'Return Data'!$B$7:$R$2700,16,0)</f>
        <v>9.1829999999999998</v>
      </c>
      <c r="S23" s="67">
        <f t="shared" si="7"/>
        <v>4</v>
      </c>
    </row>
    <row r="24" spans="1:19" x14ac:dyDescent="0.3">
      <c r="A24" s="82" t="s">
        <v>650</v>
      </c>
      <c r="B24" s="64">
        <f>VLOOKUP($A24,'Return Data'!$B$7:$R$2700,3,0)</f>
        <v>44260</v>
      </c>
      <c r="C24" s="65">
        <f>VLOOKUP($A24,'Return Data'!$B$7:$R$2700,4,0)</f>
        <v>31.0444</v>
      </c>
      <c r="D24" s="65">
        <f>VLOOKUP($A24,'Return Data'!$B$7:$R$2700,9,0)</f>
        <v>4.4324000000000003</v>
      </c>
      <c r="E24" s="66">
        <f t="shared" si="0"/>
        <v>2</v>
      </c>
      <c r="F24" s="65">
        <f>VLOOKUP($A24,'Return Data'!$B$7:$R$2700,10,0)</f>
        <v>-0.78920000000000001</v>
      </c>
      <c r="G24" s="66">
        <f t="shared" si="1"/>
        <v>10</v>
      </c>
      <c r="H24" s="65">
        <f>VLOOKUP($A24,'Return Data'!$B$7:$R$2700,11,0)</f>
        <v>3.6432000000000002</v>
      </c>
      <c r="I24" s="66">
        <f t="shared" si="2"/>
        <v>10</v>
      </c>
      <c r="J24" s="65">
        <f>VLOOKUP($A24,'Return Data'!$B$7:$R$2700,12,0)</f>
        <v>6.6489000000000003</v>
      </c>
      <c r="K24" s="66">
        <f t="shared" si="3"/>
        <v>10</v>
      </c>
      <c r="L24" s="65">
        <f>VLOOKUP($A24,'Return Data'!$B$7:$R$2700,13,0)</f>
        <v>7.9009999999999998</v>
      </c>
      <c r="M24" s="66">
        <f t="shared" si="4"/>
        <v>6</v>
      </c>
      <c r="N24" s="65">
        <f>VLOOKUP($A24,'Return Data'!$B$7:$R$2700,17,0)</f>
        <v>10.1563</v>
      </c>
      <c r="O24" s="66">
        <f t="shared" si="10"/>
        <v>2</v>
      </c>
      <c r="P24" s="65">
        <f>VLOOKUP($A24,'Return Data'!$B$7:$R$2700,14,0)</f>
        <v>9.0122999999999998</v>
      </c>
      <c r="Q24" s="66">
        <f t="shared" ref="Q24" si="11">RANK(P24,P$8:P$27,0)</f>
        <v>3</v>
      </c>
      <c r="R24" s="65">
        <f>VLOOKUP($A24,'Return Data'!$B$7:$R$2700,16,0)</f>
        <v>7.2481999999999998</v>
      </c>
      <c r="S24" s="67">
        <f t="shared" si="7"/>
        <v>14</v>
      </c>
    </row>
    <row r="25" spans="1:19" x14ac:dyDescent="0.3">
      <c r="A25" s="82" t="s">
        <v>653</v>
      </c>
      <c r="B25" s="64">
        <f>VLOOKUP($A25,'Return Data'!$B$7:$R$2700,3,0)</f>
        <v>44260</v>
      </c>
      <c r="C25" s="65">
        <f>VLOOKUP($A25,'Return Data'!$B$7:$R$2700,4,0)</f>
        <v>192.02520000000001</v>
      </c>
      <c r="D25" s="65">
        <f>VLOOKUP($A25,'Return Data'!$B$7:$R$2700,9,0)</f>
        <v>0</v>
      </c>
      <c r="E25" s="66">
        <f t="shared" si="0"/>
        <v>17</v>
      </c>
      <c r="F25" s="65">
        <f>VLOOKUP($A25,'Return Data'!$B$7:$R$2700,10,0)</f>
        <v>0</v>
      </c>
      <c r="G25" s="66">
        <f t="shared" si="1"/>
        <v>7</v>
      </c>
      <c r="H25" s="65">
        <f>VLOOKUP($A25,'Return Data'!$B$7:$R$2700,11,0)</f>
        <v>0</v>
      </c>
      <c r="I25" s="66">
        <f t="shared" si="2"/>
        <v>19</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-12.626300000000001</v>
      </c>
      <c r="S25" s="67">
        <f t="shared" si="7"/>
        <v>20</v>
      </c>
    </row>
    <row r="26" spans="1:19" x14ac:dyDescent="0.3">
      <c r="A26" s="82" t="s">
        <v>655</v>
      </c>
      <c r="B26" s="64">
        <f>VLOOKUP($A26,'Return Data'!$B$7:$R$2700,3,0)</f>
        <v>44260</v>
      </c>
      <c r="C26" s="65">
        <f>VLOOKUP($A26,'Return Data'!$B$7:$R$2700,4,0)</f>
        <v>11.917</v>
      </c>
      <c r="D26" s="65">
        <f>VLOOKUP($A26,'Return Data'!$B$7:$R$2700,9,0)</f>
        <v>1.599</v>
      </c>
      <c r="E26" s="66">
        <f t="shared" si="0"/>
        <v>11</v>
      </c>
      <c r="F26" s="65">
        <f>VLOOKUP($A26,'Return Data'!$B$7:$R$2700,10,0)</f>
        <v>-3.49</v>
      </c>
      <c r="G26" s="66">
        <f t="shared" si="1"/>
        <v>19</v>
      </c>
      <c r="H26" s="65">
        <f>VLOOKUP($A26,'Return Data'!$B$7:$R$2700,11,0)</f>
        <v>2.4944000000000002</v>
      </c>
      <c r="I26" s="66">
        <f t="shared" si="2"/>
        <v>18</v>
      </c>
      <c r="J26" s="65">
        <f>VLOOKUP($A26,'Return Data'!$B$7:$R$2700,12,0)</f>
        <v>6.2671999999999999</v>
      </c>
      <c r="K26" s="66">
        <f t="shared" si="3"/>
        <v>14</v>
      </c>
      <c r="L26" s="65">
        <f>VLOOKUP($A26,'Return Data'!$B$7:$R$2700,13,0)</f>
        <v>6.7831999999999999</v>
      </c>
      <c r="M26" s="66">
        <f t="shared" si="4"/>
        <v>14</v>
      </c>
      <c r="N26" s="65">
        <f>VLOOKUP($A26,'Return Data'!$B$7:$R$2700,17,0)</f>
        <v>6.2458999999999998</v>
      </c>
      <c r="O26" s="66">
        <f t="shared" si="10"/>
        <v>17</v>
      </c>
      <c r="P26" s="65"/>
      <c r="Q26" s="66"/>
      <c r="R26" s="65">
        <f>VLOOKUP($A26,'Return Data'!$B$7:$R$2700,16,0)</f>
        <v>6.5099</v>
      </c>
      <c r="S26" s="67">
        <f t="shared" si="7"/>
        <v>17</v>
      </c>
    </row>
    <row r="27" spans="1:19" x14ac:dyDescent="0.3">
      <c r="A27" s="82" t="s">
        <v>657</v>
      </c>
      <c r="B27" s="64">
        <f>VLOOKUP($A27,'Return Data'!$B$7:$R$2700,3,0)</f>
        <v>44260</v>
      </c>
      <c r="C27" s="65">
        <f>VLOOKUP($A27,'Return Data'!$B$7:$R$2700,4,0)</f>
        <v>12.6165</v>
      </c>
      <c r="D27" s="65">
        <f>VLOOKUP($A27,'Return Data'!$B$7:$R$2700,9,0)</f>
        <v>2.2044999999999999</v>
      </c>
      <c r="E27" s="66">
        <f t="shared" si="0"/>
        <v>9</v>
      </c>
      <c r="F27" s="65">
        <f>VLOOKUP($A27,'Return Data'!$B$7:$R$2700,10,0)</f>
        <v>-1.3782000000000001</v>
      </c>
      <c r="G27" s="66">
        <f t="shared" si="1"/>
        <v>13</v>
      </c>
      <c r="H27" s="65">
        <f>VLOOKUP($A27,'Return Data'!$B$7:$R$2700,11,0)</f>
        <v>3.4472</v>
      </c>
      <c r="I27" s="66">
        <f t="shared" si="2"/>
        <v>12</v>
      </c>
      <c r="J27" s="65">
        <f>VLOOKUP($A27,'Return Data'!$B$7:$R$2700,12,0)</f>
        <v>6.6688000000000001</v>
      </c>
      <c r="K27" s="66">
        <f t="shared" si="3"/>
        <v>9</v>
      </c>
      <c r="L27" s="65">
        <f>VLOOKUP($A27,'Return Data'!$B$7:$R$2700,13,0)</f>
        <v>7.2202999999999999</v>
      </c>
      <c r="M27" s="66">
        <f t="shared" si="4"/>
        <v>9</v>
      </c>
      <c r="N27" s="65">
        <f>VLOOKUP($A27,'Return Data'!$B$7:$R$2700,17,0)</f>
        <v>10.0989</v>
      </c>
      <c r="O27" s="66">
        <f t="shared" si="10"/>
        <v>3</v>
      </c>
      <c r="P27" s="65"/>
      <c r="Q27" s="66"/>
      <c r="R27" s="65">
        <f>VLOOKUP($A27,'Return Data'!$B$7:$R$2700,16,0)</f>
        <v>9.4445999999999994</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1.3498399999999999</v>
      </c>
      <c r="E29" s="88"/>
      <c r="F29" s="89">
        <f>AVERAGE(F8:F27)</f>
        <v>-0.97141</v>
      </c>
      <c r="G29" s="88"/>
      <c r="H29" s="89">
        <f>AVERAGE(H8:H27)</f>
        <v>3.3821249999999998</v>
      </c>
      <c r="I29" s="88"/>
      <c r="J29" s="89">
        <f>AVERAGE(J8:J27)</f>
        <v>4.7788550000000001</v>
      </c>
      <c r="K29" s="88"/>
      <c r="L29" s="89">
        <f>AVERAGE(L8:L27)</f>
        <v>5.861304999999998</v>
      </c>
      <c r="M29" s="88"/>
      <c r="N29" s="89">
        <f>AVERAGE(N8:N27)</f>
        <v>8.0797421052631595</v>
      </c>
      <c r="O29" s="88"/>
      <c r="P29" s="89">
        <f>AVERAGE(P8:P27)</f>
        <v>7.6019266666666665</v>
      </c>
      <c r="Q29" s="88"/>
      <c r="R29" s="89">
        <f>AVERAGE(R8:R27)</f>
        <v>6.7923550000000006</v>
      </c>
      <c r="S29" s="90"/>
    </row>
    <row r="30" spans="1:19" x14ac:dyDescent="0.3">
      <c r="A30" s="87" t="s">
        <v>28</v>
      </c>
      <c r="B30" s="88"/>
      <c r="C30" s="88"/>
      <c r="D30" s="89">
        <f>MIN(D8:D27)</f>
        <v>-10.469900000000001</v>
      </c>
      <c r="E30" s="88"/>
      <c r="F30" s="89">
        <f>MIN(F8:F27)</f>
        <v>-7.5067000000000004</v>
      </c>
      <c r="G30" s="88"/>
      <c r="H30" s="89">
        <f>MIN(H8:H27)</f>
        <v>-0.2883</v>
      </c>
      <c r="I30" s="88"/>
      <c r="J30" s="89">
        <f>MIN(J8:J27)</f>
        <v>-20.261800000000001</v>
      </c>
      <c r="K30" s="88"/>
      <c r="L30" s="89">
        <f>MIN(L8:L27)</f>
        <v>-15.1547</v>
      </c>
      <c r="M30" s="88"/>
      <c r="N30" s="89">
        <f>MIN(N8:N27)</f>
        <v>-2.8456000000000001</v>
      </c>
      <c r="O30" s="88"/>
      <c r="P30" s="89">
        <f>MIN(P8:P27)</f>
        <v>0.30030000000000001</v>
      </c>
      <c r="Q30" s="88"/>
      <c r="R30" s="89">
        <f>MIN(R8:R27)</f>
        <v>-12.626300000000001</v>
      </c>
      <c r="S30" s="90"/>
    </row>
    <row r="31" spans="1:19" ht="15" thickBot="1" x14ac:dyDescent="0.35">
      <c r="A31" s="91" t="s">
        <v>29</v>
      </c>
      <c r="B31" s="92"/>
      <c r="C31" s="92"/>
      <c r="D31" s="93">
        <f>MAX(D8:D27)</f>
        <v>4.9208999999999996</v>
      </c>
      <c r="E31" s="92"/>
      <c r="F31" s="93">
        <f>MAX(F8:F27)</f>
        <v>3.7383999999999999</v>
      </c>
      <c r="G31" s="92"/>
      <c r="H31" s="93">
        <f>MAX(H8:H27)</f>
        <v>5.4025999999999996</v>
      </c>
      <c r="I31" s="92"/>
      <c r="J31" s="93">
        <f>MAX(J8:J27)</f>
        <v>8.4878999999999998</v>
      </c>
      <c r="K31" s="92"/>
      <c r="L31" s="93">
        <f>MAX(L8:L27)</f>
        <v>8.9275000000000002</v>
      </c>
      <c r="M31" s="92"/>
      <c r="N31" s="93">
        <f>MAX(N8:N27)</f>
        <v>11.026899999999999</v>
      </c>
      <c r="O31" s="92"/>
      <c r="P31" s="93">
        <f>MAX(P8:P27)</f>
        <v>9.3768999999999991</v>
      </c>
      <c r="Q31" s="92"/>
      <c r="R31" s="93">
        <f>MAX(R8:R27)</f>
        <v>9.9603000000000002</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1591</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44260</v>
      </c>
      <c r="C8" s="65">
        <f>VLOOKUP($A8,'Return Data'!$B$7:$R$2700,4,0)</f>
        <v>286.17</v>
      </c>
      <c r="D8" s="65">
        <f>VLOOKUP($A8,'Return Data'!$B$7:$R$2700,10,0)</f>
        <v>13.1107</v>
      </c>
      <c r="E8" s="66">
        <f>RANK(D8,D$8:D$36,0)</f>
        <v>13</v>
      </c>
      <c r="F8" s="65">
        <f>VLOOKUP($A8,'Return Data'!$B$7:$R$2700,11,0)</f>
        <v>32.1008</v>
      </c>
      <c r="G8" s="66">
        <f>RANK(F8,F$8:F$36,0)</f>
        <v>9</v>
      </c>
      <c r="H8" s="65">
        <f>VLOOKUP($A8,'Return Data'!$B$7:$R$2700,12,0)</f>
        <v>47.715899999999998</v>
      </c>
      <c r="I8" s="66">
        <f>RANK(H8,H$8:H$36,0)</f>
        <v>6</v>
      </c>
      <c r="J8" s="65">
        <f>VLOOKUP($A8,'Return Data'!$B$7:$R$2700,13,0)</f>
        <v>31.048200000000001</v>
      </c>
      <c r="K8" s="66">
        <f>RANK(J8,J$8:J$36,0)</f>
        <v>9</v>
      </c>
      <c r="L8" s="65">
        <f>VLOOKUP($A8,'Return Data'!$B$7:$R$2700,17,0)</f>
        <v>15.3019</v>
      </c>
      <c r="M8" s="66">
        <f>RANK(L8,L$8:L$36,0)</f>
        <v>21</v>
      </c>
      <c r="N8" s="65">
        <f>VLOOKUP($A8,'Return Data'!$B$7:$R$2700,14,0)</f>
        <v>10.3771</v>
      </c>
      <c r="O8" s="66">
        <f>RANK(N8,N$8:N$36,0)</f>
        <v>21</v>
      </c>
      <c r="P8" s="65">
        <f>VLOOKUP($A8,'Return Data'!$B$7:$R$2700,15,0)</f>
        <v>13.7035</v>
      </c>
      <c r="Q8" s="66">
        <f>RANK(P8,P$8:P$36,0)</f>
        <v>15</v>
      </c>
      <c r="R8" s="65">
        <f>VLOOKUP($A8,'Return Data'!$B$7:$R$2700,16,0)</f>
        <v>19.846599999999999</v>
      </c>
      <c r="S8" s="67">
        <f>RANK(R8,R$8:R$36,0)</f>
        <v>3</v>
      </c>
    </row>
    <row r="9" spans="1:20" x14ac:dyDescent="0.3">
      <c r="A9" s="63" t="s">
        <v>969</v>
      </c>
      <c r="B9" s="64">
        <f>VLOOKUP($A9,'Return Data'!$B$7:$R$2700,3,0)</f>
        <v>44260</v>
      </c>
      <c r="C9" s="65">
        <f>VLOOKUP($A9,'Return Data'!$B$7:$R$2700,4,0)</f>
        <v>39.6</v>
      </c>
      <c r="D9" s="65">
        <f>VLOOKUP($A9,'Return Data'!$B$7:$R$2700,10,0)</f>
        <v>9.8779000000000003</v>
      </c>
      <c r="E9" s="66">
        <f t="shared" ref="E9:E36" si="0">RANK(D9,D$8:D$36,0)</f>
        <v>25</v>
      </c>
      <c r="F9" s="65">
        <f>VLOOKUP($A9,'Return Data'!$B$7:$R$2700,11,0)</f>
        <v>28.238299999999999</v>
      </c>
      <c r="G9" s="66">
        <f t="shared" ref="G9:G36" si="1">RANK(F9,F$8:F$36,0)</f>
        <v>23</v>
      </c>
      <c r="H9" s="65">
        <f>VLOOKUP($A9,'Return Data'!$B$7:$R$2700,12,0)</f>
        <v>39.5349</v>
      </c>
      <c r="I9" s="66">
        <f t="shared" ref="I9:I36" si="2">RANK(H9,H$8:H$36,0)</f>
        <v>26</v>
      </c>
      <c r="J9" s="65">
        <f>VLOOKUP($A9,'Return Data'!$B$7:$R$2700,13,0)</f>
        <v>24.254799999999999</v>
      </c>
      <c r="K9" s="66">
        <f t="shared" ref="K9:K36" si="3">RANK(J9,J$8:J$36,0)</f>
        <v>25</v>
      </c>
      <c r="L9" s="65">
        <f>VLOOKUP($A9,'Return Data'!$B$7:$R$2700,17,0)</f>
        <v>21.0519</v>
      </c>
      <c r="M9" s="66">
        <f t="shared" ref="M9:M36" si="4">RANK(L9,L$8:L$36,0)</f>
        <v>2</v>
      </c>
      <c r="N9" s="65">
        <f>VLOOKUP($A9,'Return Data'!$B$7:$R$2700,14,0)</f>
        <v>17.007000000000001</v>
      </c>
      <c r="O9" s="66">
        <f t="shared" ref="O9:O36" si="5">RANK(N9,N$8:N$36,0)</f>
        <v>1</v>
      </c>
      <c r="P9" s="65">
        <f>VLOOKUP($A9,'Return Data'!$B$7:$R$2700,15,0)</f>
        <v>17.4407</v>
      </c>
      <c r="Q9" s="66">
        <f t="shared" ref="Q9:Q36" si="6">RANK(P9,P$8:P$36,0)</f>
        <v>2</v>
      </c>
      <c r="R9" s="65">
        <f>VLOOKUP($A9,'Return Data'!$B$7:$R$2700,16,0)</f>
        <v>13.1122</v>
      </c>
      <c r="S9" s="67">
        <f t="shared" ref="S9:S36" si="7">RANK(R9,R$8:R$36,0)</f>
        <v>16</v>
      </c>
    </row>
    <row r="10" spans="1:20" x14ac:dyDescent="0.3">
      <c r="A10" s="63" t="s">
        <v>970</v>
      </c>
      <c r="B10" s="64">
        <f>VLOOKUP($A10,'Return Data'!$B$7:$R$2700,3,0)</f>
        <v>44260</v>
      </c>
      <c r="C10" s="65">
        <f>VLOOKUP($A10,'Return Data'!$B$7:$R$2700,4,0)</f>
        <v>19.100000000000001</v>
      </c>
      <c r="D10" s="65">
        <f>VLOOKUP($A10,'Return Data'!$B$7:$R$2700,10,0)</f>
        <v>13.1517</v>
      </c>
      <c r="E10" s="66">
        <f t="shared" si="0"/>
        <v>11</v>
      </c>
      <c r="F10" s="65">
        <f>VLOOKUP($A10,'Return Data'!$B$7:$R$2700,11,0)</f>
        <v>31.7241</v>
      </c>
      <c r="G10" s="66">
        <f t="shared" si="1"/>
        <v>11</v>
      </c>
      <c r="H10" s="65">
        <f>VLOOKUP($A10,'Return Data'!$B$7:$R$2700,12,0)</f>
        <v>43.609000000000002</v>
      </c>
      <c r="I10" s="66">
        <f t="shared" si="2"/>
        <v>18</v>
      </c>
      <c r="J10" s="65">
        <f>VLOOKUP($A10,'Return Data'!$B$7:$R$2700,13,0)</f>
        <v>29.843599999999999</v>
      </c>
      <c r="K10" s="66">
        <f t="shared" si="3"/>
        <v>14</v>
      </c>
      <c r="L10" s="65">
        <f>VLOOKUP($A10,'Return Data'!$B$7:$R$2700,17,0)</f>
        <v>17.918900000000001</v>
      </c>
      <c r="M10" s="66">
        <f t="shared" si="4"/>
        <v>8</v>
      </c>
      <c r="N10" s="65">
        <f>VLOOKUP($A10,'Return Data'!$B$7:$R$2700,14,0)</f>
        <v>12.444800000000001</v>
      </c>
      <c r="O10" s="66">
        <f t="shared" si="5"/>
        <v>7</v>
      </c>
      <c r="P10" s="65">
        <f>VLOOKUP($A10,'Return Data'!$B$7:$R$2700,15,0)</f>
        <v>14.4483</v>
      </c>
      <c r="Q10" s="66">
        <f t="shared" si="6"/>
        <v>11</v>
      </c>
      <c r="R10" s="65">
        <f>VLOOKUP($A10,'Return Data'!$B$7:$R$2700,16,0)</f>
        <v>6.2286000000000001</v>
      </c>
      <c r="S10" s="67">
        <f t="shared" si="7"/>
        <v>29</v>
      </c>
    </row>
    <row r="11" spans="1:20" x14ac:dyDescent="0.3">
      <c r="A11" s="63" t="s">
        <v>972</v>
      </c>
      <c r="B11" s="64">
        <f>VLOOKUP($A11,'Return Data'!$B$7:$R$2700,3,0)</f>
        <v>44260</v>
      </c>
      <c r="C11" s="65">
        <f>VLOOKUP($A11,'Return Data'!$B$7:$R$2700,4,0)</f>
        <v>121.02</v>
      </c>
      <c r="D11" s="65">
        <f>VLOOKUP($A11,'Return Data'!$B$7:$R$2700,10,0)</f>
        <v>11.889799999999999</v>
      </c>
      <c r="E11" s="66">
        <f t="shared" si="0"/>
        <v>20</v>
      </c>
      <c r="F11" s="65">
        <f>VLOOKUP($A11,'Return Data'!$B$7:$R$2700,11,0)</f>
        <v>29.1569</v>
      </c>
      <c r="G11" s="66">
        <f t="shared" si="1"/>
        <v>20</v>
      </c>
      <c r="H11" s="65">
        <f>VLOOKUP($A11,'Return Data'!$B$7:$R$2700,12,0)</f>
        <v>40.966799999999999</v>
      </c>
      <c r="I11" s="66">
        <f t="shared" si="2"/>
        <v>22</v>
      </c>
      <c r="J11" s="65">
        <f>VLOOKUP($A11,'Return Data'!$B$7:$R$2700,13,0)</f>
        <v>29.1707</v>
      </c>
      <c r="K11" s="66">
        <f t="shared" si="3"/>
        <v>15</v>
      </c>
      <c r="L11" s="65">
        <f>VLOOKUP($A11,'Return Data'!$B$7:$R$2700,17,0)</f>
        <v>21.040299999999998</v>
      </c>
      <c r="M11" s="66">
        <f t="shared" si="4"/>
        <v>3</v>
      </c>
      <c r="N11" s="65">
        <f>VLOOKUP($A11,'Return Data'!$B$7:$R$2700,14,0)</f>
        <v>13.633100000000001</v>
      </c>
      <c r="O11" s="66">
        <f t="shared" si="5"/>
        <v>3</v>
      </c>
      <c r="P11" s="65">
        <f>VLOOKUP($A11,'Return Data'!$B$7:$R$2700,15,0)</f>
        <v>14.5664</v>
      </c>
      <c r="Q11" s="66">
        <f t="shared" si="6"/>
        <v>9</v>
      </c>
      <c r="R11" s="65">
        <f>VLOOKUP($A11,'Return Data'!$B$7:$R$2700,16,0)</f>
        <v>16.3582</v>
      </c>
      <c r="S11" s="67">
        <f t="shared" si="7"/>
        <v>9</v>
      </c>
    </row>
    <row r="12" spans="1:20" x14ac:dyDescent="0.3">
      <c r="A12" s="63" t="s">
        <v>975</v>
      </c>
      <c r="B12" s="64">
        <f>VLOOKUP($A12,'Return Data'!$B$7:$R$2700,3,0)</f>
        <v>44260</v>
      </c>
      <c r="C12" s="65">
        <f>VLOOKUP($A12,'Return Data'!$B$7:$R$2700,4,0)</f>
        <v>35.61</v>
      </c>
      <c r="D12" s="65">
        <f>VLOOKUP($A12,'Return Data'!$B$7:$R$2700,10,0)</f>
        <v>12.3344</v>
      </c>
      <c r="E12" s="66">
        <f t="shared" si="0"/>
        <v>16</v>
      </c>
      <c r="F12" s="65">
        <f>VLOOKUP($A12,'Return Data'!$B$7:$R$2700,11,0)</f>
        <v>29.9635</v>
      </c>
      <c r="G12" s="66">
        <f t="shared" si="1"/>
        <v>16</v>
      </c>
      <c r="H12" s="65">
        <f>VLOOKUP($A12,'Return Data'!$B$7:$R$2700,12,0)</f>
        <v>43.242199999999997</v>
      </c>
      <c r="I12" s="66">
        <f t="shared" si="2"/>
        <v>19</v>
      </c>
      <c r="J12" s="65">
        <f>VLOOKUP($A12,'Return Data'!$B$7:$R$2700,13,0)</f>
        <v>32.774000000000001</v>
      </c>
      <c r="K12" s="66">
        <f t="shared" si="3"/>
        <v>5</v>
      </c>
      <c r="L12" s="65">
        <f>VLOOKUP($A12,'Return Data'!$B$7:$R$2700,17,0)</f>
        <v>23.089500000000001</v>
      </c>
      <c r="M12" s="66">
        <f t="shared" si="4"/>
        <v>1</v>
      </c>
      <c r="N12" s="65">
        <f>VLOOKUP($A12,'Return Data'!$B$7:$R$2700,14,0)</f>
        <v>16.832599999999999</v>
      </c>
      <c r="O12" s="66">
        <f t="shared" si="5"/>
        <v>2</v>
      </c>
      <c r="P12" s="65">
        <f>VLOOKUP($A12,'Return Data'!$B$7:$R$2700,15,0)</f>
        <v>17.641500000000001</v>
      </c>
      <c r="Q12" s="66">
        <f t="shared" si="6"/>
        <v>1</v>
      </c>
      <c r="R12" s="65">
        <f>VLOOKUP($A12,'Return Data'!$B$7:$R$2700,16,0)</f>
        <v>12.795500000000001</v>
      </c>
      <c r="S12" s="67">
        <f t="shared" si="7"/>
        <v>17</v>
      </c>
    </row>
    <row r="13" spans="1:20" x14ac:dyDescent="0.3">
      <c r="A13" s="63" t="s">
        <v>977</v>
      </c>
      <c r="B13" s="64">
        <f>VLOOKUP($A13,'Return Data'!$B$7:$R$2700,3,0)</f>
        <v>44260</v>
      </c>
      <c r="C13" s="65">
        <f>VLOOKUP($A13,'Return Data'!$B$7:$R$2700,4,0)</f>
        <v>255.15799999999999</v>
      </c>
      <c r="D13" s="65">
        <f>VLOOKUP($A13,'Return Data'!$B$7:$R$2700,10,0)</f>
        <v>10.217499999999999</v>
      </c>
      <c r="E13" s="66">
        <f t="shared" si="0"/>
        <v>24</v>
      </c>
      <c r="F13" s="65">
        <f>VLOOKUP($A13,'Return Data'!$B$7:$R$2700,11,0)</f>
        <v>28.437000000000001</v>
      </c>
      <c r="G13" s="66">
        <f t="shared" si="1"/>
        <v>22</v>
      </c>
      <c r="H13" s="65">
        <f>VLOOKUP($A13,'Return Data'!$B$7:$R$2700,12,0)</f>
        <v>39.7896</v>
      </c>
      <c r="I13" s="66">
        <f t="shared" si="2"/>
        <v>25</v>
      </c>
      <c r="J13" s="65">
        <f>VLOOKUP($A13,'Return Data'!$B$7:$R$2700,13,0)</f>
        <v>20.3065</v>
      </c>
      <c r="K13" s="66">
        <f t="shared" si="3"/>
        <v>27</v>
      </c>
      <c r="L13" s="65">
        <f>VLOOKUP($A13,'Return Data'!$B$7:$R$2700,17,0)</f>
        <v>14.6447</v>
      </c>
      <c r="M13" s="66">
        <f t="shared" si="4"/>
        <v>23</v>
      </c>
      <c r="N13" s="65">
        <f>VLOOKUP($A13,'Return Data'!$B$7:$R$2700,14,0)</f>
        <v>9.2112999999999996</v>
      </c>
      <c r="O13" s="66">
        <f t="shared" si="5"/>
        <v>25</v>
      </c>
      <c r="P13" s="65">
        <f>VLOOKUP($A13,'Return Data'!$B$7:$R$2700,15,0)</f>
        <v>12.7818</v>
      </c>
      <c r="Q13" s="66">
        <f t="shared" si="6"/>
        <v>25</v>
      </c>
      <c r="R13" s="65">
        <f>VLOOKUP($A13,'Return Data'!$B$7:$R$2700,16,0)</f>
        <v>19.717099999999999</v>
      </c>
      <c r="S13" s="67">
        <f t="shared" si="7"/>
        <v>5</v>
      </c>
    </row>
    <row r="14" spans="1:20" x14ac:dyDescent="0.3">
      <c r="A14" s="63" t="s">
        <v>978</v>
      </c>
      <c r="B14" s="64">
        <f>VLOOKUP($A14,'Return Data'!$B$7:$R$2700,3,0)</f>
        <v>44260</v>
      </c>
      <c r="C14" s="65">
        <f>VLOOKUP($A14,'Return Data'!$B$7:$R$2700,4,0)</f>
        <v>46.73</v>
      </c>
      <c r="D14" s="65">
        <f>VLOOKUP($A14,'Return Data'!$B$7:$R$2700,10,0)</f>
        <v>11.7675</v>
      </c>
      <c r="E14" s="66">
        <f t="shared" si="0"/>
        <v>21</v>
      </c>
      <c r="F14" s="65">
        <f>VLOOKUP($A14,'Return Data'!$B$7:$R$2700,11,0)</f>
        <v>29.446000000000002</v>
      </c>
      <c r="G14" s="66">
        <f t="shared" si="1"/>
        <v>18</v>
      </c>
      <c r="H14" s="65">
        <f>VLOOKUP($A14,'Return Data'!$B$7:$R$2700,12,0)</f>
        <v>44.989100000000001</v>
      </c>
      <c r="I14" s="66">
        <f t="shared" si="2"/>
        <v>12</v>
      </c>
      <c r="J14" s="65">
        <f>VLOOKUP($A14,'Return Data'!$B$7:$R$2700,13,0)</f>
        <v>28.6265</v>
      </c>
      <c r="K14" s="66">
        <f t="shared" si="3"/>
        <v>16</v>
      </c>
      <c r="L14" s="65">
        <f>VLOOKUP($A14,'Return Data'!$B$7:$R$2700,17,0)</f>
        <v>17.7471</v>
      </c>
      <c r="M14" s="66">
        <f t="shared" si="4"/>
        <v>10</v>
      </c>
      <c r="N14" s="65">
        <f>VLOOKUP($A14,'Return Data'!$B$7:$R$2700,14,0)</f>
        <v>12.8324</v>
      </c>
      <c r="O14" s="66">
        <f t="shared" si="5"/>
        <v>6</v>
      </c>
      <c r="P14" s="65">
        <f>VLOOKUP($A14,'Return Data'!$B$7:$R$2700,15,0)</f>
        <v>15.154299999999999</v>
      </c>
      <c r="Q14" s="66">
        <f t="shared" si="6"/>
        <v>6</v>
      </c>
      <c r="R14" s="65">
        <f>VLOOKUP($A14,'Return Data'!$B$7:$R$2700,16,0)</f>
        <v>13.9582</v>
      </c>
      <c r="S14" s="67">
        <f t="shared" si="7"/>
        <v>14</v>
      </c>
    </row>
    <row r="15" spans="1:20" x14ac:dyDescent="0.3">
      <c r="A15" s="63" t="s">
        <v>980</v>
      </c>
      <c r="B15" s="64">
        <f>VLOOKUP($A15,'Return Data'!$B$7:$R$2700,3,0)</f>
        <v>44260</v>
      </c>
      <c r="C15" s="65">
        <f>VLOOKUP($A15,'Return Data'!$B$7:$R$2700,4,0)</f>
        <v>29.301200000000001</v>
      </c>
      <c r="D15" s="65">
        <f>VLOOKUP($A15,'Return Data'!$B$7:$R$2700,10,0)</f>
        <v>13.438599999999999</v>
      </c>
      <c r="E15" s="66">
        <f t="shared" si="0"/>
        <v>9</v>
      </c>
      <c r="F15" s="65">
        <f>VLOOKUP($A15,'Return Data'!$B$7:$R$2700,11,0)</f>
        <v>30.711500000000001</v>
      </c>
      <c r="G15" s="66">
        <f t="shared" si="1"/>
        <v>14</v>
      </c>
      <c r="H15" s="65">
        <f>VLOOKUP($A15,'Return Data'!$B$7:$R$2700,12,0)</f>
        <v>44.392099999999999</v>
      </c>
      <c r="I15" s="66">
        <f t="shared" si="2"/>
        <v>15</v>
      </c>
      <c r="J15" s="65">
        <f>VLOOKUP($A15,'Return Data'!$B$7:$R$2700,13,0)</f>
        <v>27.813300000000002</v>
      </c>
      <c r="K15" s="66">
        <f t="shared" si="3"/>
        <v>19</v>
      </c>
      <c r="L15" s="65">
        <f>VLOOKUP($A15,'Return Data'!$B$7:$R$2700,17,0)</f>
        <v>15.482200000000001</v>
      </c>
      <c r="M15" s="66">
        <f t="shared" si="4"/>
        <v>20</v>
      </c>
      <c r="N15" s="65">
        <f>VLOOKUP($A15,'Return Data'!$B$7:$R$2700,14,0)</f>
        <v>10.3415</v>
      </c>
      <c r="O15" s="66">
        <f t="shared" si="5"/>
        <v>22</v>
      </c>
      <c r="P15" s="65">
        <f>VLOOKUP($A15,'Return Data'!$B$7:$R$2700,15,0)</f>
        <v>13.6907</v>
      </c>
      <c r="Q15" s="66">
        <f t="shared" si="6"/>
        <v>16</v>
      </c>
      <c r="R15" s="65">
        <f>VLOOKUP($A15,'Return Data'!$B$7:$R$2700,16,0)</f>
        <v>12.060499999999999</v>
      </c>
      <c r="S15" s="67">
        <f t="shared" si="7"/>
        <v>18</v>
      </c>
    </row>
    <row r="16" spans="1:20" x14ac:dyDescent="0.3">
      <c r="A16" s="63" t="s">
        <v>982</v>
      </c>
      <c r="B16" s="64">
        <f>VLOOKUP($A16,'Return Data'!$B$7:$R$2700,3,0)</f>
        <v>44260</v>
      </c>
      <c r="C16" s="65">
        <f>VLOOKUP($A16,'Return Data'!$B$7:$R$2700,4,0)</f>
        <v>1469.9640508474599</v>
      </c>
      <c r="D16" s="65">
        <f>VLOOKUP($A16,'Return Data'!$B$7:$R$2700,10,0)</f>
        <v>17.8</v>
      </c>
      <c r="E16" s="66">
        <f t="shared" si="0"/>
        <v>1</v>
      </c>
      <c r="F16" s="65">
        <f>VLOOKUP($A16,'Return Data'!$B$7:$R$2700,11,0)</f>
        <v>42.385800000000003</v>
      </c>
      <c r="G16" s="66">
        <f t="shared" si="1"/>
        <v>1</v>
      </c>
      <c r="H16" s="65">
        <f>VLOOKUP($A16,'Return Data'!$B$7:$R$2700,12,0)</f>
        <v>48.677</v>
      </c>
      <c r="I16" s="66">
        <f t="shared" si="2"/>
        <v>4</v>
      </c>
      <c r="J16" s="65">
        <f>VLOOKUP($A16,'Return Data'!$B$7:$R$2700,13,0)</f>
        <v>39.662700000000001</v>
      </c>
      <c r="K16" s="66">
        <f t="shared" si="3"/>
        <v>1</v>
      </c>
      <c r="L16" s="65">
        <f>VLOOKUP($A16,'Return Data'!$B$7:$R$2700,17,0)</f>
        <v>16.568899999999999</v>
      </c>
      <c r="M16" s="66">
        <f t="shared" si="4"/>
        <v>16</v>
      </c>
      <c r="N16" s="65">
        <f>VLOOKUP($A16,'Return Data'!$B$7:$R$2700,14,0)</f>
        <v>11.1538</v>
      </c>
      <c r="O16" s="66">
        <f t="shared" si="5"/>
        <v>15</v>
      </c>
      <c r="P16" s="65">
        <f>VLOOKUP($A16,'Return Data'!$B$7:$R$2700,15,0)</f>
        <v>13.130800000000001</v>
      </c>
      <c r="Q16" s="66">
        <f t="shared" si="6"/>
        <v>22</v>
      </c>
      <c r="R16" s="65">
        <f>VLOOKUP($A16,'Return Data'!$B$7:$R$2700,16,0)</f>
        <v>20.076000000000001</v>
      </c>
      <c r="S16" s="67">
        <f t="shared" si="7"/>
        <v>1</v>
      </c>
    </row>
    <row r="17" spans="1:19" x14ac:dyDescent="0.3">
      <c r="A17" s="63" t="s">
        <v>984</v>
      </c>
      <c r="B17" s="64">
        <f>VLOOKUP($A17,'Return Data'!$B$7:$R$2700,3,0)</f>
        <v>44260</v>
      </c>
      <c r="C17" s="65">
        <f>VLOOKUP($A17,'Return Data'!$B$7:$R$2700,4,0)</f>
        <v>727.71360350165298</v>
      </c>
      <c r="D17" s="65">
        <f>VLOOKUP($A17,'Return Data'!$B$7:$R$2700,10,0)</f>
        <v>16.8489</v>
      </c>
      <c r="E17" s="66">
        <f t="shared" si="0"/>
        <v>4</v>
      </c>
      <c r="F17" s="65">
        <f>VLOOKUP($A17,'Return Data'!$B$7:$R$2700,11,0)</f>
        <v>35.741700000000002</v>
      </c>
      <c r="G17" s="66">
        <f t="shared" si="1"/>
        <v>3</v>
      </c>
      <c r="H17" s="65">
        <f>VLOOKUP($A17,'Return Data'!$B$7:$R$2700,12,0)</f>
        <v>47.462699999999998</v>
      </c>
      <c r="I17" s="66">
        <f t="shared" si="2"/>
        <v>7</v>
      </c>
      <c r="J17" s="65">
        <f>VLOOKUP($A17,'Return Data'!$B$7:$R$2700,13,0)</f>
        <v>32.301299999999998</v>
      </c>
      <c r="K17" s="66">
        <f t="shared" si="3"/>
        <v>6</v>
      </c>
      <c r="L17" s="65">
        <f>VLOOKUP($A17,'Return Data'!$B$7:$R$2700,17,0)</f>
        <v>12.528</v>
      </c>
      <c r="M17" s="66">
        <f t="shared" si="4"/>
        <v>26</v>
      </c>
      <c r="N17" s="65">
        <f>VLOOKUP($A17,'Return Data'!$B$7:$R$2700,14,0)</f>
        <v>10.1807</v>
      </c>
      <c r="O17" s="66">
        <f t="shared" si="5"/>
        <v>23</v>
      </c>
      <c r="P17" s="65">
        <f>VLOOKUP($A17,'Return Data'!$B$7:$R$2700,15,0)</f>
        <v>15.0144</v>
      </c>
      <c r="Q17" s="66">
        <f t="shared" si="6"/>
        <v>7</v>
      </c>
      <c r="R17" s="65">
        <f>VLOOKUP($A17,'Return Data'!$B$7:$R$2700,16,0)</f>
        <v>19.108599999999999</v>
      </c>
      <c r="S17" s="67">
        <f t="shared" si="7"/>
        <v>6</v>
      </c>
    </row>
    <row r="18" spans="1:19" x14ac:dyDescent="0.3">
      <c r="A18" s="63" t="s">
        <v>986</v>
      </c>
      <c r="B18" s="64">
        <f>VLOOKUP($A18,'Return Data'!$B$7:$R$2700,3,0)</f>
        <v>44260</v>
      </c>
      <c r="C18" s="65">
        <f>VLOOKUP($A18,'Return Data'!$B$7:$R$2700,4,0)</f>
        <v>277.58359999999999</v>
      </c>
      <c r="D18" s="65">
        <f>VLOOKUP($A18,'Return Data'!$B$7:$R$2700,10,0)</f>
        <v>12.388299999999999</v>
      </c>
      <c r="E18" s="66">
        <f t="shared" si="0"/>
        <v>15</v>
      </c>
      <c r="F18" s="65">
        <f>VLOOKUP($A18,'Return Data'!$B$7:$R$2700,11,0)</f>
        <v>32.147199999999998</v>
      </c>
      <c r="G18" s="66">
        <f t="shared" si="1"/>
        <v>8</v>
      </c>
      <c r="H18" s="65">
        <f>VLOOKUP($A18,'Return Data'!$B$7:$R$2700,12,0)</f>
        <v>45.066200000000002</v>
      </c>
      <c r="I18" s="66">
        <f t="shared" si="2"/>
        <v>11</v>
      </c>
      <c r="J18" s="65">
        <f>VLOOKUP($A18,'Return Data'!$B$7:$R$2700,13,0)</f>
        <v>30.4664</v>
      </c>
      <c r="K18" s="66">
        <f t="shared" si="3"/>
        <v>13</v>
      </c>
      <c r="L18" s="65">
        <f>VLOOKUP($A18,'Return Data'!$B$7:$R$2700,17,0)</f>
        <v>18.565200000000001</v>
      </c>
      <c r="M18" s="66">
        <f t="shared" si="4"/>
        <v>7</v>
      </c>
      <c r="N18" s="65">
        <f>VLOOKUP($A18,'Return Data'!$B$7:$R$2700,14,0)</f>
        <v>12.1174</v>
      </c>
      <c r="O18" s="66">
        <f t="shared" si="5"/>
        <v>10</v>
      </c>
      <c r="P18" s="65">
        <f>VLOOKUP($A18,'Return Data'!$B$7:$R$2700,15,0)</f>
        <v>15.5517</v>
      </c>
      <c r="Q18" s="66">
        <f t="shared" si="6"/>
        <v>5</v>
      </c>
      <c r="R18" s="65">
        <f>VLOOKUP($A18,'Return Data'!$B$7:$R$2700,16,0)</f>
        <v>19.978899999999999</v>
      </c>
      <c r="S18" s="67">
        <f t="shared" si="7"/>
        <v>2</v>
      </c>
    </row>
    <row r="19" spans="1:19" x14ac:dyDescent="0.3">
      <c r="A19" s="63" t="s">
        <v>988</v>
      </c>
      <c r="B19" s="64">
        <f>VLOOKUP($A19,'Return Data'!$B$7:$R$2700,3,0)</f>
        <v>44260</v>
      </c>
      <c r="C19" s="65">
        <f>VLOOKUP($A19,'Return Data'!$B$7:$R$2700,4,0)</f>
        <v>54.96</v>
      </c>
      <c r="D19" s="65">
        <f>VLOOKUP($A19,'Return Data'!$B$7:$R$2700,10,0)</f>
        <v>14.001200000000001</v>
      </c>
      <c r="E19" s="66">
        <f t="shared" si="0"/>
        <v>8</v>
      </c>
      <c r="F19" s="65">
        <f>VLOOKUP($A19,'Return Data'!$B$7:$R$2700,11,0)</f>
        <v>31.7986</v>
      </c>
      <c r="G19" s="66">
        <f t="shared" si="1"/>
        <v>10</v>
      </c>
      <c r="H19" s="65">
        <f>VLOOKUP($A19,'Return Data'!$B$7:$R$2700,12,0)</f>
        <v>44.669600000000003</v>
      </c>
      <c r="I19" s="66">
        <f t="shared" si="2"/>
        <v>13</v>
      </c>
      <c r="J19" s="65">
        <f>VLOOKUP($A19,'Return Data'!$B$7:$R$2700,13,0)</f>
        <v>33.4953</v>
      </c>
      <c r="K19" s="66">
        <f t="shared" si="3"/>
        <v>4</v>
      </c>
      <c r="L19" s="65">
        <f>VLOOKUP($A19,'Return Data'!$B$7:$R$2700,17,0)</f>
        <v>16.467600000000001</v>
      </c>
      <c r="M19" s="66">
        <f t="shared" si="4"/>
        <v>18</v>
      </c>
      <c r="N19" s="65">
        <f>VLOOKUP($A19,'Return Data'!$B$7:$R$2700,14,0)</f>
        <v>11.7506</v>
      </c>
      <c r="O19" s="66">
        <f t="shared" si="5"/>
        <v>12</v>
      </c>
      <c r="P19" s="65">
        <f>VLOOKUP($A19,'Return Data'!$B$7:$R$2700,15,0)</f>
        <v>15.6364</v>
      </c>
      <c r="Q19" s="66">
        <f t="shared" si="6"/>
        <v>4</v>
      </c>
      <c r="R19" s="65">
        <f>VLOOKUP($A19,'Return Data'!$B$7:$R$2700,16,0)</f>
        <v>14.2492</v>
      </c>
      <c r="S19" s="67">
        <f t="shared" si="7"/>
        <v>12</v>
      </c>
    </row>
    <row r="20" spans="1:19" x14ac:dyDescent="0.3">
      <c r="A20" s="63" t="s">
        <v>990</v>
      </c>
      <c r="B20" s="64">
        <f>VLOOKUP($A20,'Return Data'!$B$7:$R$2700,3,0)</f>
        <v>44260</v>
      </c>
      <c r="C20" s="65">
        <f>VLOOKUP($A20,'Return Data'!$B$7:$R$2700,4,0)</f>
        <v>32.31</v>
      </c>
      <c r="D20" s="65">
        <f>VLOOKUP($A20,'Return Data'!$B$7:$R$2700,10,0)</f>
        <v>13.1303</v>
      </c>
      <c r="E20" s="66">
        <f t="shared" si="0"/>
        <v>12</v>
      </c>
      <c r="F20" s="65">
        <f>VLOOKUP($A20,'Return Data'!$B$7:$R$2700,11,0)</f>
        <v>31.3949</v>
      </c>
      <c r="G20" s="66">
        <f t="shared" si="1"/>
        <v>12</v>
      </c>
      <c r="H20" s="65">
        <f>VLOOKUP($A20,'Return Data'!$B$7:$R$2700,12,0)</f>
        <v>43.919800000000002</v>
      </c>
      <c r="I20" s="66">
        <f t="shared" si="2"/>
        <v>17</v>
      </c>
      <c r="J20" s="65">
        <f>VLOOKUP($A20,'Return Data'!$B$7:$R$2700,13,0)</f>
        <v>30.545500000000001</v>
      </c>
      <c r="K20" s="66">
        <f t="shared" si="3"/>
        <v>12</v>
      </c>
      <c r="L20" s="65">
        <f>VLOOKUP($A20,'Return Data'!$B$7:$R$2700,17,0)</f>
        <v>19.3279</v>
      </c>
      <c r="M20" s="66">
        <f t="shared" si="4"/>
        <v>5</v>
      </c>
      <c r="N20" s="65">
        <f>VLOOKUP($A20,'Return Data'!$B$7:$R$2700,14,0)</f>
        <v>11.7103</v>
      </c>
      <c r="O20" s="66">
        <f t="shared" si="5"/>
        <v>13</v>
      </c>
      <c r="P20" s="65">
        <f>VLOOKUP($A20,'Return Data'!$B$7:$R$2700,15,0)</f>
        <v>12.954800000000001</v>
      </c>
      <c r="Q20" s="66">
        <f t="shared" si="6"/>
        <v>24</v>
      </c>
      <c r="R20" s="65">
        <f>VLOOKUP($A20,'Return Data'!$B$7:$R$2700,16,0)</f>
        <v>14.2371</v>
      </c>
      <c r="S20" s="67">
        <f t="shared" si="7"/>
        <v>13</v>
      </c>
    </row>
    <row r="21" spans="1:19" x14ac:dyDescent="0.3">
      <c r="A21" s="63" t="s">
        <v>993</v>
      </c>
      <c r="B21" s="64">
        <f>VLOOKUP($A21,'Return Data'!$B$7:$R$2700,3,0)</f>
        <v>44260</v>
      </c>
      <c r="C21" s="65">
        <f>VLOOKUP($A21,'Return Data'!$B$7:$R$2700,4,0)</f>
        <v>42.13</v>
      </c>
      <c r="D21" s="65">
        <f>VLOOKUP($A21,'Return Data'!$B$7:$R$2700,10,0)</f>
        <v>10.897600000000001</v>
      </c>
      <c r="E21" s="66">
        <f t="shared" si="0"/>
        <v>23</v>
      </c>
      <c r="F21" s="65">
        <f>VLOOKUP($A21,'Return Data'!$B$7:$R$2700,11,0)</f>
        <v>25.686199999999999</v>
      </c>
      <c r="G21" s="66">
        <f t="shared" si="1"/>
        <v>26</v>
      </c>
      <c r="H21" s="65">
        <f>VLOOKUP($A21,'Return Data'!$B$7:$R$2700,12,0)</f>
        <v>41.518300000000004</v>
      </c>
      <c r="I21" s="66">
        <f t="shared" si="2"/>
        <v>21</v>
      </c>
      <c r="J21" s="65">
        <f>VLOOKUP($A21,'Return Data'!$B$7:$R$2700,13,0)</f>
        <v>27.705400000000001</v>
      </c>
      <c r="K21" s="66">
        <f t="shared" si="3"/>
        <v>21</v>
      </c>
      <c r="L21" s="65">
        <f>VLOOKUP($A21,'Return Data'!$B$7:$R$2700,17,0)</f>
        <v>16.515599999999999</v>
      </c>
      <c r="M21" s="66">
        <f t="shared" si="4"/>
        <v>17</v>
      </c>
      <c r="N21" s="65">
        <f>VLOOKUP($A21,'Return Data'!$B$7:$R$2700,14,0)</f>
        <v>11.5685</v>
      </c>
      <c r="O21" s="66">
        <f t="shared" si="5"/>
        <v>14</v>
      </c>
      <c r="P21" s="65">
        <f>VLOOKUP($A21,'Return Data'!$B$7:$R$2700,15,0)</f>
        <v>14.275700000000001</v>
      </c>
      <c r="Q21" s="66">
        <f t="shared" si="6"/>
        <v>14</v>
      </c>
      <c r="R21" s="65">
        <f>VLOOKUP($A21,'Return Data'!$B$7:$R$2700,16,0)</f>
        <v>10.243</v>
      </c>
      <c r="S21" s="67">
        <f t="shared" si="7"/>
        <v>23</v>
      </c>
    </row>
    <row r="22" spans="1:19" x14ac:dyDescent="0.3">
      <c r="A22" s="63" t="s">
        <v>994</v>
      </c>
      <c r="B22" s="64">
        <f>VLOOKUP($A22,'Return Data'!$B$7:$R$2700,3,0)</f>
        <v>44260</v>
      </c>
      <c r="C22" s="65">
        <f>VLOOKUP($A22,'Return Data'!$B$7:$R$2700,4,0)</f>
        <v>25.46</v>
      </c>
      <c r="D22" s="65">
        <f>VLOOKUP($A22,'Return Data'!$B$7:$R$2700,10,0)</f>
        <v>8.5251000000000001</v>
      </c>
      <c r="E22" s="66">
        <f t="shared" si="0"/>
        <v>28</v>
      </c>
      <c r="F22" s="65">
        <f>VLOOKUP($A22,'Return Data'!$B$7:$R$2700,11,0)</f>
        <v>25.542400000000001</v>
      </c>
      <c r="G22" s="66">
        <f t="shared" si="1"/>
        <v>28</v>
      </c>
      <c r="H22" s="65">
        <f>VLOOKUP($A22,'Return Data'!$B$7:$R$2700,12,0)</f>
        <v>39.890099999999997</v>
      </c>
      <c r="I22" s="66">
        <f t="shared" si="2"/>
        <v>23</v>
      </c>
      <c r="J22" s="65">
        <f>VLOOKUP($A22,'Return Data'!$B$7:$R$2700,13,0)</f>
        <v>20.037700000000001</v>
      </c>
      <c r="K22" s="66">
        <f t="shared" si="3"/>
        <v>29</v>
      </c>
      <c r="L22" s="65">
        <f>VLOOKUP($A22,'Return Data'!$B$7:$R$2700,17,0)</f>
        <v>12.696199999999999</v>
      </c>
      <c r="M22" s="66">
        <f t="shared" si="4"/>
        <v>25</v>
      </c>
      <c r="N22" s="65">
        <f>VLOOKUP($A22,'Return Data'!$B$7:$R$2700,14,0)</f>
        <v>8.9357000000000006</v>
      </c>
      <c r="O22" s="66">
        <f t="shared" si="5"/>
        <v>27</v>
      </c>
      <c r="P22" s="65">
        <f>VLOOKUP($A22,'Return Data'!$B$7:$R$2700,15,0)</f>
        <v>13.5801</v>
      </c>
      <c r="Q22" s="66">
        <f t="shared" si="6"/>
        <v>17</v>
      </c>
      <c r="R22" s="65">
        <f>VLOOKUP($A22,'Return Data'!$B$7:$R$2700,16,0)</f>
        <v>10.8514</v>
      </c>
      <c r="S22" s="67">
        <f t="shared" si="7"/>
        <v>22</v>
      </c>
    </row>
    <row r="23" spans="1:19" x14ac:dyDescent="0.3">
      <c r="A23" s="63" t="s">
        <v>996</v>
      </c>
      <c r="B23" s="64">
        <f>VLOOKUP($A23,'Return Data'!$B$7:$R$2700,3,0)</f>
        <v>44260</v>
      </c>
      <c r="C23" s="65">
        <f>VLOOKUP($A23,'Return Data'!$B$7:$R$2700,4,0)</f>
        <v>36.270000000000003</v>
      </c>
      <c r="D23" s="65">
        <f>VLOOKUP($A23,'Return Data'!$B$7:$R$2700,10,0)</f>
        <v>11.6343</v>
      </c>
      <c r="E23" s="66">
        <f t="shared" si="0"/>
        <v>22</v>
      </c>
      <c r="F23" s="65">
        <f>VLOOKUP($A23,'Return Data'!$B$7:$R$2700,11,0)</f>
        <v>25.545200000000001</v>
      </c>
      <c r="G23" s="66">
        <f t="shared" si="1"/>
        <v>27</v>
      </c>
      <c r="H23" s="65">
        <f>VLOOKUP($A23,'Return Data'!$B$7:$R$2700,12,0)</f>
        <v>38.540900000000001</v>
      </c>
      <c r="I23" s="66">
        <f t="shared" si="2"/>
        <v>27</v>
      </c>
      <c r="J23" s="65">
        <f>VLOOKUP($A23,'Return Data'!$B$7:$R$2700,13,0)</f>
        <v>24.5108</v>
      </c>
      <c r="K23" s="66">
        <f t="shared" si="3"/>
        <v>24</v>
      </c>
      <c r="L23" s="65">
        <f>VLOOKUP($A23,'Return Data'!$B$7:$R$2700,17,0)</f>
        <v>14.8012</v>
      </c>
      <c r="M23" s="66">
        <f t="shared" si="4"/>
        <v>22</v>
      </c>
      <c r="N23" s="65">
        <f>VLOOKUP($A23,'Return Data'!$B$7:$R$2700,14,0)</f>
        <v>10.684900000000001</v>
      </c>
      <c r="O23" s="66">
        <f t="shared" si="5"/>
        <v>19</v>
      </c>
      <c r="P23" s="65">
        <f>VLOOKUP($A23,'Return Data'!$B$7:$R$2700,15,0)</f>
        <v>13.292299999999999</v>
      </c>
      <c r="Q23" s="66">
        <f t="shared" si="6"/>
        <v>20</v>
      </c>
      <c r="R23" s="65">
        <f>VLOOKUP($A23,'Return Data'!$B$7:$R$2700,16,0)</f>
        <v>11.8062</v>
      </c>
      <c r="S23" s="67">
        <f t="shared" si="7"/>
        <v>19</v>
      </c>
    </row>
    <row r="24" spans="1:19" x14ac:dyDescent="0.3">
      <c r="A24" s="63" t="s">
        <v>998</v>
      </c>
      <c r="B24" s="64">
        <f>VLOOKUP($A24,'Return Data'!$B$7:$R$2700,3,0)</f>
        <v>44260</v>
      </c>
      <c r="C24" s="65">
        <f>VLOOKUP($A24,'Return Data'!$B$7:$R$2700,4,0)</f>
        <v>84.023399999999995</v>
      </c>
      <c r="D24" s="65">
        <f>VLOOKUP($A24,'Return Data'!$B$7:$R$2700,10,0)</f>
        <v>8.1160999999999994</v>
      </c>
      <c r="E24" s="66">
        <f t="shared" si="0"/>
        <v>29</v>
      </c>
      <c r="F24" s="65">
        <f>VLOOKUP($A24,'Return Data'!$B$7:$R$2700,11,0)</f>
        <v>20.023499999999999</v>
      </c>
      <c r="G24" s="66">
        <f t="shared" si="1"/>
        <v>29</v>
      </c>
      <c r="H24" s="65">
        <f>VLOOKUP($A24,'Return Data'!$B$7:$R$2700,12,0)</f>
        <v>29.4833</v>
      </c>
      <c r="I24" s="66">
        <f t="shared" si="2"/>
        <v>29</v>
      </c>
      <c r="J24" s="65">
        <f>VLOOKUP($A24,'Return Data'!$B$7:$R$2700,13,0)</f>
        <v>26.568000000000001</v>
      </c>
      <c r="K24" s="66">
        <f t="shared" si="3"/>
        <v>23</v>
      </c>
      <c r="L24" s="65">
        <f>VLOOKUP($A24,'Return Data'!$B$7:$R$2700,17,0)</f>
        <v>13.7027</v>
      </c>
      <c r="M24" s="66">
        <f t="shared" si="4"/>
        <v>24</v>
      </c>
      <c r="N24" s="65">
        <f>VLOOKUP($A24,'Return Data'!$B$7:$R$2700,14,0)</f>
        <v>9.7256999999999998</v>
      </c>
      <c r="O24" s="66">
        <f t="shared" si="5"/>
        <v>24</v>
      </c>
      <c r="P24" s="65">
        <f>VLOOKUP($A24,'Return Data'!$B$7:$R$2700,15,0)</f>
        <v>11.0199</v>
      </c>
      <c r="Q24" s="66">
        <f t="shared" si="6"/>
        <v>26</v>
      </c>
      <c r="R24" s="65">
        <f>VLOOKUP($A24,'Return Data'!$B$7:$R$2700,16,0)</f>
        <v>8.5497999999999994</v>
      </c>
      <c r="S24" s="67">
        <f t="shared" si="7"/>
        <v>28</v>
      </c>
    </row>
    <row r="25" spans="1:19" x14ac:dyDescent="0.3">
      <c r="A25" s="63" t="s">
        <v>1000</v>
      </c>
      <c r="B25" s="64">
        <f>VLOOKUP($A25,'Return Data'!$B$7:$R$2700,3,0)</f>
        <v>44260</v>
      </c>
      <c r="C25" s="65">
        <f>VLOOKUP($A25,'Return Data'!$B$7:$R$2700,4,0)</f>
        <v>425.47968010461699</v>
      </c>
      <c r="D25" s="65">
        <f>VLOOKUP($A25,'Return Data'!$B$7:$R$2700,10,0)</f>
        <v>14.0938</v>
      </c>
      <c r="E25" s="66">
        <f t="shared" si="0"/>
        <v>7</v>
      </c>
      <c r="F25" s="65">
        <f>VLOOKUP($A25,'Return Data'!$B$7:$R$2700,11,0)</f>
        <v>32.546999999999997</v>
      </c>
      <c r="G25" s="66">
        <f t="shared" si="1"/>
        <v>7</v>
      </c>
      <c r="H25" s="65">
        <f>VLOOKUP($A25,'Return Data'!$B$7:$R$2700,12,0)</f>
        <v>49.0762</v>
      </c>
      <c r="I25" s="66">
        <f t="shared" si="2"/>
        <v>3</v>
      </c>
      <c r="J25" s="65">
        <f>VLOOKUP($A25,'Return Data'!$B$7:$R$2700,13,0)</f>
        <v>33.7804</v>
      </c>
      <c r="K25" s="66">
        <f t="shared" si="3"/>
        <v>3</v>
      </c>
      <c r="L25" s="65">
        <f>VLOOKUP($A25,'Return Data'!$B$7:$R$2700,17,0)</f>
        <v>19.045999999999999</v>
      </c>
      <c r="M25" s="66">
        <f t="shared" si="4"/>
        <v>6</v>
      </c>
      <c r="N25" s="65">
        <f>VLOOKUP($A25,'Return Data'!$B$7:$R$2700,14,0)</f>
        <v>12.945</v>
      </c>
      <c r="O25" s="66">
        <f t="shared" si="5"/>
        <v>5</v>
      </c>
      <c r="P25" s="65">
        <f>VLOOKUP($A25,'Return Data'!$B$7:$R$2700,15,0)</f>
        <v>14.607100000000001</v>
      </c>
      <c r="Q25" s="66">
        <f t="shared" si="6"/>
        <v>8</v>
      </c>
      <c r="R25" s="65">
        <f>VLOOKUP($A25,'Return Data'!$B$7:$R$2700,16,0)</f>
        <v>18.408300000000001</v>
      </c>
      <c r="S25" s="67">
        <f t="shared" si="7"/>
        <v>8</v>
      </c>
    </row>
    <row r="26" spans="1:19" x14ac:dyDescent="0.3">
      <c r="A26" s="63" t="s">
        <v>1003</v>
      </c>
      <c r="B26" s="64">
        <f>VLOOKUP($A26,'Return Data'!$B$7:$R$2700,3,0)</f>
        <v>44260</v>
      </c>
      <c r="C26" s="65">
        <f>VLOOKUP($A26,'Return Data'!$B$7:$R$2700,4,0)</f>
        <v>34.93</v>
      </c>
      <c r="D26" s="65">
        <f>VLOOKUP($A26,'Return Data'!$B$7:$R$2700,10,0)</f>
        <v>12.1492</v>
      </c>
      <c r="E26" s="66">
        <f t="shared" si="0"/>
        <v>17</v>
      </c>
      <c r="F26" s="65">
        <f>VLOOKUP($A26,'Return Data'!$B$7:$R$2700,11,0)</f>
        <v>28.8264</v>
      </c>
      <c r="G26" s="66">
        <f t="shared" si="1"/>
        <v>21</v>
      </c>
      <c r="H26" s="65">
        <f>VLOOKUP($A26,'Return Data'!$B$7:$R$2700,12,0)</f>
        <v>42.338999999999999</v>
      </c>
      <c r="I26" s="66">
        <f t="shared" si="2"/>
        <v>20</v>
      </c>
      <c r="J26" s="65">
        <f>VLOOKUP($A26,'Return Data'!$B$7:$R$2700,13,0)</f>
        <v>27.0367</v>
      </c>
      <c r="K26" s="66">
        <f t="shared" si="3"/>
        <v>22</v>
      </c>
      <c r="L26" s="65">
        <f>VLOOKUP($A26,'Return Data'!$B$7:$R$2700,17,0)</f>
        <v>16.778099999999998</v>
      </c>
      <c r="M26" s="66">
        <f t="shared" si="4"/>
        <v>15</v>
      </c>
      <c r="N26" s="65">
        <f>VLOOKUP($A26,'Return Data'!$B$7:$R$2700,14,0)</f>
        <v>11.1266</v>
      </c>
      <c r="O26" s="66">
        <f t="shared" si="5"/>
        <v>16</v>
      </c>
      <c r="P26" s="65">
        <f>VLOOKUP($A26,'Return Data'!$B$7:$R$2700,15,0)</f>
        <v>13.448499999999999</v>
      </c>
      <c r="Q26" s="66">
        <f t="shared" si="6"/>
        <v>19</v>
      </c>
      <c r="R26" s="65">
        <f>VLOOKUP($A26,'Return Data'!$B$7:$R$2700,16,0)</f>
        <v>9.8024000000000004</v>
      </c>
      <c r="S26" s="67">
        <f t="shared" si="7"/>
        <v>26</v>
      </c>
    </row>
    <row r="27" spans="1:19" x14ac:dyDescent="0.3">
      <c r="A27" s="63" t="s">
        <v>1004</v>
      </c>
      <c r="B27" s="64">
        <f>VLOOKUP($A27,'Return Data'!$B$7:$R$2700,3,0)</f>
        <v>44260</v>
      </c>
      <c r="C27" s="65">
        <f>VLOOKUP($A27,'Return Data'!$B$7:$R$2700,4,0)</f>
        <v>38.4762983261706</v>
      </c>
      <c r="D27" s="65">
        <f>VLOOKUP($A27,'Return Data'!$B$7:$R$2700,10,0)</f>
        <v>9.8508999999999993</v>
      </c>
      <c r="E27" s="66">
        <f t="shared" si="0"/>
        <v>26</v>
      </c>
      <c r="F27" s="65">
        <f>VLOOKUP($A27,'Return Data'!$B$7:$R$2700,11,0)</f>
        <v>28.016500000000001</v>
      </c>
      <c r="G27" s="66">
        <f t="shared" si="1"/>
        <v>24</v>
      </c>
      <c r="H27" s="65">
        <f>VLOOKUP($A27,'Return Data'!$B$7:$R$2700,12,0)</f>
        <v>39.806600000000003</v>
      </c>
      <c r="I27" s="66">
        <f t="shared" si="2"/>
        <v>24</v>
      </c>
      <c r="J27" s="65">
        <f>VLOOKUP($A27,'Return Data'!$B$7:$R$2700,13,0)</f>
        <v>20.288799999999998</v>
      </c>
      <c r="K27" s="66">
        <f t="shared" si="3"/>
        <v>28</v>
      </c>
      <c r="L27" s="65">
        <f>VLOOKUP($A27,'Return Data'!$B$7:$R$2700,17,0)</f>
        <v>17.795999999999999</v>
      </c>
      <c r="M27" s="66">
        <f t="shared" si="4"/>
        <v>9</v>
      </c>
      <c r="N27" s="65">
        <f>VLOOKUP($A27,'Return Data'!$B$7:$R$2700,14,0)</f>
        <v>12.3353</v>
      </c>
      <c r="O27" s="66">
        <f t="shared" si="5"/>
        <v>8</v>
      </c>
      <c r="P27" s="65">
        <f>VLOOKUP($A27,'Return Data'!$B$7:$R$2700,15,0)</f>
        <v>13.516400000000001</v>
      </c>
      <c r="Q27" s="66">
        <f t="shared" si="6"/>
        <v>18</v>
      </c>
      <c r="R27" s="65">
        <f>VLOOKUP($A27,'Return Data'!$B$7:$R$2700,16,0)</f>
        <v>10.157500000000001</v>
      </c>
      <c r="S27" s="67">
        <f t="shared" si="7"/>
        <v>24</v>
      </c>
    </row>
    <row r="28" spans="1:19" x14ac:dyDescent="0.3">
      <c r="A28" s="63" t="s">
        <v>1007</v>
      </c>
      <c r="B28" s="64">
        <f>VLOOKUP($A28,'Return Data'!$B$7:$R$2700,3,0)</f>
        <v>44260</v>
      </c>
      <c r="C28" s="65">
        <f>VLOOKUP($A28,'Return Data'!$B$7:$R$2700,4,0)</f>
        <v>13.226800000000001</v>
      </c>
      <c r="D28" s="65">
        <f>VLOOKUP($A28,'Return Data'!$B$7:$R$2700,10,0)</f>
        <v>15.235099999999999</v>
      </c>
      <c r="E28" s="66">
        <f t="shared" si="0"/>
        <v>5</v>
      </c>
      <c r="F28" s="65">
        <f>VLOOKUP($A28,'Return Data'!$B$7:$R$2700,11,0)</f>
        <v>34.440600000000003</v>
      </c>
      <c r="G28" s="66">
        <f t="shared" si="1"/>
        <v>6</v>
      </c>
      <c r="H28" s="65">
        <f>VLOOKUP($A28,'Return Data'!$B$7:$R$2700,12,0)</f>
        <v>45.2361</v>
      </c>
      <c r="I28" s="66">
        <f t="shared" si="2"/>
        <v>10</v>
      </c>
      <c r="J28" s="65">
        <f>VLOOKUP($A28,'Return Data'!$B$7:$R$2700,13,0)</f>
        <v>31.4543</v>
      </c>
      <c r="K28" s="66">
        <f t="shared" si="3"/>
        <v>7</v>
      </c>
      <c r="L28" s="65"/>
      <c r="M28" s="66"/>
      <c r="N28" s="65"/>
      <c r="O28" s="66"/>
      <c r="P28" s="65"/>
      <c r="Q28" s="66"/>
      <c r="R28" s="65">
        <f>VLOOKUP($A28,'Return Data'!$B$7:$R$2700,16,0)</f>
        <v>15.2087</v>
      </c>
      <c r="S28" s="67">
        <f t="shared" si="7"/>
        <v>11</v>
      </c>
    </row>
    <row r="29" spans="1:19" x14ac:dyDescent="0.3">
      <c r="A29" s="63" t="s">
        <v>1009</v>
      </c>
      <c r="B29" s="64">
        <f>VLOOKUP($A29,'Return Data'!$B$7:$R$2700,3,0)</f>
        <v>44260</v>
      </c>
      <c r="C29" s="65">
        <f>VLOOKUP($A29,'Return Data'!$B$7:$R$2700,4,0)</f>
        <v>66.727999999999994</v>
      </c>
      <c r="D29" s="65">
        <f>VLOOKUP($A29,'Return Data'!$B$7:$R$2700,10,0)</f>
        <v>13.167400000000001</v>
      </c>
      <c r="E29" s="66">
        <f t="shared" si="0"/>
        <v>10</v>
      </c>
      <c r="F29" s="65">
        <f>VLOOKUP($A29,'Return Data'!$B$7:$R$2700,11,0)</f>
        <v>29.1751</v>
      </c>
      <c r="G29" s="66">
        <f t="shared" si="1"/>
        <v>19</v>
      </c>
      <c r="H29" s="65">
        <f>VLOOKUP($A29,'Return Data'!$B$7:$R$2700,12,0)</f>
        <v>47.214700000000001</v>
      </c>
      <c r="I29" s="66">
        <f t="shared" si="2"/>
        <v>8</v>
      </c>
      <c r="J29" s="65">
        <f>VLOOKUP($A29,'Return Data'!$B$7:$R$2700,13,0)</f>
        <v>30.619</v>
      </c>
      <c r="K29" s="66">
        <f t="shared" si="3"/>
        <v>11</v>
      </c>
      <c r="L29" s="65">
        <f>VLOOKUP($A29,'Return Data'!$B$7:$R$2700,17,0)</f>
        <v>17.076499999999999</v>
      </c>
      <c r="M29" s="66">
        <f t="shared" si="4"/>
        <v>12</v>
      </c>
      <c r="N29" s="65">
        <f>VLOOKUP($A29,'Return Data'!$B$7:$R$2700,14,0)</f>
        <v>12.9808</v>
      </c>
      <c r="O29" s="66">
        <f t="shared" si="5"/>
        <v>4</v>
      </c>
      <c r="P29" s="65">
        <f>VLOOKUP($A29,'Return Data'!$B$7:$R$2700,15,0)</f>
        <v>17.393000000000001</v>
      </c>
      <c r="Q29" s="66">
        <f t="shared" si="6"/>
        <v>3</v>
      </c>
      <c r="R29" s="65">
        <f>VLOOKUP($A29,'Return Data'!$B$7:$R$2700,16,0)</f>
        <v>15.816700000000001</v>
      </c>
      <c r="S29" s="67">
        <f t="shared" si="7"/>
        <v>10</v>
      </c>
    </row>
    <row r="30" spans="1:19" x14ac:dyDescent="0.3">
      <c r="A30" s="63" t="s">
        <v>1010</v>
      </c>
      <c r="B30" s="64">
        <f>VLOOKUP($A30,'Return Data'!$B$7:$R$2700,3,0)</f>
        <v>44260</v>
      </c>
      <c r="C30" s="65">
        <f>VLOOKUP($A30,'Return Data'!$B$7:$R$2700,4,0)</f>
        <v>41.732399999999998</v>
      </c>
      <c r="D30" s="65">
        <f>VLOOKUP($A30,'Return Data'!$B$7:$R$2700,10,0)</f>
        <v>17.070599999999999</v>
      </c>
      <c r="E30" s="66">
        <f t="shared" si="0"/>
        <v>3</v>
      </c>
      <c r="F30" s="65">
        <f>VLOOKUP($A30,'Return Data'!$B$7:$R$2700,11,0)</f>
        <v>34.545999999999999</v>
      </c>
      <c r="G30" s="66">
        <f t="shared" si="1"/>
        <v>5</v>
      </c>
      <c r="H30" s="65">
        <f>VLOOKUP($A30,'Return Data'!$B$7:$R$2700,12,0)</f>
        <v>49.151400000000002</v>
      </c>
      <c r="I30" s="66">
        <f t="shared" si="2"/>
        <v>2</v>
      </c>
      <c r="J30" s="65">
        <f>VLOOKUP($A30,'Return Data'!$B$7:$R$2700,13,0)</f>
        <v>27.803799999999999</v>
      </c>
      <c r="K30" s="66">
        <f t="shared" si="3"/>
        <v>20</v>
      </c>
      <c r="L30" s="65">
        <f>VLOOKUP($A30,'Return Data'!$B$7:$R$2700,17,0)</f>
        <v>11.608599999999999</v>
      </c>
      <c r="M30" s="66">
        <f t="shared" si="4"/>
        <v>28</v>
      </c>
      <c r="N30" s="65">
        <f>VLOOKUP($A30,'Return Data'!$B$7:$R$2700,14,0)</f>
        <v>9.1668000000000003</v>
      </c>
      <c r="O30" s="66">
        <f t="shared" si="5"/>
        <v>26</v>
      </c>
      <c r="P30" s="65">
        <f>VLOOKUP($A30,'Return Data'!$B$7:$R$2700,15,0)</f>
        <v>14.3466</v>
      </c>
      <c r="Q30" s="66">
        <f t="shared" si="6"/>
        <v>12</v>
      </c>
      <c r="R30" s="65">
        <f>VLOOKUP($A30,'Return Data'!$B$7:$R$2700,16,0)</f>
        <v>11.0908</v>
      </c>
      <c r="S30" s="67">
        <f t="shared" si="7"/>
        <v>21</v>
      </c>
    </row>
    <row r="31" spans="1:19" x14ac:dyDescent="0.3">
      <c r="A31" s="63" t="s">
        <v>1012</v>
      </c>
      <c r="B31" s="64">
        <f>VLOOKUP($A31,'Return Data'!$B$7:$R$2700,3,0)</f>
        <v>44260</v>
      </c>
      <c r="C31" s="65">
        <f>VLOOKUP($A31,'Return Data'!$B$7:$R$2700,4,0)</f>
        <v>215.59</v>
      </c>
      <c r="D31" s="65">
        <f>VLOOKUP($A31,'Return Data'!$B$7:$R$2700,10,0)</f>
        <v>11.8902</v>
      </c>
      <c r="E31" s="66">
        <f t="shared" si="0"/>
        <v>19</v>
      </c>
      <c r="F31" s="65">
        <f>VLOOKUP($A31,'Return Data'!$B$7:$R$2700,11,0)</f>
        <v>29.889099999999999</v>
      </c>
      <c r="G31" s="66">
        <f t="shared" si="1"/>
        <v>17</v>
      </c>
      <c r="H31" s="65">
        <f>VLOOKUP($A31,'Return Data'!$B$7:$R$2700,12,0)</f>
        <v>44.613599999999998</v>
      </c>
      <c r="I31" s="66">
        <f t="shared" si="2"/>
        <v>14</v>
      </c>
      <c r="J31" s="65">
        <f>VLOOKUP($A31,'Return Data'!$B$7:$R$2700,13,0)</f>
        <v>27.939</v>
      </c>
      <c r="K31" s="66">
        <f t="shared" si="3"/>
        <v>18</v>
      </c>
      <c r="L31" s="65">
        <f>VLOOKUP($A31,'Return Data'!$B$7:$R$2700,17,0)</f>
        <v>16.968</v>
      </c>
      <c r="M31" s="66">
        <f t="shared" si="4"/>
        <v>13</v>
      </c>
      <c r="N31" s="65">
        <f>VLOOKUP($A31,'Return Data'!$B$7:$R$2700,14,0)</f>
        <v>11.016999999999999</v>
      </c>
      <c r="O31" s="66">
        <f t="shared" si="5"/>
        <v>17</v>
      </c>
      <c r="P31" s="65">
        <f>VLOOKUP($A31,'Return Data'!$B$7:$R$2700,15,0)</f>
        <v>12.9877</v>
      </c>
      <c r="Q31" s="66">
        <f t="shared" si="6"/>
        <v>23</v>
      </c>
      <c r="R31" s="65">
        <f>VLOOKUP($A31,'Return Data'!$B$7:$R$2700,16,0)</f>
        <v>18.482199999999999</v>
      </c>
      <c r="S31" s="67">
        <f t="shared" si="7"/>
        <v>7</v>
      </c>
    </row>
    <row r="32" spans="1:19" x14ac:dyDescent="0.3">
      <c r="A32" s="63" t="s">
        <v>1015</v>
      </c>
      <c r="B32" s="64">
        <f>VLOOKUP($A32,'Return Data'!$B$7:$R$2700,3,0)</f>
        <v>44260</v>
      </c>
      <c r="C32" s="65">
        <f>VLOOKUP($A32,'Return Data'!$B$7:$R$2700,4,0)</f>
        <v>53.051299999999998</v>
      </c>
      <c r="D32" s="65">
        <f>VLOOKUP($A32,'Return Data'!$B$7:$R$2700,10,0)</f>
        <v>14.921900000000001</v>
      </c>
      <c r="E32" s="66">
        <f t="shared" si="0"/>
        <v>6</v>
      </c>
      <c r="F32" s="65">
        <f>VLOOKUP($A32,'Return Data'!$B$7:$R$2700,11,0)</f>
        <v>36.449199999999998</v>
      </c>
      <c r="G32" s="66">
        <f t="shared" si="1"/>
        <v>2</v>
      </c>
      <c r="H32" s="65">
        <f>VLOOKUP($A32,'Return Data'!$B$7:$R$2700,12,0)</f>
        <v>51.602899999999998</v>
      </c>
      <c r="I32" s="66">
        <f t="shared" si="2"/>
        <v>1</v>
      </c>
      <c r="J32" s="65">
        <f>VLOOKUP($A32,'Return Data'!$B$7:$R$2700,13,0)</f>
        <v>36.641800000000003</v>
      </c>
      <c r="K32" s="66">
        <f t="shared" si="3"/>
        <v>2</v>
      </c>
      <c r="L32" s="65">
        <f>VLOOKUP($A32,'Return Data'!$B$7:$R$2700,17,0)</f>
        <v>19.581099999999999</v>
      </c>
      <c r="M32" s="66">
        <f t="shared" si="4"/>
        <v>4</v>
      </c>
      <c r="N32" s="65">
        <f>VLOOKUP($A32,'Return Data'!$B$7:$R$2700,14,0)</f>
        <v>12.255599999999999</v>
      </c>
      <c r="O32" s="66">
        <f t="shared" si="5"/>
        <v>9</v>
      </c>
      <c r="P32" s="65">
        <f>VLOOKUP($A32,'Return Data'!$B$7:$R$2700,15,0)</f>
        <v>14.5593</v>
      </c>
      <c r="Q32" s="66">
        <f t="shared" si="6"/>
        <v>10</v>
      </c>
      <c r="R32" s="65">
        <f>VLOOKUP($A32,'Return Data'!$B$7:$R$2700,16,0)</f>
        <v>11.658899999999999</v>
      </c>
      <c r="S32" s="67">
        <f t="shared" si="7"/>
        <v>20</v>
      </c>
    </row>
    <row r="33" spans="1:19" x14ac:dyDescent="0.3">
      <c r="A33" s="63" t="s">
        <v>1016</v>
      </c>
      <c r="B33" s="64">
        <f>VLOOKUP($A33,'Return Data'!$B$7:$R$2700,3,0)</f>
        <v>44260</v>
      </c>
      <c r="C33" s="65">
        <f>VLOOKUP($A33,'Return Data'!$B$7:$R$2700,4,0)</f>
        <v>612.32400581543197</v>
      </c>
      <c r="D33" s="65">
        <f>VLOOKUP($A33,'Return Data'!$B$7:$R$2700,10,0)</f>
        <v>17.305399999999999</v>
      </c>
      <c r="E33" s="66">
        <f t="shared" si="0"/>
        <v>2</v>
      </c>
      <c r="F33" s="65">
        <f>VLOOKUP($A33,'Return Data'!$B$7:$R$2700,11,0)</f>
        <v>34.905099999999997</v>
      </c>
      <c r="G33" s="66">
        <f t="shared" si="1"/>
        <v>4</v>
      </c>
      <c r="H33" s="65">
        <f>VLOOKUP($A33,'Return Data'!$B$7:$R$2700,12,0)</f>
        <v>48.539000000000001</v>
      </c>
      <c r="I33" s="66">
        <f t="shared" si="2"/>
        <v>5</v>
      </c>
      <c r="J33" s="65">
        <f>VLOOKUP($A33,'Return Data'!$B$7:$R$2700,13,0)</f>
        <v>28.258700000000001</v>
      </c>
      <c r="K33" s="66">
        <f t="shared" si="3"/>
        <v>17</v>
      </c>
      <c r="L33" s="65">
        <f>VLOOKUP($A33,'Return Data'!$B$7:$R$2700,17,0)</f>
        <v>16.267099999999999</v>
      </c>
      <c r="M33" s="66">
        <f t="shared" si="4"/>
        <v>19</v>
      </c>
      <c r="N33" s="65">
        <f>VLOOKUP($A33,'Return Data'!$B$7:$R$2700,14,0)</f>
        <v>10.8994</v>
      </c>
      <c r="O33" s="66">
        <f t="shared" si="5"/>
        <v>18</v>
      </c>
      <c r="P33" s="65">
        <f>VLOOKUP($A33,'Return Data'!$B$7:$R$2700,15,0)</f>
        <v>13.1683</v>
      </c>
      <c r="Q33" s="66">
        <f t="shared" si="6"/>
        <v>21</v>
      </c>
      <c r="R33" s="65">
        <f>VLOOKUP($A33,'Return Data'!$B$7:$R$2700,16,0)</f>
        <v>19.7363</v>
      </c>
      <c r="S33" s="67">
        <f t="shared" si="7"/>
        <v>4</v>
      </c>
    </row>
    <row r="34" spans="1:19" x14ac:dyDescent="0.3">
      <c r="A34" s="63" t="s">
        <v>1019</v>
      </c>
      <c r="B34" s="64">
        <f>VLOOKUP($A34,'Return Data'!$B$7:$R$2700,3,0)</f>
        <v>44260</v>
      </c>
      <c r="C34" s="65">
        <f>VLOOKUP($A34,'Return Data'!$B$7:$R$2700,4,0)</f>
        <v>118.613333333333</v>
      </c>
      <c r="D34" s="65">
        <f>VLOOKUP($A34,'Return Data'!$B$7:$R$2700,10,0)</f>
        <v>9.5701000000000001</v>
      </c>
      <c r="E34" s="66">
        <f t="shared" si="0"/>
        <v>27</v>
      </c>
      <c r="F34" s="65">
        <f>VLOOKUP($A34,'Return Data'!$B$7:$R$2700,11,0)</f>
        <v>25.898700000000002</v>
      </c>
      <c r="G34" s="66">
        <f t="shared" si="1"/>
        <v>25</v>
      </c>
      <c r="H34" s="65">
        <f>VLOOKUP($A34,'Return Data'!$B$7:$R$2700,12,0)</f>
        <v>37.8797</v>
      </c>
      <c r="I34" s="66">
        <f t="shared" si="2"/>
        <v>28</v>
      </c>
      <c r="J34" s="65">
        <f>VLOOKUP($A34,'Return Data'!$B$7:$R$2700,13,0)</f>
        <v>22.416399999999999</v>
      </c>
      <c r="K34" s="66">
        <f t="shared" si="3"/>
        <v>26</v>
      </c>
      <c r="L34" s="65">
        <f>VLOOKUP($A34,'Return Data'!$B$7:$R$2700,17,0)</f>
        <v>11.934100000000001</v>
      </c>
      <c r="M34" s="66">
        <f t="shared" si="4"/>
        <v>27</v>
      </c>
      <c r="N34" s="65">
        <f>VLOOKUP($A34,'Return Data'!$B$7:$R$2700,14,0)</f>
        <v>7.6832000000000003</v>
      </c>
      <c r="O34" s="66">
        <f t="shared" si="5"/>
        <v>28</v>
      </c>
      <c r="P34" s="65">
        <f>VLOOKUP($A34,'Return Data'!$B$7:$R$2700,15,0)</f>
        <v>10.123100000000001</v>
      </c>
      <c r="Q34" s="66">
        <f t="shared" si="6"/>
        <v>27</v>
      </c>
      <c r="R34" s="65">
        <f>VLOOKUP($A34,'Return Data'!$B$7:$R$2700,16,0)</f>
        <v>9.9665999999999997</v>
      </c>
      <c r="S34" s="67">
        <f t="shared" si="7"/>
        <v>25</v>
      </c>
    </row>
    <row r="35" spans="1:19" x14ac:dyDescent="0.3">
      <c r="A35" s="63" t="s">
        <v>1021</v>
      </c>
      <c r="B35" s="64">
        <f>VLOOKUP($A35,'Return Data'!$B$7:$R$2700,3,0)</f>
        <v>44260</v>
      </c>
      <c r="C35" s="65">
        <f>VLOOKUP($A35,'Return Data'!$B$7:$R$2700,4,0)</f>
        <v>13.97</v>
      </c>
      <c r="D35" s="65">
        <f>VLOOKUP($A35,'Return Data'!$B$7:$R$2700,10,0)</f>
        <v>12.661300000000001</v>
      </c>
      <c r="E35" s="66">
        <f t="shared" si="0"/>
        <v>14</v>
      </c>
      <c r="F35" s="65">
        <f>VLOOKUP($A35,'Return Data'!$B$7:$R$2700,11,0)</f>
        <v>30.0745</v>
      </c>
      <c r="G35" s="66">
        <f t="shared" si="1"/>
        <v>15</v>
      </c>
      <c r="H35" s="65">
        <f>VLOOKUP($A35,'Return Data'!$B$7:$R$2700,12,0)</f>
        <v>44.318199999999997</v>
      </c>
      <c r="I35" s="66">
        <f t="shared" si="2"/>
        <v>16</v>
      </c>
      <c r="J35" s="65">
        <f>VLOOKUP($A35,'Return Data'!$B$7:$R$2700,13,0)</f>
        <v>30.927800000000001</v>
      </c>
      <c r="K35" s="66">
        <f t="shared" si="3"/>
        <v>10</v>
      </c>
      <c r="L35" s="65">
        <f>VLOOKUP($A35,'Return Data'!$B$7:$R$2700,17,0)</f>
        <v>16.833600000000001</v>
      </c>
      <c r="M35" s="66">
        <f t="shared" si="4"/>
        <v>14</v>
      </c>
      <c r="N35" s="65">
        <f>VLOOKUP($A35,'Return Data'!$B$7:$R$2700,14,0)</f>
        <v>10.504300000000001</v>
      </c>
      <c r="O35" s="66">
        <f t="shared" si="5"/>
        <v>20</v>
      </c>
      <c r="P35" s="65">
        <f>VLOOKUP($A35,'Return Data'!$B$7:$R$2700,15,0)</f>
        <v>0</v>
      </c>
      <c r="Q35" s="66">
        <f t="shared" si="6"/>
        <v>28</v>
      </c>
      <c r="R35" s="65">
        <f>VLOOKUP($A35,'Return Data'!$B$7:$R$2700,16,0)</f>
        <v>9.1485000000000003</v>
      </c>
      <c r="S35" s="67">
        <f t="shared" si="7"/>
        <v>27</v>
      </c>
    </row>
    <row r="36" spans="1:19" x14ac:dyDescent="0.3">
      <c r="A36" s="63" t="s">
        <v>1023</v>
      </c>
      <c r="B36" s="64">
        <f>VLOOKUP($A36,'Return Data'!$B$7:$R$2700,3,0)</f>
        <v>44260</v>
      </c>
      <c r="C36" s="65">
        <f>VLOOKUP($A36,'Return Data'!$B$7:$R$2700,4,0)</f>
        <v>800.82910317861399</v>
      </c>
      <c r="D36" s="65">
        <f>VLOOKUP($A36,'Return Data'!$B$7:$R$2700,10,0)</f>
        <v>12.056699999999999</v>
      </c>
      <c r="E36" s="66">
        <f t="shared" si="0"/>
        <v>18</v>
      </c>
      <c r="F36" s="65">
        <f>VLOOKUP($A36,'Return Data'!$B$7:$R$2700,11,0)</f>
        <v>31.264700000000001</v>
      </c>
      <c r="G36" s="66">
        <f t="shared" si="1"/>
        <v>13</v>
      </c>
      <c r="H36" s="65">
        <f>VLOOKUP($A36,'Return Data'!$B$7:$R$2700,12,0)</f>
        <v>45.712499999999999</v>
      </c>
      <c r="I36" s="66">
        <f t="shared" si="2"/>
        <v>9</v>
      </c>
      <c r="J36" s="65">
        <f>VLOOKUP($A36,'Return Data'!$B$7:$R$2700,13,0)</f>
        <v>31.388100000000001</v>
      </c>
      <c r="K36" s="66">
        <f t="shared" si="3"/>
        <v>8</v>
      </c>
      <c r="L36" s="65">
        <f>VLOOKUP($A36,'Return Data'!$B$7:$R$2700,17,0)</f>
        <v>17.350899999999999</v>
      </c>
      <c r="M36" s="66">
        <f t="shared" si="4"/>
        <v>11</v>
      </c>
      <c r="N36" s="65">
        <f>VLOOKUP($A36,'Return Data'!$B$7:$R$2700,14,0)</f>
        <v>11.894600000000001</v>
      </c>
      <c r="O36" s="66">
        <f t="shared" si="5"/>
        <v>11</v>
      </c>
      <c r="P36" s="65">
        <f>VLOOKUP($A36,'Return Data'!$B$7:$R$2700,15,0)</f>
        <v>14.280799999999999</v>
      </c>
      <c r="Q36" s="66">
        <f t="shared" si="6"/>
        <v>13</v>
      </c>
      <c r="R36" s="65">
        <f>VLOOKUP($A36,'Return Data'!$B$7:$R$2700,16,0)</f>
        <v>13.584199999999999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12.727672413793103</v>
      </c>
      <c r="E38" s="74"/>
      <c r="F38" s="75">
        <f>AVERAGE(F8:F36)</f>
        <v>30.554362068965514</v>
      </c>
      <c r="G38" s="74"/>
      <c r="H38" s="75">
        <f>AVERAGE(H8:H36)</f>
        <v>43.757151724137927</v>
      </c>
      <c r="I38" s="74"/>
      <c r="J38" s="75">
        <f>AVERAGE(J8:J36)</f>
        <v>28.885706896551724</v>
      </c>
      <c r="K38" s="74"/>
      <c r="L38" s="75">
        <f>AVERAGE(L8:L36)</f>
        <v>16.738921428571427</v>
      </c>
      <c r="M38" s="74"/>
      <c r="N38" s="75">
        <f>AVERAGE(N8:N36)</f>
        <v>11.546999999999999</v>
      </c>
      <c r="O38" s="74"/>
      <c r="P38" s="75">
        <f>AVERAGE(P8:P36)</f>
        <v>13.654075000000002</v>
      </c>
      <c r="Q38" s="74"/>
      <c r="R38" s="75">
        <f>AVERAGE(R8:R36)</f>
        <v>14.008213793103453</v>
      </c>
      <c r="S38" s="76"/>
    </row>
    <row r="39" spans="1:19" x14ac:dyDescent="0.3">
      <c r="A39" s="73" t="s">
        <v>28</v>
      </c>
      <c r="B39" s="74"/>
      <c r="C39" s="74"/>
      <c r="D39" s="75">
        <f>MIN(D8:D36)</f>
        <v>8.1160999999999994</v>
      </c>
      <c r="E39" s="74"/>
      <c r="F39" s="75">
        <f>MIN(F8:F36)</f>
        <v>20.023499999999999</v>
      </c>
      <c r="G39" s="74"/>
      <c r="H39" s="75">
        <f>MIN(H8:H36)</f>
        <v>29.4833</v>
      </c>
      <c r="I39" s="74"/>
      <c r="J39" s="75">
        <f>MIN(J8:J36)</f>
        <v>20.037700000000001</v>
      </c>
      <c r="K39" s="74"/>
      <c r="L39" s="75">
        <f>MIN(L8:L36)</f>
        <v>11.608599999999999</v>
      </c>
      <c r="M39" s="74"/>
      <c r="N39" s="75">
        <f>MIN(N8:N36)</f>
        <v>7.6832000000000003</v>
      </c>
      <c r="O39" s="74"/>
      <c r="P39" s="75">
        <f>MIN(P8:P36)</f>
        <v>0</v>
      </c>
      <c r="Q39" s="74"/>
      <c r="R39" s="75">
        <f>MIN(R8:R36)</f>
        <v>6.2286000000000001</v>
      </c>
      <c r="S39" s="76"/>
    </row>
    <row r="40" spans="1:19" ht="15" thickBot="1" x14ac:dyDescent="0.35">
      <c r="A40" s="77" t="s">
        <v>29</v>
      </c>
      <c r="B40" s="78"/>
      <c r="C40" s="78"/>
      <c r="D40" s="79">
        <f>MAX(D8:D36)</f>
        <v>17.8</v>
      </c>
      <c r="E40" s="78"/>
      <c r="F40" s="79">
        <f>MAX(F8:F36)</f>
        <v>42.385800000000003</v>
      </c>
      <c r="G40" s="78"/>
      <c r="H40" s="79">
        <f>MAX(H8:H36)</f>
        <v>51.602899999999998</v>
      </c>
      <c r="I40" s="78"/>
      <c r="J40" s="79">
        <f>MAX(J8:J36)</f>
        <v>39.662700000000001</v>
      </c>
      <c r="K40" s="78"/>
      <c r="L40" s="79">
        <f>MAX(L8:L36)</f>
        <v>23.089500000000001</v>
      </c>
      <c r="M40" s="78"/>
      <c r="N40" s="79">
        <f>MAX(N8:N36)</f>
        <v>17.007000000000001</v>
      </c>
      <c r="O40" s="78"/>
      <c r="P40" s="79">
        <f>MAX(P8:P36)</f>
        <v>17.641500000000001</v>
      </c>
      <c r="Q40" s="78"/>
      <c r="R40" s="79">
        <f>MAX(R8:R36)</f>
        <v>20.076000000000001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348</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44260</v>
      </c>
      <c r="C8" s="65">
        <f>VLOOKUP($A8,'Return Data'!$B$7:$R$2700,4,0)</f>
        <v>35.724200000000003</v>
      </c>
      <c r="D8" s="65">
        <f>VLOOKUP($A8,'Return Data'!$B$7:$R$2700,9,0)</f>
        <v>3.2593999999999999</v>
      </c>
      <c r="E8" s="66">
        <f t="shared" ref="E8:E35" si="0">RANK(D8,D$8:D$35,0)</f>
        <v>5</v>
      </c>
      <c r="F8" s="65">
        <f>VLOOKUP($A8,'Return Data'!$B$7:$R$2700,10,0)</f>
        <v>1.7954000000000001</v>
      </c>
      <c r="G8" s="66">
        <f t="shared" ref="G8:G35" si="1">RANK(F8,F$8:F$35,0)</f>
        <v>3</v>
      </c>
      <c r="H8" s="65">
        <f>VLOOKUP($A8,'Return Data'!$B$7:$R$2700,11,0)</f>
        <v>4.6421000000000001</v>
      </c>
      <c r="I8" s="66">
        <f t="shared" ref="I8:I35" si="2">RANK(H8,H$8:H$35,0)</f>
        <v>7</v>
      </c>
      <c r="J8" s="65">
        <f>VLOOKUP($A8,'Return Data'!$B$7:$R$2700,12,0)</f>
        <v>8.9713999999999992</v>
      </c>
      <c r="K8" s="66">
        <f t="shared" ref="K8:K33" si="3">RANK(J8,J$8:J$35,0)</f>
        <v>1</v>
      </c>
      <c r="L8" s="65">
        <f>VLOOKUP($A8,'Return Data'!$B$7:$R$2700,13,0)</f>
        <v>7.4176000000000002</v>
      </c>
      <c r="M8" s="66">
        <f>RANK(L8,L$8:L$35,0)</f>
        <v>2</v>
      </c>
      <c r="N8" s="65">
        <f>VLOOKUP($A8,'Return Data'!$B$7:$R$2700,17,0)</f>
        <v>5.2169999999999996</v>
      </c>
      <c r="O8" s="66">
        <f>RANK(N8,N$8:N$35,0)</f>
        <v>21</v>
      </c>
      <c r="P8" s="65">
        <f>VLOOKUP($A8,'Return Data'!$B$7:$R$2700,14,0)</f>
        <v>5.7868000000000004</v>
      </c>
      <c r="Q8" s="66">
        <f>RANK(P8,P$8:P$35,0)</f>
        <v>21</v>
      </c>
      <c r="R8" s="65">
        <f>VLOOKUP($A8,'Return Data'!$B$7:$R$2700,16,0)</f>
        <v>7.7297000000000002</v>
      </c>
      <c r="S8" s="67">
        <f t="shared" ref="S8:S35" si="4">RANK(R8,R$8:R$35,0)</f>
        <v>20</v>
      </c>
    </row>
    <row r="9" spans="1:19" x14ac:dyDescent="0.3">
      <c r="A9" s="82" t="s">
        <v>54</v>
      </c>
      <c r="B9" s="64">
        <f>VLOOKUP($A9,'Return Data'!$B$7:$R$2700,3,0)</f>
        <v>44260</v>
      </c>
      <c r="C9" s="65">
        <f>VLOOKUP($A9,'Return Data'!$B$7:$R$2700,4,0)</f>
        <v>1.4522999999999999</v>
      </c>
      <c r="D9" s="65">
        <f>VLOOKUP($A9,'Return Data'!$B$7:$R$2700,9,0)</f>
        <v>0</v>
      </c>
      <c r="E9" s="66">
        <f t="shared" si="0"/>
        <v>10</v>
      </c>
      <c r="F9" s="65">
        <f>VLOOKUP($A9,'Return Data'!$B$7:$R$2700,10,0)</f>
        <v>0</v>
      </c>
      <c r="G9" s="66">
        <f t="shared" si="1"/>
        <v>7</v>
      </c>
      <c r="H9" s="65">
        <f>VLOOKUP($A9,'Return Data'!$B$7:$R$2700,11,0)</f>
        <v>0</v>
      </c>
      <c r="I9" s="66">
        <f t="shared" si="2"/>
        <v>23</v>
      </c>
      <c r="J9" s="65">
        <f>VLOOKUP($A9,'Return Data'!$B$7:$R$2700,12,0)</f>
        <v>0</v>
      </c>
      <c r="K9" s="66">
        <f t="shared" si="3"/>
        <v>26</v>
      </c>
      <c r="L9" s="65"/>
      <c r="M9" s="66"/>
      <c r="N9" s="65"/>
      <c r="O9" s="66"/>
      <c r="P9" s="65"/>
      <c r="Q9" s="66"/>
      <c r="R9" s="65">
        <f>VLOOKUP($A9,'Return Data'!$B$7:$R$2700,16,0)</f>
        <v>-19.292000000000002</v>
      </c>
      <c r="S9" s="67">
        <f t="shared" si="4"/>
        <v>27</v>
      </c>
    </row>
    <row r="10" spans="1:19" x14ac:dyDescent="0.3">
      <c r="A10" s="82" t="s">
        <v>55</v>
      </c>
      <c r="B10" s="64">
        <f>VLOOKUP($A10,'Return Data'!$B$7:$R$2700,3,0)</f>
        <v>44260</v>
      </c>
      <c r="C10" s="65">
        <f>VLOOKUP($A10,'Return Data'!$B$7:$R$2700,4,0)</f>
        <v>24.3049</v>
      </c>
      <c r="D10" s="65">
        <f>VLOOKUP($A10,'Return Data'!$B$7:$R$2700,9,0)</f>
        <v>-12.835699999999999</v>
      </c>
      <c r="E10" s="66">
        <f t="shared" si="0"/>
        <v>24</v>
      </c>
      <c r="F10" s="65">
        <f>VLOOKUP($A10,'Return Data'!$B$7:$R$2700,10,0)</f>
        <v>-8.4285999999999994</v>
      </c>
      <c r="G10" s="66">
        <f t="shared" si="1"/>
        <v>25</v>
      </c>
      <c r="H10" s="65">
        <f>VLOOKUP($A10,'Return Data'!$B$7:$R$2700,11,0)</f>
        <v>-0.63170000000000004</v>
      </c>
      <c r="I10" s="66">
        <f t="shared" si="2"/>
        <v>25</v>
      </c>
      <c r="J10" s="65">
        <f>VLOOKUP($A10,'Return Data'!$B$7:$R$2700,12,0)</f>
        <v>4.0810000000000004</v>
      </c>
      <c r="K10" s="66">
        <f t="shared" si="3"/>
        <v>12</v>
      </c>
      <c r="L10" s="65">
        <f>VLOOKUP($A10,'Return Data'!$B$7:$R$2700,13,0)</f>
        <v>5.9240000000000004</v>
      </c>
      <c r="M10" s="66">
        <f t="shared" ref="M10:M33" si="5">RANK(L10,L$8:L$35,0)</f>
        <v>15</v>
      </c>
      <c r="N10" s="65">
        <f>VLOOKUP($A10,'Return Data'!$B$7:$R$2700,17,0)</f>
        <v>10.513299999999999</v>
      </c>
      <c r="O10" s="66">
        <f t="shared" ref="O10:O21" si="6">RANK(N10,N$8:N$35,0)</f>
        <v>5</v>
      </c>
      <c r="P10" s="65">
        <f>VLOOKUP($A10,'Return Data'!$B$7:$R$2700,14,0)</f>
        <v>9.7079000000000004</v>
      </c>
      <c r="Q10" s="66">
        <f t="shared" ref="Q10:Q21" si="7">RANK(P10,P$8:P$35,0)</f>
        <v>6</v>
      </c>
      <c r="R10" s="65">
        <f>VLOOKUP($A10,'Return Data'!$B$7:$R$2700,16,0)</f>
        <v>9.4040999999999997</v>
      </c>
      <c r="S10" s="67">
        <f t="shared" si="4"/>
        <v>4</v>
      </c>
    </row>
    <row r="11" spans="1:19" x14ac:dyDescent="0.3">
      <c r="A11" s="82" t="s">
        <v>56</v>
      </c>
      <c r="B11" s="64">
        <f>VLOOKUP($A11,'Return Data'!$B$7:$R$2700,3,0)</f>
        <v>44260</v>
      </c>
      <c r="C11" s="65">
        <f>VLOOKUP($A11,'Return Data'!$B$7:$R$2700,4,0)</f>
        <v>19.117699999999999</v>
      </c>
      <c r="D11" s="65">
        <f>VLOOKUP($A11,'Return Data'!$B$7:$R$2700,9,0)</f>
        <v>-9.5439000000000007</v>
      </c>
      <c r="E11" s="66">
        <f t="shared" si="0"/>
        <v>21</v>
      </c>
      <c r="F11" s="65">
        <f>VLOOKUP($A11,'Return Data'!$B$7:$R$2700,10,0)</f>
        <v>5.4116</v>
      </c>
      <c r="G11" s="66">
        <f t="shared" si="1"/>
        <v>2</v>
      </c>
      <c r="H11" s="65">
        <f>VLOOKUP($A11,'Return Data'!$B$7:$R$2700,11,0)</f>
        <v>6.9462999999999999</v>
      </c>
      <c r="I11" s="66">
        <f t="shared" si="2"/>
        <v>2</v>
      </c>
      <c r="J11" s="65">
        <f>VLOOKUP($A11,'Return Data'!$B$7:$R$2700,12,0)</f>
        <v>7.1928999999999998</v>
      </c>
      <c r="K11" s="66">
        <f t="shared" si="3"/>
        <v>6</v>
      </c>
      <c r="L11" s="65">
        <f>VLOOKUP($A11,'Return Data'!$B$7:$R$2700,13,0)</f>
        <v>6.3914999999999997</v>
      </c>
      <c r="M11" s="66">
        <f t="shared" si="5"/>
        <v>9</v>
      </c>
      <c r="N11" s="65">
        <f>VLOOKUP($A11,'Return Data'!$B$7:$R$2700,17,0)</f>
        <v>2.8422999999999998</v>
      </c>
      <c r="O11" s="66">
        <f t="shared" si="6"/>
        <v>23</v>
      </c>
      <c r="P11" s="65">
        <f>VLOOKUP($A11,'Return Data'!$B$7:$R$2700,14,0)</f>
        <v>4.4630000000000001</v>
      </c>
      <c r="Q11" s="66">
        <f t="shared" si="7"/>
        <v>23</v>
      </c>
      <c r="R11" s="65">
        <f>VLOOKUP($A11,'Return Data'!$B$7:$R$2700,16,0)</f>
        <v>7.5644999999999998</v>
      </c>
      <c r="S11" s="67">
        <f t="shared" si="4"/>
        <v>21</v>
      </c>
    </row>
    <row r="12" spans="1:19" x14ac:dyDescent="0.3">
      <c r="A12" s="82" t="s">
        <v>57</v>
      </c>
      <c r="B12" s="64">
        <f>VLOOKUP($A12,'Return Data'!$B$7:$R$2700,3,0)</f>
        <v>44260</v>
      </c>
      <c r="C12" s="65">
        <f>VLOOKUP($A12,'Return Data'!$B$7:$R$2700,4,0)</f>
        <v>37.808199999999999</v>
      </c>
      <c r="D12" s="65">
        <f>VLOOKUP($A12,'Return Data'!$B$7:$R$2700,9,0)</f>
        <v>-6.5385999999999997</v>
      </c>
      <c r="E12" s="66">
        <f t="shared" si="0"/>
        <v>18</v>
      </c>
      <c r="F12" s="65">
        <f>VLOOKUP($A12,'Return Data'!$B$7:$R$2700,10,0)</f>
        <v>-6.4713000000000003</v>
      </c>
      <c r="G12" s="66">
        <f t="shared" si="1"/>
        <v>20</v>
      </c>
      <c r="H12" s="65">
        <f>VLOOKUP($A12,'Return Data'!$B$7:$R$2700,11,0)</f>
        <v>0.96419999999999995</v>
      </c>
      <c r="I12" s="66">
        <f t="shared" si="2"/>
        <v>20</v>
      </c>
      <c r="J12" s="65">
        <f>VLOOKUP($A12,'Return Data'!$B$7:$R$2700,12,0)</f>
        <v>2.2107999999999999</v>
      </c>
      <c r="K12" s="66">
        <f t="shared" si="3"/>
        <v>25</v>
      </c>
      <c r="L12" s="65">
        <f>VLOOKUP($A12,'Return Data'!$B$7:$R$2700,13,0)</f>
        <v>4.4172000000000002</v>
      </c>
      <c r="M12" s="66">
        <f t="shared" si="5"/>
        <v>24</v>
      </c>
      <c r="N12" s="65">
        <f>VLOOKUP($A12,'Return Data'!$B$7:$R$2700,17,0)</f>
        <v>8.1550999999999991</v>
      </c>
      <c r="O12" s="66">
        <f t="shared" si="6"/>
        <v>16</v>
      </c>
      <c r="P12" s="65">
        <f>VLOOKUP($A12,'Return Data'!$B$7:$R$2700,14,0)</f>
        <v>7.7676999999999996</v>
      </c>
      <c r="Q12" s="66">
        <f t="shared" si="7"/>
        <v>17</v>
      </c>
      <c r="R12" s="65">
        <f>VLOOKUP($A12,'Return Data'!$B$7:$R$2700,16,0)</f>
        <v>8.6472999999999995</v>
      </c>
      <c r="S12" s="67">
        <f t="shared" si="4"/>
        <v>12</v>
      </c>
    </row>
    <row r="13" spans="1:19" x14ac:dyDescent="0.3">
      <c r="A13" s="82" t="s">
        <v>58</v>
      </c>
      <c r="B13" s="64">
        <f>VLOOKUP($A13,'Return Data'!$B$7:$R$2700,3,0)</f>
        <v>44260</v>
      </c>
      <c r="C13" s="65">
        <f>VLOOKUP($A13,'Return Data'!$B$7:$R$2700,4,0)</f>
        <v>25.028500000000001</v>
      </c>
      <c r="D13" s="65">
        <f>VLOOKUP($A13,'Return Data'!$B$7:$R$2700,9,0)</f>
        <v>-3.6046</v>
      </c>
      <c r="E13" s="66">
        <f t="shared" si="0"/>
        <v>15</v>
      </c>
      <c r="F13" s="65">
        <f>VLOOKUP($A13,'Return Data'!$B$7:$R$2700,10,0)</f>
        <v>-2.4497</v>
      </c>
      <c r="G13" s="66">
        <f t="shared" si="1"/>
        <v>15</v>
      </c>
      <c r="H13" s="65">
        <f>VLOOKUP($A13,'Return Data'!$B$7:$R$2700,11,0)</f>
        <v>2.2010000000000001</v>
      </c>
      <c r="I13" s="66">
        <f t="shared" si="2"/>
        <v>13</v>
      </c>
      <c r="J13" s="65">
        <f>VLOOKUP($A13,'Return Data'!$B$7:$R$2700,12,0)</f>
        <v>3.7644000000000002</v>
      </c>
      <c r="K13" s="66">
        <f t="shared" si="3"/>
        <v>15</v>
      </c>
      <c r="L13" s="65">
        <f>VLOOKUP($A13,'Return Data'!$B$7:$R$2700,13,0)</f>
        <v>6.2302999999999997</v>
      </c>
      <c r="M13" s="66">
        <f t="shared" si="5"/>
        <v>12</v>
      </c>
      <c r="N13" s="65">
        <f>VLOOKUP($A13,'Return Data'!$B$7:$R$2700,17,0)</f>
        <v>9.3043999999999993</v>
      </c>
      <c r="O13" s="66">
        <f t="shared" si="6"/>
        <v>9</v>
      </c>
      <c r="P13" s="65">
        <f>VLOOKUP($A13,'Return Data'!$B$7:$R$2700,14,0)</f>
        <v>8.5931999999999995</v>
      </c>
      <c r="Q13" s="66">
        <f t="shared" si="7"/>
        <v>10</v>
      </c>
      <c r="R13" s="65">
        <f>VLOOKUP($A13,'Return Data'!$B$7:$R$2700,16,0)</f>
        <v>8.7917000000000005</v>
      </c>
      <c r="S13" s="67">
        <f t="shared" si="4"/>
        <v>10</v>
      </c>
    </row>
    <row r="14" spans="1:19" x14ac:dyDescent="0.3">
      <c r="A14" s="82" t="s">
        <v>59</v>
      </c>
      <c r="B14" s="64">
        <f>VLOOKUP($A14,'Return Data'!$B$7:$R$2700,3,0)</f>
        <v>44260</v>
      </c>
      <c r="C14" s="65">
        <f>VLOOKUP($A14,'Return Data'!$B$7:$R$2700,4,0)</f>
        <v>2662.3083999999999</v>
      </c>
      <c r="D14" s="65">
        <f>VLOOKUP($A14,'Return Data'!$B$7:$R$2700,9,0)</f>
        <v>-11.1713</v>
      </c>
      <c r="E14" s="66">
        <f t="shared" si="0"/>
        <v>23</v>
      </c>
      <c r="F14" s="65">
        <f>VLOOKUP($A14,'Return Data'!$B$7:$R$2700,10,0)</f>
        <v>-8.2370000000000001</v>
      </c>
      <c r="G14" s="66">
        <f t="shared" si="1"/>
        <v>23</v>
      </c>
      <c r="H14" s="65">
        <f>VLOOKUP($A14,'Return Data'!$B$7:$R$2700,11,0)</f>
        <v>0.63690000000000002</v>
      </c>
      <c r="I14" s="66">
        <f t="shared" si="2"/>
        <v>21</v>
      </c>
      <c r="J14" s="65">
        <f>VLOOKUP($A14,'Return Data'!$B$7:$R$2700,12,0)</f>
        <v>2.6576</v>
      </c>
      <c r="K14" s="66">
        <f t="shared" si="3"/>
        <v>23</v>
      </c>
      <c r="L14" s="65">
        <f>VLOOKUP($A14,'Return Data'!$B$7:$R$2700,13,0)</f>
        <v>5.9783999999999997</v>
      </c>
      <c r="M14" s="66">
        <f t="shared" si="5"/>
        <v>14</v>
      </c>
      <c r="N14" s="65">
        <f>VLOOKUP($A14,'Return Data'!$B$7:$R$2700,17,0)</f>
        <v>10.3</v>
      </c>
      <c r="O14" s="66">
        <f t="shared" si="6"/>
        <v>7</v>
      </c>
      <c r="P14" s="65">
        <f>VLOOKUP($A14,'Return Data'!$B$7:$R$2700,14,0)</f>
        <v>9.5928000000000004</v>
      </c>
      <c r="Q14" s="66">
        <f t="shared" si="7"/>
        <v>7</v>
      </c>
      <c r="R14" s="65">
        <f>VLOOKUP($A14,'Return Data'!$B$7:$R$2700,16,0)</f>
        <v>8.8146000000000004</v>
      </c>
      <c r="S14" s="67">
        <f t="shared" si="4"/>
        <v>9</v>
      </c>
    </row>
    <row r="15" spans="1:19" x14ac:dyDescent="0.3">
      <c r="A15" s="82" t="s">
        <v>61</v>
      </c>
      <c r="B15" s="64">
        <f>VLOOKUP($A15,'Return Data'!$B$7:$R$2700,3,0)</f>
        <v>44260</v>
      </c>
      <c r="C15" s="65">
        <f>VLOOKUP($A15,'Return Data'!$B$7:$R$2700,4,0)</f>
        <v>74.385099999999994</v>
      </c>
      <c r="D15" s="65">
        <f>VLOOKUP($A15,'Return Data'!$B$7:$R$2700,9,0)</f>
        <v>17.453800000000001</v>
      </c>
      <c r="E15" s="66">
        <f t="shared" si="0"/>
        <v>1</v>
      </c>
      <c r="F15" s="65">
        <f>VLOOKUP($A15,'Return Data'!$B$7:$R$2700,10,0)</f>
        <v>15.1038</v>
      </c>
      <c r="G15" s="66">
        <f t="shared" si="1"/>
        <v>1</v>
      </c>
      <c r="H15" s="65">
        <f>VLOOKUP($A15,'Return Data'!$B$7:$R$2700,11,0)</f>
        <v>16.214200000000002</v>
      </c>
      <c r="I15" s="66">
        <f t="shared" si="2"/>
        <v>1</v>
      </c>
      <c r="J15" s="65">
        <f>VLOOKUP($A15,'Return Data'!$B$7:$R$2700,12,0)</f>
        <v>8.4283000000000001</v>
      </c>
      <c r="K15" s="66">
        <f t="shared" si="3"/>
        <v>2</v>
      </c>
      <c r="L15" s="65">
        <f>VLOOKUP($A15,'Return Data'!$B$7:$R$2700,13,0)</f>
        <v>3.7008999999999999</v>
      </c>
      <c r="M15" s="66">
        <f t="shared" si="5"/>
        <v>25</v>
      </c>
      <c r="N15" s="65">
        <f>VLOOKUP($A15,'Return Data'!$B$7:$R$2700,17,0)</f>
        <v>3.5718000000000001</v>
      </c>
      <c r="O15" s="66">
        <f t="shared" si="6"/>
        <v>22</v>
      </c>
      <c r="P15" s="65">
        <f>VLOOKUP($A15,'Return Data'!$B$7:$R$2700,14,0)</f>
        <v>5.5827</v>
      </c>
      <c r="Q15" s="66">
        <f t="shared" si="7"/>
        <v>22</v>
      </c>
      <c r="R15" s="65">
        <f>VLOOKUP($A15,'Return Data'!$B$7:$R$2700,16,0)</f>
        <v>8.2233999999999998</v>
      </c>
      <c r="S15" s="67">
        <f t="shared" si="4"/>
        <v>15</v>
      </c>
    </row>
    <row r="16" spans="1:19" x14ac:dyDescent="0.3">
      <c r="A16" s="82" t="s">
        <v>62</v>
      </c>
      <c r="B16" s="64">
        <f>VLOOKUP($A16,'Return Data'!$B$7:$R$2700,3,0)</f>
        <v>44260</v>
      </c>
      <c r="C16" s="65">
        <f>VLOOKUP($A16,'Return Data'!$B$7:$R$2700,4,0)</f>
        <v>71.793199999999999</v>
      </c>
      <c r="D16" s="65">
        <f>VLOOKUP($A16,'Return Data'!$B$7:$R$2700,9,0)</f>
        <v>-0.78939999999999999</v>
      </c>
      <c r="E16" s="66">
        <f t="shared" si="0"/>
        <v>11</v>
      </c>
      <c r="F16" s="65">
        <f>VLOOKUP($A16,'Return Data'!$B$7:$R$2700,10,0)</f>
        <v>-0.45479999999999998</v>
      </c>
      <c r="G16" s="66">
        <f t="shared" si="1"/>
        <v>9</v>
      </c>
      <c r="H16" s="65">
        <f>VLOOKUP($A16,'Return Data'!$B$7:$R$2700,11,0)</f>
        <v>3.7212999999999998</v>
      </c>
      <c r="I16" s="66">
        <f t="shared" si="2"/>
        <v>9</v>
      </c>
      <c r="J16" s="65">
        <f>VLOOKUP($A16,'Return Data'!$B$7:$R$2700,12,0)</f>
        <v>6.4339000000000004</v>
      </c>
      <c r="K16" s="66">
        <f t="shared" si="3"/>
        <v>7</v>
      </c>
      <c r="L16" s="65">
        <f>VLOOKUP($A16,'Return Data'!$B$7:$R$2700,13,0)</f>
        <v>6.3757000000000001</v>
      </c>
      <c r="M16" s="66">
        <f t="shared" si="5"/>
        <v>10</v>
      </c>
      <c r="N16" s="65">
        <f>VLOOKUP($A16,'Return Data'!$B$7:$R$2700,17,0)</f>
        <v>7.2511000000000001</v>
      </c>
      <c r="O16" s="66">
        <f t="shared" si="6"/>
        <v>19</v>
      </c>
      <c r="P16" s="65">
        <f>VLOOKUP($A16,'Return Data'!$B$7:$R$2700,14,0)</f>
        <v>6.1405000000000003</v>
      </c>
      <c r="Q16" s="66">
        <f t="shared" si="7"/>
        <v>20</v>
      </c>
      <c r="R16" s="65">
        <f>VLOOKUP($A16,'Return Data'!$B$7:$R$2700,16,0)</f>
        <v>7.9271000000000003</v>
      </c>
      <c r="S16" s="67">
        <f t="shared" si="4"/>
        <v>18</v>
      </c>
    </row>
    <row r="17" spans="1:19" x14ac:dyDescent="0.3">
      <c r="A17" s="82" t="s">
        <v>63</v>
      </c>
      <c r="B17" s="64">
        <f>VLOOKUP($A17,'Return Data'!$B$7:$R$2700,3,0)</f>
        <v>44260</v>
      </c>
      <c r="C17" s="65">
        <f>VLOOKUP($A17,'Return Data'!$B$7:$R$2700,4,0)</f>
        <v>29.6477</v>
      </c>
      <c r="D17" s="65">
        <f>VLOOKUP($A17,'Return Data'!$B$7:$R$2700,9,0)</f>
        <v>-7.9013999999999998</v>
      </c>
      <c r="E17" s="66">
        <f t="shared" si="0"/>
        <v>20</v>
      </c>
      <c r="F17" s="65">
        <f>VLOOKUP($A17,'Return Data'!$B$7:$R$2700,10,0)</f>
        <v>-5.9207999999999998</v>
      </c>
      <c r="G17" s="66">
        <f t="shared" si="1"/>
        <v>19</v>
      </c>
      <c r="H17" s="65">
        <f>VLOOKUP($A17,'Return Data'!$B$7:$R$2700,11,0)</f>
        <v>1.4670000000000001</v>
      </c>
      <c r="I17" s="66">
        <f t="shared" si="2"/>
        <v>16</v>
      </c>
      <c r="J17" s="65">
        <f>VLOOKUP($A17,'Return Data'!$B$7:$R$2700,12,0)</f>
        <v>3.3637000000000001</v>
      </c>
      <c r="K17" s="66">
        <f t="shared" si="3"/>
        <v>18</v>
      </c>
      <c r="L17" s="65">
        <f>VLOOKUP($A17,'Return Data'!$B$7:$R$2700,13,0)</f>
        <v>4.5637999999999996</v>
      </c>
      <c r="M17" s="66">
        <f t="shared" si="5"/>
        <v>23</v>
      </c>
      <c r="N17" s="65">
        <f>VLOOKUP($A17,'Return Data'!$B$7:$R$2700,17,0)</f>
        <v>8.8927999999999994</v>
      </c>
      <c r="O17" s="66">
        <f t="shared" si="6"/>
        <v>14</v>
      </c>
      <c r="P17" s="65">
        <f>VLOOKUP($A17,'Return Data'!$B$7:$R$2700,14,0)</f>
        <v>8.5391999999999992</v>
      </c>
      <c r="Q17" s="66">
        <f t="shared" si="7"/>
        <v>11</v>
      </c>
      <c r="R17" s="65">
        <f>VLOOKUP($A17,'Return Data'!$B$7:$R$2700,16,0)</f>
        <v>7.7759</v>
      </c>
      <c r="S17" s="67">
        <f t="shared" si="4"/>
        <v>19</v>
      </c>
    </row>
    <row r="18" spans="1:19" x14ac:dyDescent="0.3">
      <c r="A18" s="82" t="s">
        <v>64</v>
      </c>
      <c r="B18" s="64">
        <f>VLOOKUP($A18,'Return Data'!$B$7:$R$2700,3,0)</f>
        <v>44260</v>
      </c>
      <c r="C18" s="65">
        <f>VLOOKUP($A18,'Return Data'!$B$7:$R$2700,4,0)</f>
        <v>29.077400000000001</v>
      </c>
      <c r="D18" s="65">
        <f>VLOOKUP($A18,'Return Data'!$B$7:$R$2700,9,0)</f>
        <v>2.6909000000000001</v>
      </c>
      <c r="E18" s="66">
        <f t="shared" si="0"/>
        <v>6</v>
      </c>
      <c r="F18" s="65">
        <f>VLOOKUP($A18,'Return Data'!$B$7:$R$2700,10,0)</f>
        <v>1.1134999999999999</v>
      </c>
      <c r="G18" s="66">
        <f t="shared" si="1"/>
        <v>4</v>
      </c>
      <c r="H18" s="65">
        <f>VLOOKUP($A18,'Return Data'!$B$7:$R$2700,11,0)</f>
        <v>5.5789999999999997</v>
      </c>
      <c r="I18" s="66">
        <f t="shared" si="2"/>
        <v>3</v>
      </c>
      <c r="J18" s="65">
        <f>VLOOKUP($A18,'Return Data'!$B$7:$R$2700,12,0)</f>
        <v>8.0577000000000005</v>
      </c>
      <c r="K18" s="66">
        <f t="shared" si="3"/>
        <v>3</v>
      </c>
      <c r="L18" s="65">
        <f>VLOOKUP($A18,'Return Data'!$B$7:$R$2700,13,0)</f>
        <v>8.9383999999999997</v>
      </c>
      <c r="M18" s="66">
        <f t="shared" si="5"/>
        <v>1</v>
      </c>
      <c r="N18" s="65">
        <f>VLOOKUP($A18,'Return Data'!$B$7:$R$2700,17,0)</f>
        <v>11.267899999999999</v>
      </c>
      <c r="O18" s="66">
        <f t="shared" si="6"/>
        <v>3</v>
      </c>
      <c r="P18" s="65">
        <f>VLOOKUP($A18,'Return Data'!$B$7:$R$2700,14,0)</f>
        <v>10.0892</v>
      </c>
      <c r="Q18" s="66">
        <f t="shared" si="7"/>
        <v>3</v>
      </c>
      <c r="R18" s="65">
        <f>VLOOKUP($A18,'Return Data'!$B$7:$R$2700,16,0)</f>
        <v>10.849</v>
      </c>
      <c r="S18" s="67">
        <f t="shared" si="4"/>
        <v>1</v>
      </c>
    </row>
    <row r="19" spans="1:19" x14ac:dyDescent="0.3">
      <c r="A19" s="82" t="s">
        <v>65</v>
      </c>
      <c r="B19" s="64">
        <f>VLOOKUP($A19,'Return Data'!$B$7:$R$2700,3,0)</f>
        <v>44260</v>
      </c>
      <c r="C19" s="65">
        <f>VLOOKUP($A19,'Return Data'!$B$7:$R$2700,4,0)</f>
        <v>18.323599999999999</v>
      </c>
      <c r="D19" s="65">
        <f>VLOOKUP($A19,'Return Data'!$B$7:$R$2700,9,0)</f>
        <v>0.69040000000000001</v>
      </c>
      <c r="E19" s="66">
        <f t="shared" si="0"/>
        <v>7</v>
      </c>
      <c r="F19" s="65">
        <f>VLOOKUP($A19,'Return Data'!$B$7:$R$2700,10,0)</f>
        <v>1.0161</v>
      </c>
      <c r="G19" s="66">
        <f t="shared" si="1"/>
        <v>5</v>
      </c>
      <c r="H19" s="65">
        <f>VLOOKUP($A19,'Return Data'!$B$7:$R$2700,11,0)</f>
        <v>5.0663999999999998</v>
      </c>
      <c r="I19" s="66">
        <f t="shared" si="2"/>
        <v>5</v>
      </c>
      <c r="J19" s="65">
        <f>VLOOKUP($A19,'Return Data'!$B$7:$R$2700,12,0)</f>
        <v>7.7586000000000004</v>
      </c>
      <c r="K19" s="66">
        <f t="shared" si="3"/>
        <v>5</v>
      </c>
      <c r="L19" s="65">
        <f>VLOOKUP($A19,'Return Data'!$B$7:$R$2700,13,0)</f>
        <v>7.2225999999999999</v>
      </c>
      <c r="M19" s="66">
        <f t="shared" si="5"/>
        <v>4</v>
      </c>
      <c r="N19" s="65">
        <f>VLOOKUP($A19,'Return Data'!$B$7:$R$2700,17,0)</f>
        <v>7.8544</v>
      </c>
      <c r="O19" s="66">
        <f t="shared" si="6"/>
        <v>17</v>
      </c>
      <c r="P19" s="65">
        <f>VLOOKUP($A19,'Return Data'!$B$7:$R$2700,14,0)</f>
        <v>8.1479999999999997</v>
      </c>
      <c r="Q19" s="66">
        <f t="shared" si="7"/>
        <v>14</v>
      </c>
      <c r="R19" s="65">
        <f>VLOOKUP($A19,'Return Data'!$B$7:$R$2700,16,0)</f>
        <v>6.6285999999999996</v>
      </c>
      <c r="S19" s="67">
        <f t="shared" si="4"/>
        <v>25</v>
      </c>
    </row>
    <row r="20" spans="1:19" x14ac:dyDescent="0.3">
      <c r="A20" s="82" t="s">
        <v>66</v>
      </c>
      <c r="B20" s="64">
        <f>VLOOKUP($A20,'Return Data'!$B$7:$R$2700,3,0)</f>
        <v>44260</v>
      </c>
      <c r="C20" s="65">
        <f>VLOOKUP($A20,'Return Data'!$B$7:$R$2700,4,0)</f>
        <v>28.542100000000001</v>
      </c>
      <c r="D20" s="65">
        <f>VLOOKUP($A20,'Return Data'!$B$7:$R$2700,9,0)</f>
        <v>-13.3935</v>
      </c>
      <c r="E20" s="66">
        <f t="shared" si="0"/>
        <v>25</v>
      </c>
      <c r="F20" s="65">
        <f>VLOOKUP($A20,'Return Data'!$B$7:$R$2700,10,0)</f>
        <v>-8.0152999999999999</v>
      </c>
      <c r="G20" s="66">
        <f t="shared" si="1"/>
        <v>22</v>
      </c>
      <c r="H20" s="65">
        <f>VLOOKUP($A20,'Return Data'!$B$7:$R$2700,11,0)</f>
        <v>1.2714000000000001</v>
      </c>
      <c r="I20" s="66">
        <f t="shared" si="2"/>
        <v>18</v>
      </c>
      <c r="J20" s="65">
        <f>VLOOKUP($A20,'Return Data'!$B$7:$R$2700,12,0)</f>
        <v>3.3546</v>
      </c>
      <c r="K20" s="66">
        <f t="shared" si="3"/>
        <v>19</v>
      </c>
      <c r="L20" s="65">
        <f>VLOOKUP($A20,'Return Data'!$B$7:$R$2700,13,0)</f>
        <v>6.9192999999999998</v>
      </c>
      <c r="M20" s="66">
        <f t="shared" si="5"/>
        <v>6</v>
      </c>
      <c r="N20" s="65">
        <f>VLOOKUP($A20,'Return Data'!$B$7:$R$2700,17,0)</f>
        <v>11.3916</v>
      </c>
      <c r="O20" s="66">
        <f t="shared" si="6"/>
        <v>1</v>
      </c>
      <c r="P20" s="65">
        <f>VLOOKUP($A20,'Return Data'!$B$7:$R$2700,14,0)</f>
        <v>10.3697</v>
      </c>
      <c r="Q20" s="66">
        <f t="shared" si="7"/>
        <v>1</v>
      </c>
      <c r="R20" s="65">
        <f>VLOOKUP($A20,'Return Data'!$B$7:$R$2700,16,0)</f>
        <v>9.4345999999999997</v>
      </c>
      <c r="S20" s="67">
        <f t="shared" si="4"/>
        <v>3</v>
      </c>
    </row>
    <row r="21" spans="1:19" x14ac:dyDescent="0.3">
      <c r="A21" s="82" t="s">
        <v>67</v>
      </c>
      <c r="B21" s="64">
        <f>VLOOKUP($A21,'Return Data'!$B$7:$R$2700,3,0)</f>
        <v>44260</v>
      </c>
      <c r="C21" s="65">
        <f>VLOOKUP($A21,'Return Data'!$B$7:$R$2700,4,0)</f>
        <v>17.461300000000001</v>
      </c>
      <c r="D21" s="65">
        <f>VLOOKUP($A21,'Return Data'!$B$7:$R$2700,9,0)</f>
        <v>3.5407999999999999</v>
      </c>
      <c r="E21" s="66">
        <f t="shared" si="0"/>
        <v>4</v>
      </c>
      <c r="F21" s="65">
        <f>VLOOKUP($A21,'Return Data'!$B$7:$R$2700,10,0)</f>
        <v>-2.07E-2</v>
      </c>
      <c r="G21" s="66">
        <f t="shared" si="1"/>
        <v>8</v>
      </c>
      <c r="H21" s="65">
        <f>VLOOKUP($A21,'Return Data'!$B$7:$R$2700,11,0)</f>
        <v>5.0972</v>
      </c>
      <c r="I21" s="66">
        <f t="shared" si="2"/>
        <v>4</v>
      </c>
      <c r="J21" s="65">
        <f>VLOOKUP($A21,'Return Data'!$B$7:$R$2700,12,0)</f>
        <v>7.8083</v>
      </c>
      <c r="K21" s="66">
        <f t="shared" si="3"/>
        <v>4</v>
      </c>
      <c r="L21" s="65">
        <f>VLOOKUP($A21,'Return Data'!$B$7:$R$2700,13,0)</f>
        <v>6.2743000000000002</v>
      </c>
      <c r="M21" s="66">
        <f t="shared" si="5"/>
        <v>11</v>
      </c>
      <c r="N21" s="65">
        <f>VLOOKUP($A21,'Return Data'!$B$7:$R$2700,17,0)</f>
        <v>7.7561999999999998</v>
      </c>
      <c r="O21" s="66">
        <f t="shared" si="6"/>
        <v>18</v>
      </c>
      <c r="P21" s="65">
        <f>VLOOKUP($A21,'Return Data'!$B$7:$R$2700,14,0)</f>
        <v>7.4273999999999996</v>
      </c>
      <c r="Q21" s="66">
        <f t="shared" si="7"/>
        <v>18</v>
      </c>
      <c r="R21" s="65">
        <f>VLOOKUP($A21,'Return Data'!$B$7:$R$2700,16,0)</f>
        <v>7.5061</v>
      </c>
      <c r="S21" s="67">
        <f t="shared" si="4"/>
        <v>22</v>
      </c>
    </row>
    <row r="22" spans="1:19" x14ac:dyDescent="0.3">
      <c r="A22" s="82" t="s">
        <v>68</v>
      </c>
      <c r="B22" s="64">
        <f>VLOOKUP($A22,'Return Data'!$B$7:$R$2700,3,0)</f>
        <v>44260</v>
      </c>
      <c r="C22" s="65">
        <f>VLOOKUP($A22,'Return Data'!$B$7:$R$2700,4,0)</f>
        <v>1188.5518999999999</v>
      </c>
      <c r="D22" s="65">
        <f>VLOOKUP($A22,'Return Data'!$B$7:$R$2700,9,0)</f>
        <v>0.54579999999999995</v>
      </c>
      <c r="E22" s="66">
        <f t="shared" si="0"/>
        <v>8</v>
      </c>
      <c r="F22" s="65">
        <f>VLOOKUP($A22,'Return Data'!$B$7:$R$2700,10,0)</f>
        <v>-0.88</v>
      </c>
      <c r="G22" s="66">
        <f t="shared" si="1"/>
        <v>10</v>
      </c>
      <c r="H22" s="65">
        <f>VLOOKUP($A22,'Return Data'!$B$7:$R$2700,11,0)</f>
        <v>4.7897999999999996</v>
      </c>
      <c r="I22" s="66">
        <f t="shared" si="2"/>
        <v>6</v>
      </c>
      <c r="J22" s="65">
        <f>VLOOKUP($A22,'Return Data'!$B$7:$R$2700,12,0)</f>
        <v>5.1791999999999998</v>
      </c>
      <c r="K22" s="66">
        <f t="shared" si="3"/>
        <v>11</v>
      </c>
      <c r="L22" s="65">
        <f>VLOOKUP($A22,'Return Data'!$B$7:$R$2700,13,0)</f>
        <v>5.2760999999999996</v>
      </c>
      <c r="M22" s="66">
        <f t="shared" si="5"/>
        <v>19</v>
      </c>
      <c r="N22" s="65"/>
      <c r="O22" s="66"/>
      <c r="P22" s="65"/>
      <c r="Q22" s="66"/>
      <c r="R22" s="65">
        <f>VLOOKUP($A22,'Return Data'!$B$7:$R$2700,16,0)</f>
        <v>7.9720000000000004</v>
      </c>
      <c r="S22" s="67">
        <f t="shared" si="4"/>
        <v>17</v>
      </c>
    </row>
    <row r="23" spans="1:19" x14ac:dyDescent="0.3">
      <c r="A23" s="82" t="s">
        <v>69</v>
      </c>
      <c r="B23" s="64">
        <f>VLOOKUP($A23,'Return Data'!$B$7:$R$2700,3,0)</f>
        <v>44260</v>
      </c>
      <c r="C23" s="65">
        <f>VLOOKUP($A23,'Return Data'!$B$7:$R$2700,4,0)</f>
        <v>33.542200000000001</v>
      </c>
      <c r="D23" s="65">
        <f>VLOOKUP($A23,'Return Data'!$B$7:$R$2700,9,0)</f>
        <v>-0.94369999999999998</v>
      </c>
      <c r="E23" s="66">
        <f t="shared" si="0"/>
        <v>12</v>
      </c>
      <c r="F23" s="65">
        <f>VLOOKUP($A23,'Return Data'!$B$7:$R$2700,10,0)</f>
        <v>-1.9350000000000001</v>
      </c>
      <c r="G23" s="66">
        <f t="shared" si="1"/>
        <v>12</v>
      </c>
      <c r="H23" s="65">
        <f>VLOOKUP($A23,'Return Data'!$B$7:$R$2700,11,0)</f>
        <v>2.7547999999999999</v>
      </c>
      <c r="I23" s="66">
        <f t="shared" si="2"/>
        <v>11</v>
      </c>
      <c r="J23" s="65">
        <f>VLOOKUP($A23,'Return Data'!$B$7:$R$2700,12,0)</f>
        <v>5.7275999999999998</v>
      </c>
      <c r="K23" s="66">
        <f t="shared" si="3"/>
        <v>10</v>
      </c>
      <c r="L23" s="65">
        <f>VLOOKUP($A23,'Return Data'!$B$7:$R$2700,13,0)</f>
        <v>5.7812999999999999</v>
      </c>
      <c r="M23" s="66">
        <f t="shared" si="5"/>
        <v>16</v>
      </c>
      <c r="N23" s="65">
        <f>VLOOKUP($A23,'Return Data'!$B$7:$R$2700,17,0)</f>
        <v>6.4505999999999997</v>
      </c>
      <c r="O23" s="66">
        <f t="shared" ref="O23:O33" si="8">RANK(N23,N$8:N$35,0)</f>
        <v>20</v>
      </c>
      <c r="P23" s="65">
        <f>VLOOKUP($A23,'Return Data'!$B$7:$R$2700,14,0)</f>
        <v>6.95</v>
      </c>
      <c r="Q23" s="66">
        <f t="shared" ref="Q23:Q33" si="9">RANK(P23,P$8:P$35,0)</f>
        <v>19</v>
      </c>
      <c r="R23" s="65">
        <f>VLOOKUP($A23,'Return Data'!$B$7:$R$2700,16,0)</f>
        <v>8.1754999999999995</v>
      </c>
      <c r="S23" s="67">
        <f t="shared" si="4"/>
        <v>16</v>
      </c>
    </row>
    <row r="24" spans="1:19" x14ac:dyDescent="0.3">
      <c r="A24" s="82" t="s">
        <v>70</v>
      </c>
      <c r="B24" s="64">
        <f>VLOOKUP($A24,'Return Data'!$B$7:$R$2700,3,0)</f>
        <v>44260</v>
      </c>
      <c r="C24" s="65">
        <f>VLOOKUP($A24,'Return Data'!$B$7:$R$2700,4,0)</f>
        <v>30.198499999999999</v>
      </c>
      <c r="D24" s="65">
        <f>VLOOKUP($A24,'Return Data'!$B$7:$R$2700,9,0)</f>
        <v>-7.4466000000000001</v>
      </c>
      <c r="E24" s="66">
        <f t="shared" si="0"/>
        <v>19</v>
      </c>
      <c r="F24" s="65">
        <f>VLOOKUP($A24,'Return Data'!$B$7:$R$2700,10,0)</f>
        <v>-5.3907999999999996</v>
      </c>
      <c r="G24" s="66">
        <f t="shared" si="1"/>
        <v>18</v>
      </c>
      <c r="H24" s="65">
        <f>VLOOKUP($A24,'Return Data'!$B$7:$R$2700,11,0)</f>
        <v>2.8715999999999999</v>
      </c>
      <c r="I24" s="66">
        <f t="shared" si="2"/>
        <v>10</v>
      </c>
      <c r="J24" s="65">
        <f>VLOOKUP($A24,'Return Data'!$B$7:$R$2700,12,0)</f>
        <v>6.4164000000000003</v>
      </c>
      <c r="K24" s="66">
        <f t="shared" si="3"/>
        <v>8</v>
      </c>
      <c r="L24" s="65">
        <f>VLOOKUP($A24,'Return Data'!$B$7:$R$2700,13,0)</f>
        <v>7.2241</v>
      </c>
      <c r="M24" s="66">
        <f t="shared" si="5"/>
        <v>3</v>
      </c>
      <c r="N24" s="65">
        <f>VLOOKUP($A24,'Return Data'!$B$7:$R$2700,17,0)</f>
        <v>10.359299999999999</v>
      </c>
      <c r="O24" s="66">
        <f t="shared" si="8"/>
        <v>6</v>
      </c>
      <c r="P24" s="65">
        <f>VLOOKUP($A24,'Return Data'!$B$7:$R$2700,14,0)</f>
        <v>9.9459</v>
      </c>
      <c r="Q24" s="66">
        <f t="shared" si="9"/>
        <v>4</v>
      </c>
      <c r="R24" s="65">
        <f>VLOOKUP($A24,'Return Data'!$B$7:$R$2700,16,0)</f>
        <v>9.6707999999999998</v>
      </c>
      <c r="S24" s="67">
        <f t="shared" si="4"/>
        <v>2</v>
      </c>
    </row>
    <row r="25" spans="1:19" x14ac:dyDescent="0.3">
      <c r="A25" s="82" t="s">
        <v>71</v>
      </c>
      <c r="B25" s="64">
        <f>VLOOKUP($A25,'Return Data'!$B$7:$R$2700,3,0)</f>
        <v>44260</v>
      </c>
      <c r="C25" s="65">
        <f>VLOOKUP($A25,'Return Data'!$B$7:$R$2700,4,0)</f>
        <v>24.3081</v>
      </c>
      <c r="D25" s="65">
        <f>VLOOKUP($A25,'Return Data'!$B$7:$R$2700,9,0)</f>
        <v>-13.6485</v>
      </c>
      <c r="E25" s="66">
        <f t="shared" si="0"/>
        <v>26</v>
      </c>
      <c r="F25" s="65">
        <f>VLOOKUP($A25,'Return Data'!$B$7:$R$2700,10,0)</f>
        <v>-7.6383999999999999</v>
      </c>
      <c r="G25" s="66">
        <f t="shared" si="1"/>
        <v>21</v>
      </c>
      <c r="H25" s="65">
        <f>VLOOKUP($A25,'Return Data'!$B$7:$R$2700,11,0)</f>
        <v>0.62649999999999995</v>
      </c>
      <c r="I25" s="66">
        <f t="shared" si="2"/>
        <v>22</v>
      </c>
      <c r="J25" s="65">
        <f>VLOOKUP($A25,'Return Data'!$B$7:$R$2700,12,0)</f>
        <v>3.0019</v>
      </c>
      <c r="K25" s="66">
        <f t="shared" si="3"/>
        <v>21</v>
      </c>
      <c r="L25" s="65">
        <f>VLOOKUP($A25,'Return Data'!$B$7:$R$2700,13,0)</f>
        <v>5.4242999999999997</v>
      </c>
      <c r="M25" s="66">
        <f t="shared" si="5"/>
        <v>18</v>
      </c>
      <c r="N25" s="65">
        <f>VLOOKUP($A25,'Return Data'!$B$7:$R$2700,17,0)</f>
        <v>9.0882000000000005</v>
      </c>
      <c r="O25" s="66">
        <f t="shared" si="8"/>
        <v>12</v>
      </c>
      <c r="P25" s="65">
        <f>VLOOKUP($A25,'Return Data'!$B$7:$R$2700,14,0)</f>
        <v>8.8158999999999992</v>
      </c>
      <c r="Q25" s="66">
        <f t="shared" si="9"/>
        <v>9</v>
      </c>
      <c r="R25" s="65">
        <f>VLOOKUP($A25,'Return Data'!$B$7:$R$2700,16,0)</f>
        <v>8.9405000000000001</v>
      </c>
      <c r="S25" s="67">
        <f t="shared" si="4"/>
        <v>8</v>
      </c>
    </row>
    <row r="26" spans="1:19" x14ac:dyDescent="0.3">
      <c r="A26" s="82" t="s">
        <v>72</v>
      </c>
      <c r="B26" s="64">
        <f>VLOOKUP($A26,'Return Data'!$B$7:$R$2700,3,0)</f>
        <v>44260</v>
      </c>
      <c r="C26" s="65">
        <f>VLOOKUP($A26,'Return Data'!$B$7:$R$2700,4,0)</f>
        <v>13.7468</v>
      </c>
      <c r="D26" s="65">
        <f>VLOOKUP($A26,'Return Data'!$B$7:$R$2700,9,0)</f>
        <v>0.50280000000000002</v>
      </c>
      <c r="E26" s="66">
        <f t="shared" si="0"/>
        <v>9</v>
      </c>
      <c r="F26" s="65">
        <f>VLOOKUP($A26,'Return Data'!$B$7:$R$2700,10,0)</f>
        <v>-1.5839000000000001</v>
      </c>
      <c r="G26" s="66">
        <f t="shared" si="1"/>
        <v>11</v>
      </c>
      <c r="H26" s="65">
        <f>VLOOKUP($A26,'Return Data'!$B$7:$R$2700,11,0)</f>
        <v>2.6263999999999998</v>
      </c>
      <c r="I26" s="66">
        <f t="shared" si="2"/>
        <v>12</v>
      </c>
      <c r="J26" s="65">
        <f>VLOOKUP($A26,'Return Data'!$B$7:$R$2700,12,0)</f>
        <v>3.0255999999999998</v>
      </c>
      <c r="K26" s="66">
        <f t="shared" si="3"/>
        <v>20</v>
      </c>
      <c r="L26" s="65">
        <f>VLOOKUP($A26,'Return Data'!$B$7:$R$2700,13,0)</f>
        <v>6.7546999999999997</v>
      </c>
      <c r="M26" s="66">
        <f t="shared" si="5"/>
        <v>8</v>
      </c>
      <c r="N26" s="65">
        <f>VLOOKUP($A26,'Return Data'!$B$7:$R$2700,17,0)</f>
        <v>10.679500000000001</v>
      </c>
      <c r="O26" s="66">
        <f t="shared" si="8"/>
        <v>4</v>
      </c>
      <c r="P26" s="65">
        <f>VLOOKUP($A26,'Return Data'!$B$7:$R$2700,14,0)</f>
        <v>9.7629000000000001</v>
      </c>
      <c r="Q26" s="66">
        <f t="shared" si="9"/>
        <v>5</v>
      </c>
      <c r="R26" s="65">
        <f>VLOOKUP($A26,'Return Data'!$B$7:$R$2700,16,0)</f>
        <v>8.3880999999999997</v>
      </c>
      <c r="S26" s="67">
        <f t="shared" si="4"/>
        <v>14</v>
      </c>
    </row>
    <row r="27" spans="1:19" x14ac:dyDescent="0.3">
      <c r="A27" s="82" t="s">
        <v>73</v>
      </c>
      <c r="B27" s="64">
        <f>VLOOKUP($A27,'Return Data'!$B$7:$R$2700,3,0)</f>
        <v>44260</v>
      </c>
      <c r="C27" s="65">
        <f>VLOOKUP($A27,'Return Data'!$B$7:$R$2700,4,0)</f>
        <v>29.813400000000001</v>
      </c>
      <c r="D27" s="65">
        <f>VLOOKUP($A27,'Return Data'!$B$7:$R$2700,9,0)</f>
        <v>-18.903700000000001</v>
      </c>
      <c r="E27" s="66">
        <f t="shared" si="0"/>
        <v>27</v>
      </c>
      <c r="F27" s="65">
        <f>VLOOKUP($A27,'Return Data'!$B$7:$R$2700,10,0)</f>
        <v>-8.3185000000000002</v>
      </c>
      <c r="G27" s="66">
        <f t="shared" si="1"/>
        <v>24</v>
      </c>
      <c r="H27" s="65">
        <f>VLOOKUP($A27,'Return Data'!$B$7:$R$2700,11,0)</f>
        <v>-1.8429</v>
      </c>
      <c r="I27" s="66">
        <f t="shared" si="2"/>
        <v>26</v>
      </c>
      <c r="J27" s="65">
        <f>VLOOKUP($A27,'Return Data'!$B$7:$R$2700,12,0)</f>
        <v>2.359</v>
      </c>
      <c r="K27" s="66">
        <f t="shared" si="3"/>
        <v>24</v>
      </c>
      <c r="L27" s="65">
        <f>VLOOKUP($A27,'Return Data'!$B$7:$R$2700,13,0)</f>
        <v>5.6388999999999996</v>
      </c>
      <c r="M27" s="66">
        <f t="shared" si="5"/>
        <v>17</v>
      </c>
      <c r="N27" s="65">
        <f>VLOOKUP($A27,'Return Data'!$B$7:$R$2700,17,0)</f>
        <v>8.9608000000000008</v>
      </c>
      <c r="O27" s="66">
        <f t="shared" si="8"/>
        <v>13</v>
      </c>
      <c r="P27" s="65">
        <f>VLOOKUP($A27,'Return Data'!$B$7:$R$2700,14,0)</f>
        <v>8.2811000000000003</v>
      </c>
      <c r="Q27" s="66">
        <f t="shared" si="9"/>
        <v>13</v>
      </c>
      <c r="R27" s="65">
        <f>VLOOKUP($A27,'Return Data'!$B$7:$R$2700,16,0)</f>
        <v>8.4202999999999992</v>
      </c>
      <c r="S27" s="67">
        <f t="shared" si="4"/>
        <v>13</v>
      </c>
    </row>
    <row r="28" spans="1:19" x14ac:dyDescent="0.3">
      <c r="A28" s="82" t="s">
        <v>74</v>
      </c>
      <c r="B28" s="64">
        <f>VLOOKUP($A28,'Return Data'!$B$7:$R$2700,3,0)</f>
        <v>44260</v>
      </c>
      <c r="C28" s="65">
        <f>VLOOKUP($A28,'Return Data'!$B$7:$R$2700,4,0)</f>
        <v>2217.6507000000001</v>
      </c>
      <c r="D28" s="65">
        <f>VLOOKUP($A28,'Return Data'!$B$7:$R$2700,9,0)</f>
        <v>-5.5911</v>
      </c>
      <c r="E28" s="66">
        <f t="shared" si="0"/>
        <v>16</v>
      </c>
      <c r="F28" s="65">
        <f>VLOOKUP($A28,'Return Data'!$B$7:$R$2700,10,0)</f>
        <v>-3.7793000000000001</v>
      </c>
      <c r="G28" s="66">
        <f t="shared" si="1"/>
        <v>17</v>
      </c>
      <c r="H28" s="65">
        <f>VLOOKUP($A28,'Return Data'!$B$7:$R$2700,11,0)</f>
        <v>2.0099</v>
      </c>
      <c r="I28" s="66">
        <f t="shared" si="2"/>
        <v>14</v>
      </c>
      <c r="J28" s="65">
        <f>VLOOKUP($A28,'Return Data'!$B$7:$R$2700,12,0)</f>
        <v>3.9498000000000002</v>
      </c>
      <c r="K28" s="66">
        <f t="shared" si="3"/>
        <v>14</v>
      </c>
      <c r="L28" s="65">
        <f>VLOOKUP($A28,'Return Data'!$B$7:$R$2700,13,0)</f>
        <v>4.9269999999999996</v>
      </c>
      <c r="M28" s="66">
        <f t="shared" si="5"/>
        <v>22</v>
      </c>
      <c r="N28" s="65">
        <f>VLOOKUP($A28,'Return Data'!$B$7:$R$2700,17,0)</f>
        <v>9.5813000000000006</v>
      </c>
      <c r="O28" s="66">
        <f t="shared" si="8"/>
        <v>8</v>
      </c>
      <c r="P28" s="65">
        <f>VLOOKUP($A28,'Return Data'!$B$7:$R$2700,14,0)</f>
        <v>9.4295000000000009</v>
      </c>
      <c r="Q28" s="66">
        <f t="shared" si="9"/>
        <v>8</v>
      </c>
      <c r="R28" s="65">
        <f>VLOOKUP($A28,'Return Data'!$B$7:$R$2700,16,0)</f>
        <v>9.0198</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Data'!$B$7:$R$2700,3,0)</f>
        <v>44260</v>
      </c>
      <c r="C30" s="65">
        <f>VLOOKUP($A30,'Return Data'!$B$7:$R$2700,4,0)</f>
        <v>16.190100000000001</v>
      </c>
      <c r="D30" s="65">
        <f>VLOOKUP($A30,'Return Data'!$B$7:$R$2700,9,0)</f>
        <v>-6.2660999999999998</v>
      </c>
      <c r="E30" s="66">
        <f t="shared" si="0"/>
        <v>17</v>
      </c>
      <c r="F30" s="65">
        <f>VLOOKUP($A30,'Return Data'!$B$7:$R$2700,10,0)</f>
        <v>-2.4205999999999999</v>
      </c>
      <c r="G30" s="66">
        <f t="shared" si="1"/>
        <v>14</v>
      </c>
      <c r="H30" s="65">
        <f>VLOOKUP($A30,'Return Data'!$B$7:$R$2700,11,0)</f>
        <v>1.2916000000000001</v>
      </c>
      <c r="I30" s="66">
        <f t="shared" si="2"/>
        <v>17</v>
      </c>
      <c r="J30" s="65">
        <f>VLOOKUP($A30,'Return Data'!$B$7:$R$2700,12,0)</f>
        <v>3.5468999999999999</v>
      </c>
      <c r="K30" s="66">
        <f t="shared" si="3"/>
        <v>17</v>
      </c>
      <c r="L30" s="65">
        <f>VLOOKUP($A30,'Return Data'!$B$7:$R$2700,13,0)</f>
        <v>5.0533999999999999</v>
      </c>
      <c r="M30" s="66">
        <f t="shared" si="5"/>
        <v>20</v>
      </c>
      <c r="N30" s="65">
        <f>VLOOKUP($A30,'Return Data'!$B$7:$R$2700,17,0)</f>
        <v>9.2078000000000007</v>
      </c>
      <c r="O30" s="66">
        <f t="shared" si="8"/>
        <v>10</v>
      </c>
      <c r="P30" s="65">
        <f>VLOOKUP($A30,'Return Data'!$B$7:$R$2700,14,0)</f>
        <v>8.3813999999999993</v>
      </c>
      <c r="Q30" s="66">
        <f t="shared" si="9"/>
        <v>12</v>
      </c>
      <c r="R30" s="65">
        <f>VLOOKUP($A30,'Return Data'!$B$7:$R$2700,16,0)</f>
        <v>8.6620000000000008</v>
      </c>
      <c r="S30" s="67">
        <f t="shared" si="4"/>
        <v>11</v>
      </c>
    </row>
    <row r="31" spans="1:19" x14ac:dyDescent="0.3">
      <c r="A31" s="82" t="s">
        <v>78</v>
      </c>
      <c r="B31" s="64">
        <f>VLOOKUP($A31,'Return Data'!$B$7:$R$2700,3,0)</f>
        <v>44260</v>
      </c>
      <c r="C31" s="65">
        <f>VLOOKUP($A31,'Return Data'!$B$7:$R$2700,4,0)</f>
        <v>28.9895</v>
      </c>
      <c r="D31" s="65">
        <f>VLOOKUP($A31,'Return Data'!$B$7:$R$2700,9,0)</f>
        <v>-2.1861999999999999</v>
      </c>
      <c r="E31" s="66">
        <f t="shared" si="0"/>
        <v>14</v>
      </c>
      <c r="F31" s="65">
        <f>VLOOKUP($A31,'Return Data'!$B$7:$R$2700,10,0)</f>
        <v>-3.6863000000000001</v>
      </c>
      <c r="G31" s="66">
        <f t="shared" si="1"/>
        <v>16</v>
      </c>
      <c r="H31" s="65">
        <f>VLOOKUP($A31,'Return Data'!$B$7:$R$2700,11,0)</f>
        <v>1.9622999999999999</v>
      </c>
      <c r="I31" s="66">
        <f t="shared" si="2"/>
        <v>15</v>
      </c>
      <c r="J31" s="65">
        <f>VLOOKUP($A31,'Return Data'!$B$7:$R$2700,12,0)</f>
        <v>3.6461999999999999</v>
      </c>
      <c r="K31" s="66">
        <f t="shared" si="3"/>
        <v>16</v>
      </c>
      <c r="L31" s="65">
        <f>VLOOKUP($A31,'Return Data'!$B$7:$R$2700,13,0)</f>
        <v>6.2213000000000003</v>
      </c>
      <c r="M31" s="66">
        <f t="shared" si="5"/>
        <v>13</v>
      </c>
      <c r="N31" s="65">
        <f>VLOOKUP($A31,'Return Data'!$B$7:$R$2700,17,0)</f>
        <v>11.3202</v>
      </c>
      <c r="O31" s="66">
        <f t="shared" si="8"/>
        <v>2</v>
      </c>
      <c r="P31" s="65">
        <f>VLOOKUP($A31,'Return Data'!$B$7:$R$2700,14,0)</f>
        <v>10.1622</v>
      </c>
      <c r="Q31" s="66">
        <f t="shared" si="9"/>
        <v>2</v>
      </c>
      <c r="R31" s="65">
        <f>VLOOKUP($A31,'Return Data'!$B$7:$R$2700,16,0)</f>
        <v>8.9644999999999992</v>
      </c>
      <c r="S31" s="67">
        <f t="shared" si="4"/>
        <v>7</v>
      </c>
    </row>
    <row r="32" spans="1:19" x14ac:dyDescent="0.3">
      <c r="A32" s="82" t="s">
        <v>79</v>
      </c>
      <c r="B32" s="64">
        <f>VLOOKUP($A32,'Return Data'!$B$7:$R$2700,3,0)</f>
        <v>44260</v>
      </c>
      <c r="C32" s="65">
        <f>VLOOKUP($A32,'Return Data'!$B$7:$R$2700,4,0)</f>
        <v>34.7425</v>
      </c>
      <c r="D32" s="65">
        <f>VLOOKUP($A32,'Return Data'!$B$7:$R$2700,9,0)</f>
        <v>3.9403000000000001</v>
      </c>
      <c r="E32" s="66">
        <f t="shared" si="0"/>
        <v>3</v>
      </c>
      <c r="F32" s="65">
        <f>VLOOKUP($A32,'Return Data'!$B$7:$R$2700,10,0)</f>
        <v>0.2079</v>
      </c>
      <c r="G32" s="66">
        <f t="shared" si="1"/>
        <v>6</v>
      </c>
      <c r="H32" s="65">
        <f>VLOOKUP($A32,'Return Data'!$B$7:$R$2700,11,0)</f>
        <v>3.8662000000000001</v>
      </c>
      <c r="I32" s="66">
        <f t="shared" si="2"/>
        <v>8</v>
      </c>
      <c r="J32" s="65">
        <f>VLOOKUP($A32,'Return Data'!$B$7:$R$2700,12,0)</f>
        <v>6.1822999999999997</v>
      </c>
      <c r="K32" s="66">
        <f t="shared" si="3"/>
        <v>9</v>
      </c>
      <c r="L32" s="65">
        <f>VLOOKUP($A32,'Return Data'!$B$7:$R$2700,13,0)</f>
        <v>7.0021000000000004</v>
      </c>
      <c r="M32" s="66">
        <f t="shared" si="5"/>
        <v>5</v>
      </c>
      <c r="N32" s="65">
        <f>VLOOKUP($A32,'Return Data'!$B$7:$R$2700,17,0)</f>
        <v>8.6898</v>
      </c>
      <c r="O32" s="66">
        <f t="shared" si="8"/>
        <v>15</v>
      </c>
      <c r="P32" s="65">
        <f>VLOOKUP($A32,'Return Data'!$B$7:$R$2700,14,0)</f>
        <v>8.0843000000000007</v>
      </c>
      <c r="Q32" s="66">
        <f t="shared" si="9"/>
        <v>15</v>
      </c>
      <c r="R32" s="65">
        <f>VLOOKUP($A32,'Return Data'!$B$7:$R$2700,16,0)</f>
        <v>9.2278000000000002</v>
      </c>
      <c r="S32" s="67">
        <f t="shared" si="4"/>
        <v>5</v>
      </c>
    </row>
    <row r="33" spans="1:19" x14ac:dyDescent="0.3">
      <c r="A33" s="82" t="s">
        <v>80</v>
      </c>
      <c r="B33" s="64">
        <f>VLOOKUP($A33,'Return Data'!$B$7:$R$2700,3,0)</f>
        <v>44260</v>
      </c>
      <c r="C33" s="65">
        <f>VLOOKUP($A33,'Return Data'!$B$7:$R$2700,4,0)</f>
        <v>19.352900000000002</v>
      </c>
      <c r="D33" s="65">
        <f>VLOOKUP($A33,'Return Data'!$B$7:$R$2700,9,0)</f>
        <v>-10.675599999999999</v>
      </c>
      <c r="E33" s="66">
        <f t="shared" si="0"/>
        <v>22</v>
      </c>
      <c r="F33" s="65">
        <f>VLOOKUP($A33,'Return Data'!$B$7:$R$2700,10,0)</f>
        <v>-8.6607000000000003</v>
      </c>
      <c r="G33" s="66">
        <f t="shared" si="1"/>
        <v>26</v>
      </c>
      <c r="H33" s="65">
        <f>VLOOKUP($A33,'Return Data'!$B$7:$R$2700,11,0)</f>
        <v>-0.57140000000000002</v>
      </c>
      <c r="I33" s="66">
        <f t="shared" si="2"/>
        <v>24</v>
      </c>
      <c r="J33" s="65">
        <f>VLOOKUP($A33,'Return Data'!$B$7:$R$2700,12,0)</f>
        <v>2.7562000000000002</v>
      </c>
      <c r="K33" s="66">
        <f t="shared" si="3"/>
        <v>22</v>
      </c>
      <c r="L33" s="65">
        <f>VLOOKUP($A33,'Return Data'!$B$7:$R$2700,13,0)</f>
        <v>4.9461000000000004</v>
      </c>
      <c r="M33" s="66">
        <f t="shared" si="5"/>
        <v>21</v>
      </c>
      <c r="N33" s="65">
        <f>VLOOKUP($A33,'Return Data'!$B$7:$R$2700,17,0)</f>
        <v>9.0920000000000005</v>
      </c>
      <c r="O33" s="66">
        <f t="shared" si="8"/>
        <v>11</v>
      </c>
      <c r="P33" s="65">
        <f>VLOOKUP($A33,'Return Data'!$B$7:$R$2700,14,0)</f>
        <v>8.0475999999999992</v>
      </c>
      <c r="Q33" s="66">
        <f t="shared" si="9"/>
        <v>16</v>
      </c>
      <c r="R33" s="65">
        <f>VLOOKUP($A33,'Return Data'!$B$7:$R$2700,16,0)</f>
        <v>7.3578999999999999</v>
      </c>
      <c r="S33" s="67">
        <f t="shared" si="4"/>
        <v>23</v>
      </c>
    </row>
    <row r="34" spans="1:19" x14ac:dyDescent="0.3">
      <c r="A34" s="82" t="s">
        <v>363</v>
      </c>
      <c r="B34" s="64">
        <f>VLOOKUP($A34,'Return Data'!$B$7:$R$2700,3,0)</f>
        <v>44260</v>
      </c>
      <c r="C34" s="65">
        <f>VLOOKUP($A34,'Return Data'!$B$7:$R$2700,4,0)</f>
        <v>0.31059999999999999</v>
      </c>
      <c r="D34" s="65">
        <f>VLOOKUP($A34,'Return Data'!$B$7:$R$2700,9,0)</f>
        <v>11.431100000000001</v>
      </c>
      <c r="E34" s="66">
        <f t="shared" si="0"/>
        <v>2</v>
      </c>
      <c r="F34" s="65">
        <f>VLOOKUP($A34,'Return Data'!$B$7:$R$2700,10,0)</f>
        <v>-89.645600000000002</v>
      </c>
      <c r="G34" s="66">
        <f t="shared" si="1"/>
        <v>27</v>
      </c>
      <c r="H34" s="65">
        <f>VLOOKUP($A34,'Return Data'!$B$7:$R$2700,11,0)</f>
        <v>-41.523000000000003</v>
      </c>
      <c r="I34" s="66">
        <f t="shared" si="2"/>
        <v>27</v>
      </c>
      <c r="J34" s="65"/>
      <c r="K34" s="66"/>
      <c r="L34" s="65"/>
      <c r="M34" s="66"/>
      <c r="N34" s="65"/>
      <c r="O34" s="66"/>
      <c r="P34" s="65"/>
      <c r="Q34" s="66"/>
      <c r="R34" s="65">
        <f>VLOOKUP($A34,'Return Data'!$B$7:$R$2700,16,0)</f>
        <v>-16.1769</v>
      </c>
      <c r="S34" s="67">
        <f t="shared" si="4"/>
        <v>26</v>
      </c>
    </row>
    <row r="35" spans="1:19" x14ac:dyDescent="0.3">
      <c r="A35" s="82" t="s">
        <v>81</v>
      </c>
      <c r="B35" s="64">
        <f>VLOOKUP($A35,'Return Data'!$B$7:$R$2700,3,0)</f>
        <v>44260</v>
      </c>
      <c r="C35" s="65">
        <f>VLOOKUP($A35,'Return Data'!$B$7:$R$2700,4,0)</f>
        <v>22.036899999999999</v>
      </c>
      <c r="D35" s="65">
        <f>VLOOKUP($A35,'Return Data'!$B$7:$R$2700,9,0)</f>
        <v>-1.5952</v>
      </c>
      <c r="E35" s="66">
        <f t="shared" si="0"/>
        <v>13</v>
      </c>
      <c r="F35" s="65">
        <f>VLOOKUP($A35,'Return Data'!$B$7:$R$2700,10,0)</f>
        <v>-2.3090999999999999</v>
      </c>
      <c r="G35" s="66">
        <f t="shared" si="1"/>
        <v>13</v>
      </c>
      <c r="H35" s="65">
        <f>VLOOKUP($A35,'Return Data'!$B$7:$R$2700,11,0)</f>
        <v>1.1625000000000001</v>
      </c>
      <c r="I35" s="66">
        <f t="shared" si="2"/>
        <v>19</v>
      </c>
      <c r="J35" s="65">
        <f>VLOOKUP($A35,'Return Data'!$B$7:$R$2700,12,0)</f>
        <v>3.9643000000000002</v>
      </c>
      <c r="K35" s="66">
        <f>RANK(J35,J$8:J$35,0)</f>
        <v>13</v>
      </c>
      <c r="L35" s="65">
        <f>VLOOKUP($A35,'Return Data'!$B$7:$R$2700,13,0)</f>
        <v>6.8968999999999996</v>
      </c>
      <c r="M35" s="66">
        <f>RANK(L35,L$8:L$35,0)</f>
        <v>7</v>
      </c>
      <c r="N35" s="65">
        <f>VLOOKUP($A35,'Return Data'!$B$7:$R$2700,17,0)</f>
        <v>2.0007999999999999</v>
      </c>
      <c r="O35" s="66">
        <f>RANK(N35,N$8:N$35,0)</f>
        <v>24</v>
      </c>
      <c r="P35" s="65">
        <f>VLOOKUP($A35,'Return Data'!$B$7:$R$2700,14,0)</f>
        <v>2.8229000000000002</v>
      </c>
      <c r="Q35" s="66">
        <f>RANK(P35,P$8:P$35,0)</f>
        <v>24</v>
      </c>
      <c r="R35" s="65">
        <f>VLOOKUP($A35,'Return Data'!$B$7:$R$2700,16,0)</f>
        <v>7.1492000000000004</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-3.2955481481481486</v>
      </c>
      <c r="E37" s="88"/>
      <c r="F37" s="89">
        <f>AVERAGE(F8:F35)</f>
        <v>-5.6147444444444439</v>
      </c>
      <c r="G37" s="88"/>
      <c r="H37" s="89">
        <f>AVERAGE(H8:H35)</f>
        <v>1.2296148148148154</v>
      </c>
      <c r="I37" s="88"/>
      <c r="J37" s="89">
        <f>AVERAGE(J8:J35)</f>
        <v>4.7630230769230755</v>
      </c>
      <c r="K37" s="88"/>
      <c r="L37" s="89">
        <f>AVERAGE(L8:L35)</f>
        <v>6.0600079999999998</v>
      </c>
      <c r="M37" s="88"/>
      <c r="N37" s="89">
        <f>AVERAGE(N8:N35)</f>
        <v>8.3228416666666654</v>
      </c>
      <c r="O37" s="88"/>
      <c r="P37" s="89">
        <f>AVERAGE(P8:P35)</f>
        <v>8.0371583333333323</v>
      </c>
      <c r="Q37" s="88"/>
      <c r="R37" s="89">
        <f>AVERAGE(R8:R35)</f>
        <v>6.5102259259259263</v>
      </c>
      <c r="S37" s="90"/>
    </row>
    <row r="38" spans="1:19" x14ac:dyDescent="0.3">
      <c r="A38" s="87" t="s">
        <v>28</v>
      </c>
      <c r="B38" s="88"/>
      <c r="C38" s="88"/>
      <c r="D38" s="89">
        <f>MIN(D8:D35)</f>
        <v>-18.903700000000001</v>
      </c>
      <c r="E38" s="88"/>
      <c r="F38" s="89">
        <f>MIN(F8:F35)</f>
        <v>-89.645600000000002</v>
      </c>
      <c r="G38" s="88"/>
      <c r="H38" s="89">
        <f>MIN(H8:H35)</f>
        <v>-41.523000000000003</v>
      </c>
      <c r="I38" s="88"/>
      <c r="J38" s="89">
        <f>MIN(J8:J35)</f>
        <v>0</v>
      </c>
      <c r="K38" s="88"/>
      <c r="L38" s="89">
        <f>MIN(L8:L35)</f>
        <v>3.7008999999999999</v>
      </c>
      <c r="M38" s="88"/>
      <c r="N38" s="89">
        <f>MIN(N8:N35)</f>
        <v>2.0007999999999999</v>
      </c>
      <c r="O38" s="88"/>
      <c r="P38" s="89">
        <f>MIN(P8:P35)</f>
        <v>2.8229000000000002</v>
      </c>
      <c r="Q38" s="88"/>
      <c r="R38" s="89">
        <f>MIN(R8:R35)</f>
        <v>-19.292000000000002</v>
      </c>
      <c r="S38" s="90"/>
    </row>
    <row r="39" spans="1:19" ht="15" thickBot="1" x14ac:dyDescent="0.35">
      <c r="A39" s="91" t="s">
        <v>29</v>
      </c>
      <c r="B39" s="92"/>
      <c r="C39" s="92"/>
      <c r="D39" s="93">
        <f>MAX(D8:D35)</f>
        <v>17.453800000000001</v>
      </c>
      <c r="E39" s="92"/>
      <c r="F39" s="93">
        <f>MAX(F8:F35)</f>
        <v>15.1038</v>
      </c>
      <c r="G39" s="92"/>
      <c r="H39" s="93">
        <f>MAX(H8:H35)</f>
        <v>16.214200000000002</v>
      </c>
      <c r="I39" s="92"/>
      <c r="J39" s="93">
        <f>MAX(J8:J35)</f>
        <v>8.9713999999999992</v>
      </c>
      <c r="K39" s="92"/>
      <c r="L39" s="93">
        <f>MAX(L8:L35)</f>
        <v>8.9383999999999997</v>
      </c>
      <c r="M39" s="92"/>
      <c r="N39" s="93">
        <f>MAX(N8:N35)</f>
        <v>11.3916</v>
      </c>
      <c r="O39" s="92"/>
      <c r="P39" s="93">
        <f>MAX(P8:P35)</f>
        <v>10.3697</v>
      </c>
      <c r="Q39" s="92"/>
      <c r="R39" s="93">
        <f>MAX(R8:R35)</f>
        <v>10.849</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6" t="s">
        <v>347</v>
      </c>
    </row>
    <row r="3" spans="1:19" ht="15" thickBot="1" x14ac:dyDescent="0.35">
      <c r="A3" s="157"/>
    </row>
    <row r="4" spans="1:19" ht="15" thickBot="1" x14ac:dyDescent="0.35"/>
    <row r="5" spans="1:19" x14ac:dyDescent="0.3">
      <c r="A5" s="29" t="s">
        <v>349</v>
      </c>
      <c r="B5" s="154" t="s">
        <v>8</v>
      </c>
      <c r="C5" s="154" t="s">
        <v>9</v>
      </c>
      <c r="D5" s="160" t="s">
        <v>48</v>
      </c>
      <c r="E5" s="160"/>
      <c r="F5" s="160" t="s">
        <v>1</v>
      </c>
      <c r="G5" s="160"/>
      <c r="H5" s="160" t="s">
        <v>2</v>
      </c>
      <c r="I5" s="160"/>
      <c r="J5" s="160" t="s">
        <v>3</v>
      </c>
      <c r="K5" s="160"/>
      <c r="L5" s="160" t="s">
        <v>4</v>
      </c>
      <c r="M5" s="160"/>
      <c r="N5" s="160" t="s">
        <v>382</v>
      </c>
      <c r="O5" s="160"/>
      <c r="P5" s="160" t="s">
        <v>5</v>
      </c>
      <c r="Q5" s="160"/>
      <c r="R5" s="160" t="s">
        <v>46</v>
      </c>
      <c r="S5" s="163"/>
    </row>
    <row r="6" spans="1:19" x14ac:dyDescent="0.3">
      <c r="A6" s="17" t="s">
        <v>7</v>
      </c>
      <c r="B6" s="155"/>
      <c r="C6" s="155"/>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44260</v>
      </c>
      <c r="C8" s="65">
        <f>VLOOKUP($A8,'Return Data'!$B$7:$R$2700,4,0)</f>
        <v>23.6188</v>
      </c>
      <c r="D8" s="65">
        <f>VLOOKUP($A8,'Return Data'!$B$7:$R$2700,9,0)</f>
        <v>2.71</v>
      </c>
      <c r="E8" s="66">
        <f t="shared" ref="E8:E39" si="0">RANK(D8,D$8:D$39,0)</f>
        <v>6</v>
      </c>
      <c r="F8" s="65">
        <f>VLOOKUP($A8,'Return Data'!$B$7:$R$2700,10,0)</f>
        <v>1.2024999999999999</v>
      </c>
      <c r="G8" s="66">
        <f t="shared" ref="G8:G39" si="1">RANK(F8,F$8:F$39,0)</f>
        <v>4</v>
      </c>
      <c r="H8" s="65">
        <f>VLOOKUP($A8,'Return Data'!$B$7:$R$2700,11,0)</f>
        <v>4.0259</v>
      </c>
      <c r="I8" s="66">
        <f t="shared" ref="I8:I39" si="2">RANK(H8,H$8:H$39,0)</f>
        <v>8</v>
      </c>
      <c r="J8" s="65">
        <f>VLOOKUP($A8,'Return Data'!$B$7:$R$2700,12,0)</f>
        <v>8.3368000000000002</v>
      </c>
      <c r="K8" s="66">
        <f t="shared" ref="K8:K37" si="3">RANK(J8,J$8:J$39,0)</f>
        <v>2</v>
      </c>
      <c r="L8" s="65">
        <f>VLOOKUP($A8,'Return Data'!$B$7:$R$2700,13,0)</f>
        <v>6.7892999999999999</v>
      </c>
      <c r="M8" s="66">
        <f>RANK(L8,L$8:L$39,0)</f>
        <v>3</v>
      </c>
      <c r="N8" s="65">
        <f>VLOOKUP($A8,'Return Data'!$B$7:$R$2700,17,0)</f>
        <v>4.6063999999999998</v>
      </c>
      <c r="O8" s="66">
        <f>RANK(N8,N$8:N$39,0)</f>
        <v>24</v>
      </c>
      <c r="P8" s="65">
        <f>VLOOKUP($A8,'Return Data'!$B$7:$R$2700,14,0)</f>
        <v>5.1872999999999996</v>
      </c>
      <c r="Q8" s="66">
        <f>RANK(P8,P$8:P$39,0)</f>
        <v>24</v>
      </c>
      <c r="R8" s="65">
        <f>VLOOKUP($A8,'Return Data'!$B$7:$R$2700,16,0)</f>
        <v>7.4797000000000002</v>
      </c>
      <c r="S8" s="67">
        <f t="shared" ref="S8:S39" si="4">RANK(R8,R$8:R$39,0)</f>
        <v>15</v>
      </c>
    </row>
    <row r="9" spans="1:19" x14ac:dyDescent="0.3">
      <c r="A9" s="82" t="s">
        <v>83</v>
      </c>
      <c r="B9" s="64">
        <f>VLOOKUP($A9,'Return Data'!$B$7:$R$2700,3,0)</f>
        <v>44260</v>
      </c>
      <c r="C9" s="65">
        <f>VLOOKUP($A9,'Return Data'!$B$7:$R$2700,4,0)</f>
        <v>34.148299999999999</v>
      </c>
      <c r="D9" s="65">
        <f>VLOOKUP($A9,'Return Data'!$B$7:$R$2700,9,0)</f>
        <v>2.7313000000000001</v>
      </c>
      <c r="E9" s="66">
        <f t="shared" si="0"/>
        <v>5</v>
      </c>
      <c r="F9" s="65">
        <f>VLOOKUP($A9,'Return Data'!$B$7:$R$2700,10,0)</f>
        <v>1.2158</v>
      </c>
      <c r="G9" s="66">
        <f t="shared" si="1"/>
        <v>3</v>
      </c>
      <c r="H9" s="65">
        <f>VLOOKUP($A9,'Return Data'!$B$7:$R$2700,11,0)</f>
        <v>4.0404999999999998</v>
      </c>
      <c r="I9" s="66">
        <f t="shared" si="2"/>
        <v>7</v>
      </c>
      <c r="J9" s="65">
        <f>VLOOKUP($A9,'Return Data'!$B$7:$R$2700,12,0)</f>
        <v>8.3482000000000003</v>
      </c>
      <c r="K9" s="66">
        <f t="shared" si="3"/>
        <v>1</v>
      </c>
      <c r="L9" s="65">
        <f>VLOOKUP($A9,'Return Data'!$B$7:$R$2700,13,0)</f>
        <v>6.8026</v>
      </c>
      <c r="M9" s="66">
        <f>RANK(L9,L$8:L$39,0)</f>
        <v>2</v>
      </c>
      <c r="N9" s="65">
        <f>VLOOKUP($A9,'Return Data'!$B$7:$R$2700,17,0)</f>
        <v>4.6128999999999998</v>
      </c>
      <c r="O9" s="66">
        <f>RANK(N9,N$8:N$39,0)</f>
        <v>23</v>
      </c>
      <c r="P9" s="65">
        <f>VLOOKUP($A9,'Return Data'!$B$7:$R$2700,14,0)</f>
        <v>5.1920000000000002</v>
      </c>
      <c r="Q9" s="66">
        <f>RANK(P9,P$8:P$39,0)</f>
        <v>23</v>
      </c>
      <c r="R9" s="65">
        <f>VLOOKUP($A9,'Return Data'!$B$7:$R$2700,16,0)</f>
        <v>7.7533000000000003</v>
      </c>
      <c r="S9" s="67">
        <f t="shared" si="4"/>
        <v>13</v>
      </c>
    </row>
    <row r="10" spans="1:19" x14ac:dyDescent="0.3">
      <c r="A10" s="82" t="s">
        <v>84</v>
      </c>
      <c r="B10" s="64">
        <f>VLOOKUP($A10,'Return Data'!$B$7:$R$2700,3,0)</f>
        <v>44260</v>
      </c>
      <c r="C10" s="65">
        <f>VLOOKUP($A10,'Return Data'!$B$7:$R$2700,4,0)</f>
        <v>0.96740000000000004</v>
      </c>
      <c r="D10" s="65">
        <f>VLOOKUP($A10,'Return Data'!$B$7:$R$2700,9,0)</f>
        <v>0</v>
      </c>
      <c r="E10" s="66">
        <f t="shared" si="0"/>
        <v>9</v>
      </c>
      <c r="F10" s="65">
        <f>VLOOKUP($A10,'Return Data'!$B$7:$R$2700,10,0)</f>
        <v>0</v>
      </c>
      <c r="G10" s="66">
        <f t="shared" si="1"/>
        <v>7</v>
      </c>
      <c r="H10" s="65">
        <f>VLOOKUP($A10,'Return Data'!$B$7:$R$2700,11,0)</f>
        <v>0</v>
      </c>
      <c r="I10" s="66">
        <f t="shared" si="2"/>
        <v>23</v>
      </c>
      <c r="J10" s="65">
        <f>VLOOKUP($A10,'Return Data'!$B$7:$R$2700,12,0)</f>
        <v>0</v>
      </c>
      <c r="K10" s="66">
        <f t="shared" si="3"/>
        <v>29</v>
      </c>
      <c r="L10" s="65"/>
      <c r="M10" s="66"/>
      <c r="N10" s="65"/>
      <c r="O10" s="66"/>
      <c r="P10" s="65"/>
      <c r="Q10" s="66"/>
      <c r="R10" s="65">
        <f>VLOOKUP($A10,'Return Data'!$B$7:$R$2700,16,0)</f>
        <v>-19.2879</v>
      </c>
      <c r="S10" s="67">
        <f t="shared" si="4"/>
        <v>30</v>
      </c>
    </row>
    <row r="11" spans="1:19" x14ac:dyDescent="0.3">
      <c r="A11" s="82" t="s">
        <v>85</v>
      </c>
      <c r="B11" s="64">
        <f>VLOOKUP($A11,'Return Data'!$B$7:$R$2700,3,0)</f>
        <v>44260</v>
      </c>
      <c r="C11" s="65">
        <f>VLOOKUP($A11,'Return Data'!$B$7:$R$2700,4,0)</f>
        <v>1.3985000000000001</v>
      </c>
      <c r="D11" s="65">
        <f>VLOOKUP($A11,'Return Data'!$B$7:$R$2700,9,0)</f>
        <v>0</v>
      </c>
      <c r="E11" s="66">
        <f t="shared" si="0"/>
        <v>9</v>
      </c>
      <c r="F11" s="65">
        <f>VLOOKUP($A11,'Return Data'!$B$7:$R$2700,10,0)</f>
        <v>0</v>
      </c>
      <c r="G11" s="66">
        <f t="shared" si="1"/>
        <v>7</v>
      </c>
      <c r="H11" s="65">
        <f>VLOOKUP($A11,'Return Data'!$B$7:$R$2700,11,0)</f>
        <v>0</v>
      </c>
      <c r="I11" s="66">
        <f t="shared" si="2"/>
        <v>23</v>
      </c>
      <c r="J11" s="65">
        <f>VLOOKUP($A11,'Return Data'!$B$7:$R$2700,12,0)</f>
        <v>0</v>
      </c>
      <c r="K11" s="66">
        <f t="shared" si="3"/>
        <v>29</v>
      </c>
      <c r="L11" s="65"/>
      <c r="M11" s="66"/>
      <c r="N11" s="65"/>
      <c r="O11" s="66"/>
      <c r="P11" s="65"/>
      <c r="Q11" s="66"/>
      <c r="R11" s="65">
        <f>VLOOKUP($A11,'Return Data'!$B$7:$R$2700,16,0)</f>
        <v>-19.2897</v>
      </c>
      <c r="S11" s="67">
        <f t="shared" si="4"/>
        <v>31</v>
      </c>
    </row>
    <row r="12" spans="1:19" x14ac:dyDescent="0.3">
      <c r="A12" s="82" t="s">
        <v>86</v>
      </c>
      <c r="B12" s="64">
        <f>VLOOKUP($A12,'Return Data'!$B$7:$R$2700,3,0)</f>
        <v>44260</v>
      </c>
      <c r="C12" s="65">
        <f>VLOOKUP($A12,'Return Data'!$B$7:$R$2700,4,0)</f>
        <v>22.472899999999999</v>
      </c>
      <c r="D12" s="65">
        <f>VLOOKUP($A12,'Return Data'!$B$7:$R$2700,9,0)</f>
        <v>-13.240399999999999</v>
      </c>
      <c r="E12" s="66">
        <f t="shared" si="0"/>
        <v>28</v>
      </c>
      <c r="F12" s="65">
        <f>VLOOKUP($A12,'Return Data'!$B$7:$R$2700,10,0)</f>
        <v>-8.8356999999999992</v>
      </c>
      <c r="G12" s="66">
        <f t="shared" si="1"/>
        <v>28</v>
      </c>
      <c r="H12" s="65">
        <f>VLOOKUP($A12,'Return Data'!$B$7:$R$2700,11,0)</f>
        <v>-1.0484</v>
      </c>
      <c r="I12" s="66">
        <f t="shared" si="2"/>
        <v>29</v>
      </c>
      <c r="J12" s="65">
        <f>VLOOKUP($A12,'Return Data'!$B$7:$R$2700,12,0)</f>
        <v>3.6537000000000002</v>
      </c>
      <c r="K12" s="66">
        <f t="shared" si="3"/>
        <v>15</v>
      </c>
      <c r="L12" s="65">
        <f>VLOOKUP($A12,'Return Data'!$B$7:$R$2700,13,0)</f>
        <v>5.4802999999999997</v>
      </c>
      <c r="M12" s="66">
        <f t="shared" ref="M12:M37" si="5">RANK(L12,L$8:L$39,0)</f>
        <v>15</v>
      </c>
      <c r="N12" s="65">
        <f>VLOOKUP($A12,'Return Data'!$B$7:$R$2700,17,0)</f>
        <v>9.9069000000000003</v>
      </c>
      <c r="O12" s="66">
        <f t="shared" ref="O12:O25" si="6">RANK(N12,N$8:N$39,0)</f>
        <v>4</v>
      </c>
      <c r="P12" s="65">
        <f>VLOOKUP($A12,'Return Data'!$B$7:$R$2700,14,0)</f>
        <v>8.9992000000000001</v>
      </c>
      <c r="Q12" s="66">
        <f t="shared" ref="Q12:Q25" si="7">RANK(P12,P$8:P$39,0)</f>
        <v>5</v>
      </c>
      <c r="R12" s="65">
        <f>VLOOKUP($A12,'Return Data'!$B$7:$R$2700,16,0)</f>
        <v>8.5561000000000007</v>
      </c>
      <c r="S12" s="67">
        <f t="shared" si="4"/>
        <v>3</v>
      </c>
    </row>
    <row r="13" spans="1:19" x14ac:dyDescent="0.3">
      <c r="A13" s="82" t="s">
        <v>87</v>
      </c>
      <c r="B13" s="64">
        <f>VLOOKUP($A13,'Return Data'!$B$7:$R$2700,3,0)</f>
        <v>44260</v>
      </c>
      <c r="C13" s="65">
        <f>VLOOKUP($A13,'Return Data'!$B$7:$R$2700,4,0)</f>
        <v>18.099599999999999</v>
      </c>
      <c r="D13" s="65">
        <f>VLOOKUP($A13,'Return Data'!$B$7:$R$2700,9,0)</f>
        <v>-9.8780000000000001</v>
      </c>
      <c r="E13" s="66">
        <f t="shared" si="0"/>
        <v>25</v>
      </c>
      <c r="F13" s="65">
        <f>VLOOKUP($A13,'Return Data'!$B$7:$R$2700,10,0)</f>
        <v>5.0762</v>
      </c>
      <c r="G13" s="66">
        <f t="shared" si="1"/>
        <v>2</v>
      </c>
      <c r="H13" s="65">
        <f>VLOOKUP($A13,'Return Data'!$B$7:$R$2700,11,0)</f>
        <v>6.6051000000000002</v>
      </c>
      <c r="I13" s="66">
        <f t="shared" si="2"/>
        <v>2</v>
      </c>
      <c r="J13" s="65">
        <f>VLOOKUP($A13,'Return Data'!$B$7:$R$2700,12,0)</f>
        <v>6.8490000000000002</v>
      </c>
      <c r="K13" s="66">
        <f t="shared" si="3"/>
        <v>7</v>
      </c>
      <c r="L13" s="65">
        <f>VLOOKUP($A13,'Return Data'!$B$7:$R$2700,13,0)</f>
        <v>6.0359999999999996</v>
      </c>
      <c r="M13" s="66">
        <f t="shared" si="5"/>
        <v>8</v>
      </c>
      <c r="N13" s="65">
        <f>VLOOKUP($A13,'Return Data'!$B$7:$R$2700,17,0)</f>
        <v>2.4533999999999998</v>
      </c>
      <c r="O13" s="66">
        <f t="shared" si="6"/>
        <v>26</v>
      </c>
      <c r="P13" s="65">
        <f>VLOOKUP($A13,'Return Data'!$B$7:$R$2700,14,0)</f>
        <v>4.0236000000000001</v>
      </c>
      <c r="Q13" s="66">
        <f t="shared" si="7"/>
        <v>26</v>
      </c>
      <c r="R13" s="65">
        <f>VLOOKUP($A13,'Return Data'!$B$7:$R$2700,16,0)</f>
        <v>7.0701999999999998</v>
      </c>
      <c r="S13" s="67">
        <f t="shared" si="4"/>
        <v>18</v>
      </c>
    </row>
    <row r="14" spans="1:19" x14ac:dyDescent="0.3">
      <c r="A14" s="82" t="s">
        <v>88</v>
      </c>
      <c r="B14" s="64">
        <f>VLOOKUP($A14,'Return Data'!$B$7:$R$2700,3,0)</f>
        <v>44260</v>
      </c>
      <c r="C14" s="65">
        <f>VLOOKUP($A14,'Return Data'!$B$7:$R$2700,4,0)</f>
        <v>35.523099999999999</v>
      </c>
      <c r="D14" s="65">
        <f>VLOOKUP($A14,'Return Data'!$B$7:$R$2700,9,0)</f>
        <v>-7.8822000000000001</v>
      </c>
      <c r="E14" s="66">
        <f t="shared" si="0"/>
        <v>22</v>
      </c>
      <c r="F14" s="65">
        <f>VLOOKUP($A14,'Return Data'!$B$7:$R$2700,10,0)</f>
        <v>-7.6772999999999998</v>
      </c>
      <c r="G14" s="66">
        <f t="shared" si="1"/>
        <v>24</v>
      </c>
      <c r="H14" s="65">
        <f>VLOOKUP($A14,'Return Data'!$B$7:$R$2700,11,0)</f>
        <v>-0.22500000000000001</v>
      </c>
      <c r="I14" s="66">
        <f t="shared" si="2"/>
        <v>27</v>
      </c>
      <c r="J14" s="65">
        <f>VLOOKUP($A14,'Return Data'!$B$7:$R$2700,12,0)</f>
        <v>1.0668</v>
      </c>
      <c r="K14" s="66">
        <f t="shared" si="3"/>
        <v>28</v>
      </c>
      <c r="L14" s="65">
        <f>VLOOKUP($A14,'Return Data'!$B$7:$R$2700,13,0)</f>
        <v>3.3447</v>
      </c>
      <c r="M14" s="66">
        <f t="shared" si="5"/>
        <v>27</v>
      </c>
      <c r="N14" s="65">
        <f>VLOOKUP($A14,'Return Data'!$B$7:$R$2700,17,0)</f>
        <v>7.0829000000000004</v>
      </c>
      <c r="O14" s="66">
        <f t="shared" si="6"/>
        <v>17</v>
      </c>
      <c r="P14" s="65">
        <f>VLOOKUP($A14,'Return Data'!$B$7:$R$2700,14,0)</f>
        <v>6.7127999999999997</v>
      </c>
      <c r="Q14" s="66">
        <f t="shared" si="7"/>
        <v>18</v>
      </c>
      <c r="R14" s="65">
        <f>VLOOKUP($A14,'Return Data'!$B$7:$R$2700,16,0)</f>
        <v>8.0066000000000006</v>
      </c>
      <c r="S14" s="67">
        <f t="shared" si="4"/>
        <v>11</v>
      </c>
    </row>
    <row r="15" spans="1:19" x14ac:dyDescent="0.3">
      <c r="A15" s="82" t="s">
        <v>89</v>
      </c>
      <c r="B15" s="64">
        <f>VLOOKUP($A15,'Return Data'!$B$7:$R$2700,3,0)</f>
        <v>44260</v>
      </c>
      <c r="C15" s="65">
        <f>VLOOKUP($A15,'Return Data'!$B$7:$R$2700,4,0)</f>
        <v>23.781400000000001</v>
      </c>
      <c r="D15" s="65">
        <f>VLOOKUP($A15,'Return Data'!$B$7:$R$2700,9,0)</f>
        <v>-4.5664999999999996</v>
      </c>
      <c r="E15" s="66">
        <f t="shared" si="0"/>
        <v>19</v>
      </c>
      <c r="F15" s="65">
        <f>VLOOKUP($A15,'Return Data'!$B$7:$R$2700,10,0)</f>
        <v>-3.4047999999999998</v>
      </c>
      <c r="G15" s="66">
        <f t="shared" si="1"/>
        <v>19</v>
      </c>
      <c r="H15" s="65">
        <f>VLOOKUP($A15,'Return Data'!$B$7:$R$2700,11,0)</f>
        <v>1.2773000000000001</v>
      </c>
      <c r="I15" s="66">
        <f t="shared" si="2"/>
        <v>16</v>
      </c>
      <c r="J15" s="65">
        <f>VLOOKUP($A15,'Return Data'!$B$7:$R$2700,12,0)</f>
        <v>2.8485</v>
      </c>
      <c r="K15" s="66">
        <f t="shared" si="3"/>
        <v>20</v>
      </c>
      <c r="L15" s="65">
        <f>VLOOKUP($A15,'Return Data'!$B$7:$R$2700,13,0)</f>
        <v>5.3220000000000001</v>
      </c>
      <c r="M15" s="66">
        <f t="shared" si="5"/>
        <v>17</v>
      </c>
      <c r="N15" s="65">
        <f>VLOOKUP($A15,'Return Data'!$B$7:$R$2700,17,0)</f>
        <v>8.3932000000000002</v>
      </c>
      <c r="O15" s="66">
        <f t="shared" si="6"/>
        <v>11</v>
      </c>
      <c r="P15" s="65">
        <f>VLOOKUP($A15,'Return Data'!$B$7:$R$2700,14,0)</f>
        <v>7.7058</v>
      </c>
      <c r="Q15" s="66">
        <f t="shared" si="7"/>
        <v>13</v>
      </c>
      <c r="R15" s="65">
        <f>VLOOKUP($A15,'Return Data'!$B$7:$R$2700,16,0)</f>
        <v>7.6344000000000003</v>
      </c>
      <c r="S15" s="67">
        <f t="shared" si="4"/>
        <v>14</v>
      </c>
    </row>
    <row r="16" spans="1:19" x14ac:dyDescent="0.3">
      <c r="A16" s="82" t="s">
        <v>90</v>
      </c>
      <c r="B16" s="64">
        <f>VLOOKUP($A16,'Return Data'!$B$7:$R$2700,3,0)</f>
        <v>44260</v>
      </c>
      <c r="C16" s="65">
        <f>VLOOKUP($A16,'Return Data'!$B$7:$R$2700,4,0)</f>
        <v>2569.0464000000002</v>
      </c>
      <c r="D16" s="65">
        <f>VLOOKUP($A16,'Return Data'!$B$7:$R$2700,9,0)</f>
        <v>-11.848000000000001</v>
      </c>
      <c r="E16" s="66">
        <f t="shared" si="0"/>
        <v>27</v>
      </c>
      <c r="F16" s="65">
        <f>VLOOKUP($A16,'Return Data'!$B$7:$R$2700,10,0)</f>
        <v>-8.9060000000000006</v>
      </c>
      <c r="G16" s="66">
        <f t="shared" si="1"/>
        <v>29</v>
      </c>
      <c r="H16" s="65">
        <f>VLOOKUP($A16,'Return Data'!$B$7:$R$2700,11,0)</f>
        <v>-2.9899999999999999E-2</v>
      </c>
      <c r="I16" s="66">
        <f t="shared" si="2"/>
        <v>25</v>
      </c>
      <c r="J16" s="65">
        <f>VLOOKUP($A16,'Return Data'!$B$7:$R$2700,12,0)</f>
        <v>1.9991000000000001</v>
      </c>
      <c r="K16" s="66">
        <f t="shared" si="3"/>
        <v>26</v>
      </c>
      <c r="L16" s="65">
        <f>VLOOKUP($A16,'Return Data'!$B$7:$R$2700,13,0)</f>
        <v>5.2990000000000004</v>
      </c>
      <c r="M16" s="66">
        <f t="shared" si="5"/>
        <v>18</v>
      </c>
      <c r="N16" s="65">
        <f>VLOOKUP($A16,'Return Data'!$B$7:$R$2700,17,0)</f>
        <v>9.6000999999999994</v>
      </c>
      <c r="O16" s="66">
        <f t="shared" si="6"/>
        <v>6</v>
      </c>
      <c r="P16" s="65">
        <f>VLOOKUP($A16,'Return Data'!$B$7:$R$2700,14,0)</f>
        <v>8.9666999999999994</v>
      </c>
      <c r="Q16" s="66">
        <f t="shared" si="7"/>
        <v>6</v>
      </c>
      <c r="R16" s="65">
        <f>VLOOKUP($A16,'Return Data'!$B$7:$R$2700,16,0)</f>
        <v>7.0590000000000002</v>
      </c>
      <c r="S16" s="67">
        <f t="shared" si="4"/>
        <v>19</v>
      </c>
    </row>
    <row r="17" spans="1:19" x14ac:dyDescent="0.3">
      <c r="A17" s="82" t="s">
        <v>92</v>
      </c>
      <c r="B17" s="64">
        <f>VLOOKUP($A17,'Return Data'!$B$7:$R$2700,3,0)</f>
        <v>44260</v>
      </c>
      <c r="C17" s="65">
        <f>VLOOKUP($A17,'Return Data'!$B$7:$R$2700,4,0)</f>
        <v>69.595799999999997</v>
      </c>
      <c r="D17" s="65">
        <f>VLOOKUP($A17,'Return Data'!$B$7:$R$2700,9,0)</f>
        <v>16.644100000000002</v>
      </c>
      <c r="E17" s="66">
        <f t="shared" si="0"/>
        <v>1</v>
      </c>
      <c r="F17" s="65">
        <f>VLOOKUP($A17,'Return Data'!$B$7:$R$2700,10,0)</f>
        <v>14.2745</v>
      </c>
      <c r="G17" s="66">
        <f t="shared" si="1"/>
        <v>1</v>
      </c>
      <c r="H17" s="65">
        <f>VLOOKUP($A17,'Return Data'!$B$7:$R$2700,11,0)</f>
        <v>15.3513</v>
      </c>
      <c r="I17" s="66">
        <f t="shared" si="2"/>
        <v>1</v>
      </c>
      <c r="J17" s="65">
        <f>VLOOKUP($A17,'Return Data'!$B$7:$R$2700,12,0)</f>
        <v>7.5804999999999998</v>
      </c>
      <c r="K17" s="66">
        <f t="shared" si="3"/>
        <v>3</v>
      </c>
      <c r="L17" s="65">
        <f>VLOOKUP($A17,'Return Data'!$B$7:$R$2700,13,0)</f>
        <v>2.8675999999999999</v>
      </c>
      <c r="M17" s="66">
        <f t="shared" si="5"/>
        <v>28</v>
      </c>
      <c r="N17" s="65">
        <f>VLOOKUP($A17,'Return Data'!$B$7:$R$2700,17,0)</f>
        <v>2.7037</v>
      </c>
      <c r="O17" s="66">
        <f t="shared" si="6"/>
        <v>25</v>
      </c>
      <c r="P17" s="65">
        <f>VLOOKUP($A17,'Return Data'!$B$7:$R$2700,14,0)</f>
        <v>4.6673</v>
      </c>
      <c r="Q17" s="66">
        <f t="shared" si="7"/>
        <v>25</v>
      </c>
      <c r="R17" s="65">
        <f>VLOOKUP($A17,'Return Data'!$B$7:$R$2700,16,0)</f>
        <v>8.4136000000000006</v>
      </c>
      <c r="S17" s="67">
        <f t="shared" si="4"/>
        <v>5</v>
      </c>
    </row>
    <row r="18" spans="1:19" x14ac:dyDescent="0.3">
      <c r="A18" s="82" t="s">
        <v>93</v>
      </c>
      <c r="B18" s="64">
        <f>VLOOKUP($A18,'Return Data'!$B$7:$R$2700,3,0)</f>
        <v>44260</v>
      </c>
      <c r="C18" s="65">
        <f>VLOOKUP($A18,'Return Data'!$B$7:$R$2700,4,0)</f>
        <v>67.631100000000004</v>
      </c>
      <c r="D18" s="65">
        <f>VLOOKUP($A18,'Return Data'!$B$7:$R$2700,9,0)</f>
        <v>-1.3093999999999999</v>
      </c>
      <c r="E18" s="66">
        <f t="shared" si="0"/>
        <v>13</v>
      </c>
      <c r="F18" s="65">
        <f>VLOOKUP($A18,'Return Data'!$B$7:$R$2700,10,0)</f>
        <v>-1.0392999999999999</v>
      </c>
      <c r="G18" s="66">
        <f t="shared" si="1"/>
        <v>11</v>
      </c>
      <c r="H18" s="65">
        <f>VLOOKUP($A18,'Return Data'!$B$7:$R$2700,11,0)</f>
        <v>3.1097999999999999</v>
      </c>
      <c r="I18" s="66">
        <f t="shared" si="2"/>
        <v>9</v>
      </c>
      <c r="J18" s="65">
        <f>VLOOKUP($A18,'Return Data'!$B$7:$R$2700,12,0)</f>
        <v>5.8094000000000001</v>
      </c>
      <c r="K18" s="66">
        <f t="shared" si="3"/>
        <v>8</v>
      </c>
      <c r="L18" s="65">
        <f>VLOOKUP($A18,'Return Data'!$B$7:$R$2700,13,0)</f>
        <v>5.6733000000000002</v>
      </c>
      <c r="M18" s="66">
        <f t="shared" si="5"/>
        <v>12</v>
      </c>
      <c r="N18" s="65">
        <f>VLOOKUP($A18,'Return Data'!$B$7:$R$2700,17,0)</f>
        <v>6.5289999999999999</v>
      </c>
      <c r="O18" s="66">
        <f t="shared" si="6"/>
        <v>19</v>
      </c>
      <c r="P18" s="65">
        <f>VLOOKUP($A18,'Return Data'!$B$7:$R$2700,14,0)</f>
        <v>5.4489000000000001</v>
      </c>
      <c r="Q18" s="66">
        <f t="shared" si="7"/>
        <v>20</v>
      </c>
      <c r="R18" s="65">
        <f>VLOOKUP($A18,'Return Data'!$B$7:$R$2700,16,0)</f>
        <v>8.3377999999999997</v>
      </c>
      <c r="S18" s="67">
        <f t="shared" si="4"/>
        <v>6</v>
      </c>
    </row>
    <row r="19" spans="1:19" x14ac:dyDescent="0.3">
      <c r="A19" s="82" t="s">
        <v>94</v>
      </c>
      <c r="B19" s="64">
        <f>VLOOKUP($A19,'Return Data'!$B$7:$R$2700,3,0)</f>
        <v>44260</v>
      </c>
      <c r="C19" s="65">
        <f>VLOOKUP($A19,'Return Data'!$B$7:$R$2700,4,0)</f>
        <v>67.631100000000004</v>
      </c>
      <c r="D19" s="65">
        <f>VLOOKUP($A19,'Return Data'!$B$7:$R$2700,9,0)</f>
        <v>-1.3093999999999999</v>
      </c>
      <c r="E19" s="66">
        <f t="shared" si="0"/>
        <v>13</v>
      </c>
      <c r="F19" s="65">
        <f>VLOOKUP($A19,'Return Data'!$B$7:$R$2700,10,0)</f>
        <v>-1.0392999999999999</v>
      </c>
      <c r="G19" s="66">
        <f t="shared" si="1"/>
        <v>11</v>
      </c>
      <c r="H19" s="65">
        <f>VLOOKUP($A19,'Return Data'!$B$7:$R$2700,11,0)</f>
        <v>3.1097999999999999</v>
      </c>
      <c r="I19" s="66">
        <f t="shared" si="2"/>
        <v>9</v>
      </c>
      <c r="J19" s="65">
        <f>VLOOKUP($A19,'Return Data'!$B$7:$R$2700,12,0)</f>
        <v>5.8094000000000001</v>
      </c>
      <c r="K19" s="66">
        <f t="shared" si="3"/>
        <v>8</v>
      </c>
      <c r="L19" s="65">
        <f>VLOOKUP($A19,'Return Data'!$B$7:$R$2700,13,0)</f>
        <v>5.6733000000000002</v>
      </c>
      <c r="M19" s="66">
        <f t="shared" si="5"/>
        <v>12</v>
      </c>
      <c r="N19" s="65">
        <f>VLOOKUP($A19,'Return Data'!$B$7:$R$2700,17,0)</f>
        <v>6.5289999999999999</v>
      </c>
      <c r="O19" s="66">
        <f t="shared" si="6"/>
        <v>19</v>
      </c>
      <c r="P19" s="65">
        <f>VLOOKUP($A19,'Return Data'!$B$7:$R$2700,14,0)</f>
        <v>5.4489000000000001</v>
      </c>
      <c r="Q19" s="66">
        <f t="shared" si="7"/>
        <v>20</v>
      </c>
      <c r="R19" s="65">
        <f>VLOOKUP($A19,'Return Data'!$B$7:$R$2700,16,0)</f>
        <v>8.3377999999999997</v>
      </c>
      <c r="S19" s="67">
        <f t="shared" si="4"/>
        <v>6</v>
      </c>
    </row>
    <row r="20" spans="1:19" x14ac:dyDescent="0.3">
      <c r="A20" s="82" t="s">
        <v>95</v>
      </c>
      <c r="B20" s="64">
        <f>VLOOKUP($A20,'Return Data'!$B$7:$R$2700,3,0)</f>
        <v>44260</v>
      </c>
      <c r="C20" s="65">
        <f>VLOOKUP($A20,'Return Data'!$B$7:$R$2700,4,0)</f>
        <v>67.631100000000004</v>
      </c>
      <c r="D20" s="65">
        <f>VLOOKUP($A20,'Return Data'!$B$7:$R$2700,9,0)</f>
        <v>-1.3093999999999999</v>
      </c>
      <c r="E20" s="66">
        <f t="shared" si="0"/>
        <v>13</v>
      </c>
      <c r="F20" s="65">
        <f>VLOOKUP($A20,'Return Data'!$B$7:$R$2700,10,0)</f>
        <v>-1.0392999999999999</v>
      </c>
      <c r="G20" s="66">
        <f t="shared" si="1"/>
        <v>11</v>
      </c>
      <c r="H20" s="65">
        <f>VLOOKUP($A20,'Return Data'!$B$7:$R$2700,11,0)</f>
        <v>3.1097999999999999</v>
      </c>
      <c r="I20" s="66">
        <f t="shared" si="2"/>
        <v>9</v>
      </c>
      <c r="J20" s="65">
        <f>VLOOKUP($A20,'Return Data'!$B$7:$R$2700,12,0)</f>
        <v>5.8094000000000001</v>
      </c>
      <c r="K20" s="66">
        <f t="shared" si="3"/>
        <v>8</v>
      </c>
      <c r="L20" s="65">
        <f>VLOOKUP($A20,'Return Data'!$B$7:$R$2700,13,0)</f>
        <v>5.6733000000000002</v>
      </c>
      <c r="M20" s="66">
        <f t="shared" si="5"/>
        <v>12</v>
      </c>
      <c r="N20" s="65">
        <f>VLOOKUP($A20,'Return Data'!$B$7:$R$2700,17,0)</f>
        <v>6.5289999999999999</v>
      </c>
      <c r="O20" s="66">
        <f t="shared" si="6"/>
        <v>19</v>
      </c>
      <c r="P20" s="65">
        <f>VLOOKUP($A20,'Return Data'!$B$7:$R$2700,14,0)</f>
        <v>5.4489000000000001</v>
      </c>
      <c r="Q20" s="66">
        <f t="shared" si="7"/>
        <v>20</v>
      </c>
      <c r="R20" s="65">
        <f>VLOOKUP($A20,'Return Data'!$B$7:$R$2700,16,0)</f>
        <v>8.3377999999999997</v>
      </c>
      <c r="S20" s="67">
        <f t="shared" si="4"/>
        <v>6</v>
      </c>
    </row>
    <row r="21" spans="1:19" x14ac:dyDescent="0.3">
      <c r="A21" s="82" t="s">
        <v>96</v>
      </c>
      <c r="B21" s="64">
        <f>VLOOKUP($A21,'Return Data'!$B$7:$R$2700,3,0)</f>
        <v>44260</v>
      </c>
      <c r="C21" s="65">
        <f>VLOOKUP($A21,'Return Data'!$B$7:$R$2700,4,0)</f>
        <v>27.849599999999999</v>
      </c>
      <c r="D21" s="65">
        <f>VLOOKUP($A21,'Return Data'!$B$7:$R$2700,9,0)</f>
        <v>-8.69</v>
      </c>
      <c r="E21" s="66">
        <f t="shared" si="0"/>
        <v>24</v>
      </c>
      <c r="F21" s="65">
        <f>VLOOKUP($A21,'Return Data'!$B$7:$R$2700,10,0)</f>
        <v>-6.6970999999999998</v>
      </c>
      <c r="G21" s="66">
        <f t="shared" si="1"/>
        <v>23</v>
      </c>
      <c r="H21" s="65">
        <f>VLOOKUP($A21,'Return Data'!$B$7:$R$2700,11,0)</f>
        <v>0.67700000000000005</v>
      </c>
      <c r="I21" s="66">
        <f t="shared" si="2"/>
        <v>20</v>
      </c>
      <c r="J21" s="65">
        <f>VLOOKUP($A21,'Return Data'!$B$7:$R$2700,12,0)</f>
        <v>2.5628000000000002</v>
      </c>
      <c r="K21" s="66">
        <f t="shared" si="3"/>
        <v>21</v>
      </c>
      <c r="L21" s="65">
        <f>VLOOKUP($A21,'Return Data'!$B$7:$R$2700,13,0)</f>
        <v>3.7471999999999999</v>
      </c>
      <c r="M21" s="66">
        <f t="shared" si="5"/>
        <v>26</v>
      </c>
      <c r="N21" s="65">
        <f>VLOOKUP($A21,'Return Data'!$B$7:$R$2700,17,0)</f>
        <v>8.0519999999999996</v>
      </c>
      <c r="O21" s="66">
        <f t="shared" si="6"/>
        <v>14</v>
      </c>
      <c r="P21" s="65">
        <f>VLOOKUP($A21,'Return Data'!$B$7:$R$2700,14,0)</f>
        <v>7.7107000000000001</v>
      </c>
      <c r="Q21" s="66">
        <f t="shared" si="7"/>
        <v>12</v>
      </c>
      <c r="R21" s="65">
        <f>VLOOKUP($A21,'Return Data'!$B$7:$R$2700,16,0)</f>
        <v>7.9280999999999997</v>
      </c>
      <c r="S21" s="67">
        <f t="shared" si="4"/>
        <v>12</v>
      </c>
    </row>
    <row r="22" spans="1:19" x14ac:dyDescent="0.3">
      <c r="A22" s="82" t="s">
        <v>97</v>
      </c>
      <c r="B22" s="64">
        <f>VLOOKUP($A22,'Return Data'!$B$7:$R$2700,3,0)</f>
        <v>44260</v>
      </c>
      <c r="C22" s="65">
        <f>VLOOKUP($A22,'Return Data'!$B$7:$R$2700,4,0)</f>
        <v>27.789100000000001</v>
      </c>
      <c r="D22" s="65">
        <f>VLOOKUP($A22,'Return Data'!$B$7:$R$2700,9,0)</f>
        <v>1.9026000000000001</v>
      </c>
      <c r="E22" s="66">
        <f t="shared" si="0"/>
        <v>7</v>
      </c>
      <c r="F22" s="65">
        <f>VLOOKUP($A22,'Return Data'!$B$7:$R$2700,10,0)</f>
        <v>0.32650000000000001</v>
      </c>
      <c r="G22" s="66">
        <f t="shared" si="1"/>
        <v>5</v>
      </c>
      <c r="H22" s="65">
        <f>VLOOKUP($A22,'Return Data'!$B$7:$R$2700,11,0)</f>
        <v>4.8071000000000002</v>
      </c>
      <c r="I22" s="66">
        <f t="shared" si="2"/>
        <v>3</v>
      </c>
      <c r="J22" s="65">
        <f>VLOOKUP($A22,'Return Data'!$B$7:$R$2700,12,0)</f>
        <v>7.2821999999999996</v>
      </c>
      <c r="K22" s="66">
        <f t="shared" si="3"/>
        <v>4</v>
      </c>
      <c r="L22" s="65">
        <f>VLOOKUP($A22,'Return Data'!$B$7:$R$2700,13,0)</f>
        <v>8.1838999999999995</v>
      </c>
      <c r="M22" s="66">
        <f t="shared" si="5"/>
        <v>1</v>
      </c>
      <c r="N22" s="65">
        <f>VLOOKUP($A22,'Return Data'!$B$7:$R$2700,17,0)</f>
        <v>10.5097</v>
      </c>
      <c r="O22" s="66">
        <f t="shared" si="6"/>
        <v>3</v>
      </c>
      <c r="P22" s="65">
        <f>VLOOKUP($A22,'Return Data'!$B$7:$R$2700,14,0)</f>
        <v>9.3238000000000003</v>
      </c>
      <c r="Q22" s="66">
        <f t="shared" si="7"/>
        <v>3</v>
      </c>
      <c r="R22" s="65">
        <f>VLOOKUP($A22,'Return Data'!$B$7:$R$2700,16,0)</f>
        <v>9.6189</v>
      </c>
      <c r="S22" s="67">
        <f t="shared" si="4"/>
        <v>1</v>
      </c>
    </row>
    <row r="23" spans="1:19" x14ac:dyDescent="0.3">
      <c r="A23" s="82" t="s">
        <v>98</v>
      </c>
      <c r="B23" s="64">
        <f>VLOOKUP($A23,'Return Data'!$B$7:$R$2700,3,0)</f>
        <v>44260</v>
      </c>
      <c r="C23" s="65">
        <f>VLOOKUP($A23,'Return Data'!$B$7:$R$2700,4,0)</f>
        <v>17.1477</v>
      </c>
      <c r="D23" s="65">
        <f>VLOOKUP($A23,'Return Data'!$B$7:$R$2700,9,0)</f>
        <v>-3.04E-2</v>
      </c>
      <c r="E23" s="66">
        <f t="shared" si="0"/>
        <v>11</v>
      </c>
      <c r="F23" s="65">
        <f>VLOOKUP($A23,'Return Data'!$B$7:$R$2700,10,0)</f>
        <v>0.2949</v>
      </c>
      <c r="G23" s="66">
        <f t="shared" si="1"/>
        <v>6</v>
      </c>
      <c r="H23" s="65">
        <f>VLOOKUP($A23,'Return Data'!$B$7:$R$2700,11,0)</f>
        <v>4.3091999999999997</v>
      </c>
      <c r="I23" s="66">
        <f t="shared" si="2"/>
        <v>5</v>
      </c>
      <c r="J23" s="65">
        <f>VLOOKUP($A23,'Return Data'!$B$7:$R$2700,12,0)</f>
        <v>6.9644000000000004</v>
      </c>
      <c r="K23" s="66">
        <f t="shared" si="3"/>
        <v>6</v>
      </c>
      <c r="L23" s="65">
        <f>VLOOKUP($A23,'Return Data'!$B$7:$R$2700,13,0)</f>
        <v>6.4109999999999996</v>
      </c>
      <c r="M23" s="66">
        <f t="shared" si="5"/>
        <v>5</v>
      </c>
      <c r="N23" s="65">
        <f>VLOOKUP($A23,'Return Data'!$B$7:$R$2700,17,0)</f>
        <v>7.0103</v>
      </c>
      <c r="O23" s="66">
        <f t="shared" si="6"/>
        <v>18</v>
      </c>
      <c r="P23" s="65">
        <f>VLOOKUP($A23,'Return Data'!$B$7:$R$2700,14,0)</f>
        <v>7.1172000000000004</v>
      </c>
      <c r="Q23" s="66">
        <f t="shared" si="7"/>
        <v>15</v>
      </c>
      <c r="R23" s="65">
        <f>VLOOKUP($A23,'Return Data'!$B$7:$R$2700,16,0)</f>
        <v>6.1462000000000003</v>
      </c>
      <c r="S23" s="67">
        <f t="shared" si="4"/>
        <v>26</v>
      </c>
    </row>
    <row r="24" spans="1:19" x14ac:dyDescent="0.3">
      <c r="A24" s="82" t="s">
        <v>99</v>
      </c>
      <c r="B24" s="64">
        <f>VLOOKUP($A24,'Return Data'!$B$7:$R$2700,3,0)</f>
        <v>44260</v>
      </c>
      <c r="C24" s="65">
        <f>VLOOKUP($A24,'Return Data'!$B$7:$R$2700,4,0)</f>
        <v>26.6615</v>
      </c>
      <c r="D24" s="65">
        <f>VLOOKUP($A24,'Return Data'!$B$7:$R$2700,9,0)</f>
        <v>-14.351800000000001</v>
      </c>
      <c r="E24" s="66">
        <f t="shared" si="0"/>
        <v>29</v>
      </c>
      <c r="F24" s="65">
        <f>VLOOKUP($A24,'Return Data'!$B$7:$R$2700,10,0)</f>
        <v>-8.9069000000000003</v>
      </c>
      <c r="G24" s="66">
        <f t="shared" si="1"/>
        <v>30</v>
      </c>
      <c r="H24" s="65">
        <f>VLOOKUP($A24,'Return Data'!$B$7:$R$2700,11,0)</f>
        <v>0.4047</v>
      </c>
      <c r="I24" s="66">
        <f t="shared" si="2"/>
        <v>22</v>
      </c>
      <c r="J24" s="65">
        <f>VLOOKUP($A24,'Return Data'!$B$7:$R$2700,12,0)</f>
        <v>2.5005999999999999</v>
      </c>
      <c r="K24" s="66">
        <f t="shared" si="3"/>
        <v>23</v>
      </c>
      <c r="L24" s="65">
        <f>VLOOKUP($A24,'Return Data'!$B$7:$R$2700,13,0)</f>
        <v>6.0427999999999997</v>
      </c>
      <c r="M24" s="66">
        <f t="shared" si="5"/>
        <v>7</v>
      </c>
      <c r="N24" s="65">
        <f>VLOOKUP($A24,'Return Data'!$B$7:$R$2700,17,0)</f>
        <v>10.532</v>
      </c>
      <c r="O24" s="66">
        <f t="shared" si="6"/>
        <v>2</v>
      </c>
      <c r="P24" s="65">
        <f>VLOOKUP($A24,'Return Data'!$B$7:$R$2700,14,0)</f>
        <v>9.5337999999999994</v>
      </c>
      <c r="Q24" s="66">
        <f t="shared" si="7"/>
        <v>1</v>
      </c>
      <c r="R24" s="65">
        <f>VLOOKUP($A24,'Return Data'!$B$7:$R$2700,16,0)</f>
        <v>8.3231999999999999</v>
      </c>
      <c r="S24" s="67">
        <f t="shared" si="4"/>
        <v>9</v>
      </c>
    </row>
    <row r="25" spans="1:19" x14ac:dyDescent="0.3">
      <c r="A25" s="82" t="s">
        <v>100</v>
      </c>
      <c r="B25" s="64">
        <f>VLOOKUP($A25,'Return Data'!$B$7:$R$2700,3,0)</f>
        <v>44260</v>
      </c>
      <c r="C25" s="65">
        <f>VLOOKUP($A25,'Return Data'!$B$7:$R$2700,4,0)</f>
        <v>16.732399999999998</v>
      </c>
      <c r="D25" s="65">
        <f>VLOOKUP($A25,'Return Data'!$B$7:$R$2700,9,0)</f>
        <v>3.0375999999999999</v>
      </c>
      <c r="E25" s="66">
        <f t="shared" si="0"/>
        <v>4</v>
      </c>
      <c r="F25" s="65">
        <f>VLOOKUP($A25,'Return Data'!$B$7:$R$2700,10,0)</f>
        <v>-0.51949999999999996</v>
      </c>
      <c r="G25" s="66">
        <f t="shared" si="1"/>
        <v>9</v>
      </c>
      <c r="H25" s="65">
        <f>VLOOKUP($A25,'Return Data'!$B$7:$R$2700,11,0)</f>
        <v>4.5838999999999999</v>
      </c>
      <c r="I25" s="66">
        <f t="shared" si="2"/>
        <v>4</v>
      </c>
      <c r="J25" s="65">
        <f>VLOOKUP($A25,'Return Data'!$B$7:$R$2700,12,0)</f>
        <v>7.2503000000000002</v>
      </c>
      <c r="K25" s="66">
        <f t="shared" si="3"/>
        <v>5</v>
      </c>
      <c r="L25" s="65">
        <f>VLOOKUP($A25,'Return Data'!$B$7:$R$2700,13,0)</f>
        <v>5.6825000000000001</v>
      </c>
      <c r="M25" s="66">
        <f t="shared" si="5"/>
        <v>11</v>
      </c>
      <c r="N25" s="65">
        <f>VLOOKUP($A25,'Return Data'!$B$7:$R$2700,17,0)</f>
        <v>7.1077000000000004</v>
      </c>
      <c r="O25" s="66">
        <f t="shared" si="6"/>
        <v>16</v>
      </c>
      <c r="P25" s="65">
        <f>VLOOKUP($A25,'Return Data'!$B$7:$R$2700,14,0)</f>
        <v>6.7643000000000004</v>
      </c>
      <c r="Q25" s="66">
        <f t="shared" si="7"/>
        <v>17</v>
      </c>
      <c r="R25" s="65">
        <f>VLOOKUP($A25,'Return Data'!$B$7:$R$2700,16,0)</f>
        <v>6.9124999999999996</v>
      </c>
      <c r="S25" s="67">
        <f t="shared" si="4"/>
        <v>22</v>
      </c>
    </row>
    <row r="26" spans="1:19" x14ac:dyDescent="0.3">
      <c r="A26" s="82" t="s">
        <v>101</v>
      </c>
      <c r="B26" s="64">
        <f>VLOOKUP($A26,'Return Data'!$B$7:$R$2700,3,0)</f>
        <v>44260</v>
      </c>
      <c r="C26" s="65">
        <f>VLOOKUP($A26,'Return Data'!$B$7:$R$2700,4,0)</f>
        <v>1174.8035</v>
      </c>
      <c r="D26" s="65">
        <f>VLOOKUP($A26,'Return Data'!$B$7:$R$2700,9,0)</f>
        <v>2.86E-2</v>
      </c>
      <c r="E26" s="66">
        <f t="shared" si="0"/>
        <v>8</v>
      </c>
      <c r="F26" s="65">
        <f>VLOOKUP($A26,'Return Data'!$B$7:$R$2700,10,0)</f>
        <v>-1.3891</v>
      </c>
      <c r="G26" s="66">
        <f t="shared" si="1"/>
        <v>14</v>
      </c>
      <c r="H26" s="65">
        <f>VLOOKUP($A26,'Return Data'!$B$7:$R$2700,11,0)</f>
        <v>4.2603</v>
      </c>
      <c r="I26" s="66">
        <f t="shared" si="2"/>
        <v>6</v>
      </c>
      <c r="J26" s="65">
        <f>VLOOKUP($A26,'Return Data'!$B$7:$R$2700,12,0)</f>
        <v>4.6406000000000001</v>
      </c>
      <c r="K26" s="66">
        <f t="shared" si="3"/>
        <v>14</v>
      </c>
      <c r="L26" s="65">
        <f>VLOOKUP($A26,'Return Data'!$B$7:$R$2700,13,0)</f>
        <v>4.7295999999999996</v>
      </c>
      <c r="M26" s="66">
        <f t="shared" si="5"/>
        <v>22</v>
      </c>
      <c r="N26" s="65"/>
      <c r="O26" s="66"/>
      <c r="P26" s="65"/>
      <c r="Q26" s="66"/>
      <c r="R26" s="65">
        <f>VLOOKUP($A26,'Return Data'!$B$7:$R$2700,16,0)</f>
        <v>7.4156000000000004</v>
      </c>
      <c r="S26" s="67">
        <f t="shared" si="4"/>
        <v>16</v>
      </c>
    </row>
    <row r="27" spans="1:19" x14ac:dyDescent="0.3">
      <c r="A27" s="82" t="s">
        <v>102</v>
      </c>
      <c r="B27" s="64">
        <f>VLOOKUP($A27,'Return Data'!$B$7:$R$2700,3,0)</f>
        <v>44260</v>
      </c>
      <c r="C27" s="65">
        <f>VLOOKUP($A27,'Return Data'!$B$7:$R$2700,4,0)</f>
        <v>32.067700000000002</v>
      </c>
      <c r="D27" s="65">
        <f>VLOOKUP($A27,'Return Data'!$B$7:$R$2700,9,0)</f>
        <v>-1.6727000000000001</v>
      </c>
      <c r="E27" s="66">
        <f t="shared" si="0"/>
        <v>16</v>
      </c>
      <c r="F27" s="65">
        <f>VLOOKUP($A27,'Return Data'!$B$7:$R$2700,10,0)</f>
        <v>-2.6602000000000001</v>
      </c>
      <c r="G27" s="66">
        <f t="shared" si="1"/>
        <v>17</v>
      </c>
      <c r="H27" s="65">
        <f>VLOOKUP($A27,'Return Data'!$B$7:$R$2700,11,0)</f>
        <v>2.0156999999999998</v>
      </c>
      <c r="I27" s="66">
        <f t="shared" si="2"/>
        <v>14</v>
      </c>
      <c r="J27" s="65">
        <f>VLOOKUP($A27,'Return Data'!$B$7:$R$2700,12,0)</f>
        <v>4.9680999999999997</v>
      </c>
      <c r="K27" s="66">
        <f t="shared" si="3"/>
        <v>12</v>
      </c>
      <c r="L27" s="65">
        <f>VLOOKUP($A27,'Return Data'!$B$7:$R$2700,13,0)</f>
        <v>5.0118999999999998</v>
      </c>
      <c r="M27" s="66">
        <f t="shared" si="5"/>
        <v>20</v>
      </c>
      <c r="N27" s="65">
        <f>VLOOKUP($A27,'Return Data'!$B$7:$R$2700,17,0)</f>
        <v>5.7915999999999999</v>
      </c>
      <c r="O27" s="66">
        <f t="shared" ref="O27:O37" si="8">RANK(N27,N$8:N$39,0)</f>
        <v>22</v>
      </c>
      <c r="P27" s="65">
        <f>VLOOKUP($A27,'Return Data'!$B$7:$R$2700,14,0)</f>
        <v>6.3308</v>
      </c>
      <c r="Q27" s="66">
        <f t="shared" ref="Q27:Q37" si="9">RANK(P27,P$8:P$39,0)</f>
        <v>19</v>
      </c>
      <c r="R27" s="65">
        <f>VLOOKUP($A27,'Return Data'!$B$7:$R$2700,16,0)</f>
        <v>6.8022</v>
      </c>
      <c r="S27" s="67">
        <f t="shared" si="4"/>
        <v>24</v>
      </c>
    </row>
    <row r="28" spans="1:19" x14ac:dyDescent="0.3">
      <c r="A28" s="82" t="s">
        <v>103</v>
      </c>
      <c r="B28" s="64">
        <f>VLOOKUP($A28,'Return Data'!$B$7:$R$2700,3,0)</f>
        <v>44260</v>
      </c>
      <c r="C28" s="65">
        <f>VLOOKUP($A28,'Return Data'!$B$7:$R$2700,4,0)</f>
        <v>28.7028</v>
      </c>
      <c r="D28" s="65">
        <f>VLOOKUP($A28,'Return Data'!$B$7:$R$2700,9,0)</f>
        <v>-8.1822999999999997</v>
      </c>
      <c r="E28" s="66">
        <f t="shared" si="0"/>
        <v>23</v>
      </c>
      <c r="F28" s="65">
        <f>VLOOKUP($A28,'Return Data'!$B$7:$R$2700,10,0)</f>
        <v>-6.1018999999999997</v>
      </c>
      <c r="G28" s="66">
        <f t="shared" si="1"/>
        <v>22</v>
      </c>
      <c r="H28" s="65">
        <f>VLOOKUP($A28,'Return Data'!$B$7:$R$2700,11,0)</f>
        <v>2.1503999999999999</v>
      </c>
      <c r="I28" s="66">
        <f t="shared" si="2"/>
        <v>13</v>
      </c>
      <c r="J28" s="65">
        <f>VLOOKUP($A28,'Return Data'!$B$7:$R$2700,12,0)</f>
        <v>5.6957000000000004</v>
      </c>
      <c r="K28" s="66">
        <f t="shared" si="3"/>
        <v>11</v>
      </c>
      <c r="L28" s="65">
        <f>VLOOKUP($A28,'Return Data'!$B$7:$R$2700,13,0)</f>
        <v>6.4988000000000001</v>
      </c>
      <c r="M28" s="66">
        <f t="shared" si="5"/>
        <v>4</v>
      </c>
      <c r="N28" s="65">
        <f>VLOOKUP($A28,'Return Data'!$B$7:$R$2700,17,0)</f>
        <v>9.6228999999999996</v>
      </c>
      <c r="O28" s="66">
        <f t="shared" si="8"/>
        <v>5</v>
      </c>
      <c r="P28" s="65">
        <f>VLOOKUP($A28,'Return Data'!$B$7:$R$2700,14,0)</f>
        <v>9.2426999999999992</v>
      </c>
      <c r="Q28" s="66">
        <f t="shared" si="9"/>
        <v>4</v>
      </c>
      <c r="R28" s="65">
        <f>VLOOKUP($A28,'Return Data'!$B$7:$R$2700,16,0)</f>
        <v>8.5997000000000003</v>
      </c>
      <c r="S28" s="67">
        <f t="shared" si="4"/>
        <v>2</v>
      </c>
    </row>
    <row r="29" spans="1:19" x14ac:dyDescent="0.3">
      <c r="A29" s="82" t="s">
        <v>104</v>
      </c>
      <c r="B29" s="64">
        <f>VLOOKUP($A29,'Return Data'!$B$7:$R$2700,3,0)</f>
        <v>44260</v>
      </c>
      <c r="C29" s="65">
        <f>VLOOKUP($A29,'Return Data'!$B$7:$R$2700,4,0)</f>
        <v>23.042200000000001</v>
      </c>
      <c r="D29" s="65">
        <f>VLOOKUP($A29,'Return Data'!$B$7:$R$2700,9,0)</f>
        <v>-14.362299999999999</v>
      </c>
      <c r="E29" s="66">
        <f t="shared" si="0"/>
        <v>30</v>
      </c>
      <c r="F29" s="65">
        <f>VLOOKUP($A29,'Return Data'!$B$7:$R$2700,10,0)</f>
        <v>-8.3384999999999998</v>
      </c>
      <c r="G29" s="66">
        <f t="shared" si="1"/>
        <v>25</v>
      </c>
      <c r="H29" s="65">
        <f>VLOOKUP($A29,'Return Data'!$B$7:$R$2700,11,0)</f>
        <v>-6.0900000000000003E-2</v>
      </c>
      <c r="I29" s="66">
        <f t="shared" si="2"/>
        <v>26</v>
      </c>
      <c r="J29" s="65">
        <f>VLOOKUP($A29,'Return Data'!$B$7:$R$2700,12,0)</f>
        <v>2.3102999999999998</v>
      </c>
      <c r="K29" s="66">
        <f t="shared" si="3"/>
        <v>24</v>
      </c>
      <c r="L29" s="65">
        <f>VLOOKUP($A29,'Return Data'!$B$7:$R$2700,13,0)</f>
        <v>4.7172999999999998</v>
      </c>
      <c r="M29" s="66">
        <f t="shared" si="5"/>
        <v>23</v>
      </c>
      <c r="N29" s="65">
        <f>VLOOKUP($A29,'Return Data'!$B$7:$R$2700,17,0)</f>
        <v>8.3439999999999994</v>
      </c>
      <c r="O29" s="66">
        <f t="shared" si="8"/>
        <v>12</v>
      </c>
      <c r="P29" s="65">
        <f>VLOOKUP($A29,'Return Data'!$B$7:$R$2700,14,0)</f>
        <v>8.0168999999999997</v>
      </c>
      <c r="Q29" s="66">
        <f t="shared" si="9"/>
        <v>10</v>
      </c>
      <c r="R29" s="65">
        <f>VLOOKUP($A29,'Return Data'!$B$7:$R$2700,16,0)</f>
        <v>5.9160000000000004</v>
      </c>
      <c r="S29" s="67">
        <f t="shared" si="4"/>
        <v>28</v>
      </c>
    </row>
    <row r="30" spans="1:19" x14ac:dyDescent="0.3">
      <c r="A30" s="82" t="s">
        <v>105</v>
      </c>
      <c r="B30" s="64">
        <f>VLOOKUP($A30,'Return Data'!$B$7:$R$2700,3,0)</f>
        <v>44260</v>
      </c>
      <c r="C30" s="65">
        <f>VLOOKUP($A30,'Return Data'!$B$7:$R$2700,4,0)</f>
        <v>13.0868</v>
      </c>
      <c r="D30" s="65">
        <f>VLOOKUP($A30,'Return Data'!$B$7:$R$2700,9,0)</f>
        <v>-0.46800000000000003</v>
      </c>
      <c r="E30" s="66">
        <f t="shared" si="0"/>
        <v>12</v>
      </c>
      <c r="F30" s="65">
        <f>VLOOKUP($A30,'Return Data'!$B$7:$R$2700,10,0)</f>
        <v>-2.5308999999999999</v>
      </c>
      <c r="G30" s="66">
        <f t="shared" si="1"/>
        <v>15</v>
      </c>
      <c r="H30" s="65">
        <f>VLOOKUP($A30,'Return Data'!$B$7:$R$2700,11,0)</f>
        <v>1.6781999999999999</v>
      </c>
      <c r="I30" s="66">
        <f t="shared" si="2"/>
        <v>15</v>
      </c>
      <c r="J30" s="65">
        <f>VLOOKUP($A30,'Return Data'!$B$7:$R$2700,12,0)</f>
        <v>2.0823999999999998</v>
      </c>
      <c r="K30" s="66">
        <f t="shared" si="3"/>
        <v>25</v>
      </c>
      <c r="L30" s="65">
        <f>VLOOKUP($A30,'Return Data'!$B$7:$R$2700,13,0)</f>
        <v>5.7853000000000003</v>
      </c>
      <c r="M30" s="66">
        <f t="shared" si="5"/>
        <v>9</v>
      </c>
      <c r="N30" s="65">
        <f>VLOOKUP($A30,'Return Data'!$B$7:$R$2700,17,0)</f>
        <v>9.5427</v>
      </c>
      <c r="O30" s="66">
        <f t="shared" si="8"/>
        <v>7</v>
      </c>
      <c r="P30" s="65">
        <f>VLOOKUP($A30,'Return Data'!$B$7:$R$2700,14,0)</f>
        <v>8.4702999999999999</v>
      </c>
      <c r="Q30" s="66">
        <f t="shared" si="9"/>
        <v>8</v>
      </c>
      <c r="R30" s="65">
        <f>VLOOKUP($A30,'Return Data'!$B$7:$R$2700,16,0)</f>
        <v>7.0465999999999998</v>
      </c>
      <c r="S30" s="67">
        <f t="shared" si="4"/>
        <v>20</v>
      </c>
    </row>
    <row r="31" spans="1:19" x14ac:dyDescent="0.3">
      <c r="A31" s="82" t="s">
        <v>106</v>
      </c>
      <c r="B31" s="64">
        <f>VLOOKUP($A31,'Return Data'!$B$7:$R$2700,3,0)</f>
        <v>44260</v>
      </c>
      <c r="C31" s="65">
        <f>VLOOKUP($A31,'Return Data'!$B$7:$R$2700,4,0)</f>
        <v>28.277100000000001</v>
      </c>
      <c r="D31" s="65">
        <f>VLOOKUP($A31,'Return Data'!$B$7:$R$2700,9,0)</f>
        <v>-19.3292</v>
      </c>
      <c r="E31" s="66">
        <f t="shared" si="0"/>
        <v>31</v>
      </c>
      <c r="F31" s="65">
        <f>VLOOKUP($A31,'Return Data'!$B$7:$R$2700,10,0)</f>
        <v>-8.7455999999999996</v>
      </c>
      <c r="G31" s="66">
        <f t="shared" si="1"/>
        <v>26</v>
      </c>
      <c r="H31" s="65">
        <f>VLOOKUP($A31,'Return Data'!$B$7:$R$2700,11,0)</f>
        <v>-2.2774000000000001</v>
      </c>
      <c r="I31" s="66">
        <f t="shared" si="2"/>
        <v>30</v>
      </c>
      <c r="J31" s="65">
        <f>VLOOKUP($A31,'Return Data'!$B$7:$R$2700,12,0)</f>
        <v>1.9131</v>
      </c>
      <c r="K31" s="66">
        <f t="shared" si="3"/>
        <v>27</v>
      </c>
      <c r="L31" s="65">
        <f>VLOOKUP($A31,'Return Data'!$B$7:$R$2700,13,0)</f>
        <v>5.1463000000000001</v>
      </c>
      <c r="M31" s="66">
        <f t="shared" si="5"/>
        <v>19</v>
      </c>
      <c r="N31" s="65">
        <f>VLOOKUP($A31,'Return Data'!$B$7:$R$2700,17,0)</f>
        <v>8.3246000000000002</v>
      </c>
      <c r="O31" s="66">
        <f t="shared" si="8"/>
        <v>13</v>
      </c>
      <c r="P31" s="65">
        <f>VLOOKUP($A31,'Return Data'!$B$7:$R$2700,14,0)</f>
        <v>7.6077000000000004</v>
      </c>
      <c r="Q31" s="66">
        <f t="shared" si="9"/>
        <v>14</v>
      </c>
      <c r="R31" s="65">
        <f>VLOOKUP($A31,'Return Data'!$B$7:$R$2700,16,0)</f>
        <v>6.5796999999999999</v>
      </c>
      <c r="S31" s="67">
        <f t="shared" si="4"/>
        <v>25</v>
      </c>
    </row>
    <row r="32" spans="1:19" x14ac:dyDescent="0.3">
      <c r="A32" s="82" t="s">
        <v>107</v>
      </c>
      <c r="B32" s="64">
        <f>VLOOKUP($A32,'Return Data'!$B$7:$R$2700,3,0)</f>
        <v>44260</v>
      </c>
      <c r="C32" s="65">
        <f>VLOOKUP($A32,'Return Data'!$B$7:$R$2700,4,0)</f>
        <v>2060.3604</v>
      </c>
      <c r="D32" s="65">
        <f>VLOOKUP($A32,'Return Data'!$B$7:$R$2700,9,0)</f>
        <v>-6.7956000000000003</v>
      </c>
      <c r="E32" s="66">
        <f t="shared" si="0"/>
        <v>21</v>
      </c>
      <c r="F32" s="65">
        <f>VLOOKUP($A32,'Return Data'!$B$7:$R$2700,10,0)</f>
        <v>-4.9787999999999997</v>
      </c>
      <c r="G32" s="66">
        <f t="shared" si="1"/>
        <v>21</v>
      </c>
      <c r="H32" s="65">
        <f>VLOOKUP($A32,'Return Data'!$B$7:$R$2700,11,0)</f>
        <v>0.94940000000000002</v>
      </c>
      <c r="I32" s="66">
        <f t="shared" si="2"/>
        <v>19</v>
      </c>
      <c r="J32" s="65">
        <f>VLOOKUP($A32,'Return Data'!$B$7:$R$2700,12,0)</f>
        <v>2.9236</v>
      </c>
      <c r="K32" s="66">
        <f t="shared" si="3"/>
        <v>18</v>
      </c>
      <c r="L32" s="65">
        <f>VLOOKUP($A32,'Return Data'!$B$7:$R$2700,13,0)</f>
        <v>3.8984999999999999</v>
      </c>
      <c r="M32" s="66">
        <f t="shared" si="5"/>
        <v>25</v>
      </c>
      <c r="N32" s="65">
        <f>VLOOKUP($A32,'Return Data'!$B$7:$R$2700,17,0)</f>
        <v>8.6507000000000005</v>
      </c>
      <c r="O32" s="66">
        <f t="shared" si="8"/>
        <v>10</v>
      </c>
      <c r="P32" s="65">
        <f>VLOOKUP($A32,'Return Data'!$B$7:$R$2700,14,0)</f>
        <v>8.5123999999999995</v>
      </c>
      <c r="Q32" s="66">
        <f t="shared" si="9"/>
        <v>7</v>
      </c>
      <c r="R32" s="65">
        <f>VLOOKUP($A32,'Return Data'!$B$7:$R$2700,16,0)</f>
        <v>8.2202000000000002</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Data'!$B$7:$R$2700,3,0)</f>
        <v>44260</v>
      </c>
      <c r="C34" s="65">
        <f>VLOOKUP($A34,'Return Data'!$B$7:$R$2700,4,0)</f>
        <v>16.119599999999998</v>
      </c>
      <c r="D34" s="65">
        <f>VLOOKUP($A34,'Return Data'!$B$7:$R$2700,9,0)</f>
        <v>-6.3815</v>
      </c>
      <c r="E34" s="66">
        <f t="shared" si="0"/>
        <v>20</v>
      </c>
      <c r="F34" s="65">
        <f>VLOOKUP($A34,'Return Data'!$B$7:$R$2700,10,0)</f>
        <v>-2.5367999999999999</v>
      </c>
      <c r="G34" s="66">
        <f t="shared" si="1"/>
        <v>16</v>
      </c>
      <c r="H34" s="65">
        <f>VLOOKUP($A34,'Return Data'!$B$7:$R$2700,11,0)</f>
        <v>1.1726000000000001</v>
      </c>
      <c r="I34" s="66">
        <f t="shared" si="2"/>
        <v>18</v>
      </c>
      <c r="J34" s="65">
        <f>VLOOKUP($A34,'Return Data'!$B$7:$R$2700,12,0)</f>
        <v>3.4257</v>
      </c>
      <c r="K34" s="66">
        <f t="shared" si="3"/>
        <v>16</v>
      </c>
      <c r="L34" s="65">
        <f>VLOOKUP($A34,'Return Data'!$B$7:$R$2700,13,0)</f>
        <v>4.9180000000000001</v>
      </c>
      <c r="M34" s="66">
        <f t="shared" si="5"/>
        <v>21</v>
      </c>
      <c r="N34" s="65">
        <f>VLOOKUP($A34,'Return Data'!$B$7:$R$2700,17,0)</f>
        <v>9.0724999999999998</v>
      </c>
      <c r="O34" s="66">
        <f t="shared" si="8"/>
        <v>8</v>
      </c>
      <c r="P34" s="65">
        <f>VLOOKUP($A34,'Return Data'!$B$7:$R$2700,14,0)</f>
        <v>8.2546999999999997</v>
      </c>
      <c r="Q34" s="66">
        <f t="shared" si="9"/>
        <v>9</v>
      </c>
      <c r="R34" s="65">
        <f>VLOOKUP($A34,'Return Data'!$B$7:$R$2700,16,0)</f>
        <v>8.5452999999999992</v>
      </c>
      <c r="S34" s="67">
        <f t="shared" si="4"/>
        <v>4</v>
      </c>
    </row>
    <row r="35" spans="1:19" x14ac:dyDescent="0.3">
      <c r="A35" s="82" t="s">
        <v>111</v>
      </c>
      <c r="B35" s="64">
        <f>VLOOKUP($A35,'Return Data'!$B$7:$R$2700,3,0)</f>
        <v>44260</v>
      </c>
      <c r="C35" s="65">
        <f>VLOOKUP($A35,'Return Data'!$B$7:$R$2700,4,0)</f>
        <v>27.418500000000002</v>
      </c>
      <c r="D35" s="65">
        <f>VLOOKUP($A35,'Return Data'!$B$7:$R$2700,9,0)</f>
        <v>-2.9504999999999999</v>
      </c>
      <c r="E35" s="66">
        <f t="shared" si="0"/>
        <v>18</v>
      </c>
      <c r="F35" s="65">
        <f>VLOOKUP($A35,'Return Data'!$B$7:$R$2700,10,0)</f>
        <v>-4.4470000000000001</v>
      </c>
      <c r="G35" s="66">
        <f t="shared" si="1"/>
        <v>20</v>
      </c>
      <c r="H35" s="65">
        <f>VLOOKUP($A35,'Return Data'!$B$7:$R$2700,11,0)</f>
        <v>1.1860999999999999</v>
      </c>
      <c r="I35" s="66">
        <f t="shared" si="2"/>
        <v>17</v>
      </c>
      <c r="J35" s="65">
        <f>VLOOKUP($A35,'Return Data'!$B$7:$R$2700,12,0)</f>
        <v>2.8746</v>
      </c>
      <c r="K35" s="66">
        <f t="shared" si="3"/>
        <v>19</v>
      </c>
      <c r="L35" s="65">
        <f>VLOOKUP($A35,'Return Data'!$B$7:$R$2700,13,0)</f>
        <v>5.4634999999999998</v>
      </c>
      <c r="M35" s="66">
        <f t="shared" si="5"/>
        <v>16</v>
      </c>
      <c r="N35" s="65">
        <f>VLOOKUP($A35,'Return Data'!$B$7:$R$2700,17,0)</f>
        <v>10.5944</v>
      </c>
      <c r="O35" s="66">
        <f t="shared" si="8"/>
        <v>1</v>
      </c>
      <c r="P35" s="65">
        <f>VLOOKUP($A35,'Return Data'!$B$7:$R$2700,14,0)</f>
        <v>9.3640000000000008</v>
      </c>
      <c r="Q35" s="66">
        <f t="shared" si="9"/>
        <v>2</v>
      </c>
      <c r="R35" s="65">
        <f>VLOOKUP($A35,'Return Data'!$B$7:$R$2700,16,0)</f>
        <v>6.0564</v>
      </c>
      <c r="S35" s="67">
        <f t="shared" si="4"/>
        <v>27</v>
      </c>
    </row>
    <row r="36" spans="1:19" x14ac:dyDescent="0.3">
      <c r="A36" s="82" t="s">
        <v>112</v>
      </c>
      <c r="B36" s="64">
        <f>VLOOKUP($A36,'Return Data'!$B$7:$R$2700,3,0)</f>
        <v>44260</v>
      </c>
      <c r="C36" s="65">
        <f>VLOOKUP($A36,'Return Data'!$B$7:$R$2700,4,0)</f>
        <v>31.9284</v>
      </c>
      <c r="D36" s="65">
        <f>VLOOKUP($A36,'Return Data'!$B$7:$R$2700,9,0)</f>
        <v>3.4508999999999999</v>
      </c>
      <c r="E36" s="66">
        <f t="shared" si="0"/>
        <v>3</v>
      </c>
      <c r="F36" s="65">
        <f>VLOOKUP($A36,'Return Data'!$B$7:$R$2700,10,0)</f>
        <v>-0.76859999999999995</v>
      </c>
      <c r="G36" s="66">
        <f t="shared" si="1"/>
        <v>10</v>
      </c>
      <c r="H36" s="65">
        <f>VLOOKUP($A36,'Return Data'!$B$7:$R$2700,11,0)</f>
        <v>2.7113</v>
      </c>
      <c r="I36" s="66">
        <f t="shared" si="2"/>
        <v>12</v>
      </c>
      <c r="J36" s="65">
        <f>VLOOKUP($A36,'Return Data'!$B$7:$R$2700,12,0)</f>
        <v>4.9432999999999998</v>
      </c>
      <c r="K36" s="66">
        <f t="shared" si="3"/>
        <v>13</v>
      </c>
      <c r="L36" s="65">
        <f>VLOOKUP($A36,'Return Data'!$B$7:$R$2700,13,0)</f>
        <v>5.7526000000000002</v>
      </c>
      <c r="M36" s="66">
        <f t="shared" si="5"/>
        <v>10</v>
      </c>
      <c r="N36" s="65">
        <f>VLOOKUP($A36,'Return Data'!$B$7:$R$2700,17,0)</f>
        <v>7.4991000000000003</v>
      </c>
      <c r="O36" s="66">
        <f t="shared" si="8"/>
        <v>15</v>
      </c>
      <c r="P36" s="65">
        <f>VLOOKUP($A36,'Return Data'!$B$7:$R$2700,14,0)</f>
        <v>6.9111000000000002</v>
      </c>
      <c r="Q36" s="66">
        <f t="shared" si="9"/>
        <v>16</v>
      </c>
      <c r="R36" s="65">
        <f>VLOOKUP($A36,'Return Data'!$B$7:$R$2700,16,0)</f>
        <v>6.8526999999999996</v>
      </c>
      <c r="S36" s="67">
        <f t="shared" si="4"/>
        <v>23</v>
      </c>
    </row>
    <row r="37" spans="1:19" x14ac:dyDescent="0.3">
      <c r="A37" s="82" t="s">
        <v>113</v>
      </c>
      <c r="B37" s="64">
        <f>VLOOKUP($A37,'Return Data'!$B$7:$R$2700,3,0)</f>
        <v>44260</v>
      </c>
      <c r="C37" s="65">
        <f>VLOOKUP($A37,'Return Data'!$B$7:$R$2700,4,0)</f>
        <v>18.5242</v>
      </c>
      <c r="D37" s="65">
        <f>VLOOKUP($A37,'Return Data'!$B$7:$R$2700,9,0)</f>
        <v>-10.713200000000001</v>
      </c>
      <c r="E37" s="66">
        <f t="shared" si="0"/>
        <v>26</v>
      </c>
      <c r="F37" s="65">
        <f>VLOOKUP($A37,'Return Data'!$B$7:$R$2700,10,0)</f>
        <v>-8.7516999999999996</v>
      </c>
      <c r="G37" s="66">
        <f t="shared" si="1"/>
        <v>27</v>
      </c>
      <c r="H37" s="65">
        <f>VLOOKUP($A37,'Return Data'!$B$7:$R$2700,11,0)</f>
        <v>-0.74319999999999997</v>
      </c>
      <c r="I37" s="66">
        <f t="shared" si="2"/>
        <v>28</v>
      </c>
      <c r="J37" s="65">
        <f>VLOOKUP($A37,'Return Data'!$B$7:$R$2700,12,0)</f>
        <v>2.5426000000000002</v>
      </c>
      <c r="K37" s="66">
        <f t="shared" si="3"/>
        <v>22</v>
      </c>
      <c r="L37" s="65">
        <f>VLOOKUP($A37,'Return Data'!$B$7:$R$2700,13,0)</f>
        <v>4.7026000000000003</v>
      </c>
      <c r="M37" s="66">
        <f t="shared" si="5"/>
        <v>24</v>
      </c>
      <c r="N37" s="65">
        <f>VLOOKUP($A37,'Return Data'!$B$7:$R$2700,17,0)</f>
        <v>8.8122000000000007</v>
      </c>
      <c r="O37" s="66">
        <f t="shared" si="8"/>
        <v>9</v>
      </c>
      <c r="P37" s="65">
        <f>VLOOKUP($A37,'Return Data'!$B$7:$R$2700,14,0)</f>
        <v>7.7504</v>
      </c>
      <c r="Q37" s="66">
        <f t="shared" si="9"/>
        <v>11</v>
      </c>
      <c r="R37" s="65">
        <f>VLOOKUP($A37,'Return Data'!$B$7:$R$2700,16,0)</f>
        <v>7.0389999999999997</v>
      </c>
      <c r="S37" s="67">
        <f t="shared" si="4"/>
        <v>21</v>
      </c>
    </row>
    <row r="38" spans="1:19" x14ac:dyDescent="0.3">
      <c r="A38" s="82" t="s">
        <v>367</v>
      </c>
      <c r="B38" s="64">
        <f>VLOOKUP($A38,'Return Data'!$B$7:$R$2700,3,0)</f>
        <v>44260</v>
      </c>
      <c r="C38" s="65">
        <f>VLOOKUP($A38,'Return Data'!$B$7:$R$2700,4,0)</f>
        <v>0.29609999999999997</v>
      </c>
      <c r="D38" s="65">
        <f>VLOOKUP($A38,'Return Data'!$B$7:$R$2700,9,0)</f>
        <v>11.547800000000001</v>
      </c>
      <c r="E38" s="66">
        <f t="shared" si="0"/>
        <v>2</v>
      </c>
      <c r="F38" s="65">
        <f>VLOOKUP($A38,'Return Data'!$B$7:$R$2700,10,0)</f>
        <v>-90.357399999999998</v>
      </c>
      <c r="G38" s="66">
        <f t="shared" si="1"/>
        <v>31</v>
      </c>
      <c r="H38" s="65">
        <f>VLOOKUP($A38,'Return Data'!$B$7:$R$2700,11,0)</f>
        <v>-41.899500000000003</v>
      </c>
      <c r="I38" s="66">
        <f t="shared" si="2"/>
        <v>31</v>
      </c>
      <c r="J38" s="65"/>
      <c r="K38" s="66"/>
      <c r="L38" s="65"/>
      <c r="M38" s="66"/>
      <c r="N38" s="65"/>
      <c r="O38" s="66"/>
      <c r="P38" s="65"/>
      <c r="Q38" s="66"/>
      <c r="R38" s="65">
        <f>VLOOKUP($A38,'Return Data'!$B$7:$R$2700,16,0)</f>
        <v>-16.365600000000001</v>
      </c>
      <c r="S38" s="67">
        <f t="shared" si="4"/>
        <v>29</v>
      </c>
    </row>
    <row r="39" spans="1:19" x14ac:dyDescent="0.3">
      <c r="A39" s="82" t="s">
        <v>114</v>
      </c>
      <c r="B39" s="64">
        <f>VLOOKUP($A39,'Return Data'!$B$7:$R$2700,3,0)</f>
        <v>44260</v>
      </c>
      <c r="C39" s="65">
        <f>VLOOKUP($A39,'Return Data'!$B$7:$R$2700,4,0)</f>
        <v>20.929200000000002</v>
      </c>
      <c r="D39" s="65">
        <f>VLOOKUP($A39,'Return Data'!$B$7:$R$2700,9,0)</f>
        <v>-2.1638999999999999</v>
      </c>
      <c r="E39" s="66">
        <f t="shared" si="0"/>
        <v>17</v>
      </c>
      <c r="F39" s="65">
        <f>VLOOKUP($A39,'Return Data'!$B$7:$R$2700,10,0)</f>
        <v>-2.8788</v>
      </c>
      <c r="G39" s="66">
        <f t="shared" si="1"/>
        <v>18</v>
      </c>
      <c r="H39" s="65">
        <f>VLOOKUP($A39,'Return Data'!$B$7:$R$2700,11,0)</f>
        <v>0.58530000000000004</v>
      </c>
      <c r="I39" s="66">
        <f t="shared" si="2"/>
        <v>21</v>
      </c>
      <c r="J39" s="65">
        <f>VLOOKUP($A39,'Return Data'!$B$7:$R$2700,12,0)</f>
        <v>3.3729</v>
      </c>
      <c r="K39" s="66">
        <f>RANK(J39,J$8:J$39,0)</f>
        <v>17</v>
      </c>
      <c r="L39" s="65">
        <f>VLOOKUP($A39,'Return Data'!$B$7:$R$2700,13,0)</f>
        <v>6.2784000000000004</v>
      </c>
      <c r="M39" s="66">
        <f>RANK(L39,L$8:L$39,0)</f>
        <v>6</v>
      </c>
      <c r="N39" s="65">
        <f>VLOOKUP($A39,'Return Data'!$B$7:$R$2700,17,0)</f>
        <v>1.3817999999999999</v>
      </c>
      <c r="O39" s="66">
        <f>RANK(N39,N$8:N$39,0)</f>
        <v>27</v>
      </c>
      <c r="P39" s="65">
        <f>VLOOKUP($A39,'Return Data'!$B$7:$R$2700,14,0)</f>
        <v>2.1574</v>
      </c>
      <c r="Q39" s="66">
        <f>RANK(P39,P$8:P$39,0)</f>
        <v>27</v>
      </c>
      <c r="R39" s="65">
        <f>VLOOKUP($A39,'Return Data'!$B$7:$R$2700,16,0)</f>
        <v>7.1414999999999997</v>
      </c>
      <c r="S39" s="67">
        <f t="shared" si="4"/>
        <v>17</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-3.3994129032258069</v>
      </c>
      <c r="E41" s="88"/>
      <c r="F41" s="89">
        <f>AVERAGE(F8:F39)</f>
        <v>-5.4890354838709676</v>
      </c>
      <c r="G41" s="88"/>
      <c r="H41" s="89">
        <f>AVERAGE(H8:H39)</f>
        <v>0.83343225806451549</v>
      </c>
      <c r="I41" s="88"/>
      <c r="J41" s="89">
        <f>AVERAGE(J8:J39)</f>
        <v>4.2121333333333331</v>
      </c>
      <c r="K41" s="88"/>
      <c r="L41" s="89">
        <f>AVERAGE(L8:L39)</f>
        <v>5.4261285714285714</v>
      </c>
      <c r="M41" s="88"/>
      <c r="N41" s="89">
        <f>AVERAGE(N8:N39)</f>
        <v>7.3998037037037019</v>
      </c>
      <c r="O41" s="88"/>
      <c r="P41" s="89">
        <f>AVERAGE(P8:P39)</f>
        <v>7.069244444444446</v>
      </c>
      <c r="Q41" s="88"/>
      <c r="R41" s="89">
        <f>AVERAGE(R8:R39)</f>
        <v>5.0705451612903216</v>
      </c>
      <c r="S41" s="90"/>
    </row>
    <row r="42" spans="1:19" x14ac:dyDescent="0.3">
      <c r="A42" s="87" t="s">
        <v>28</v>
      </c>
      <c r="B42" s="88"/>
      <c r="C42" s="88"/>
      <c r="D42" s="89">
        <f>MIN(D8:D39)</f>
        <v>-19.3292</v>
      </c>
      <c r="E42" s="88"/>
      <c r="F42" s="89">
        <f>MIN(F8:F39)</f>
        <v>-90.357399999999998</v>
      </c>
      <c r="G42" s="88"/>
      <c r="H42" s="89">
        <f>MIN(H8:H39)</f>
        <v>-41.899500000000003</v>
      </c>
      <c r="I42" s="88"/>
      <c r="J42" s="89">
        <f>MIN(J8:J39)</f>
        <v>0</v>
      </c>
      <c r="K42" s="88"/>
      <c r="L42" s="89">
        <f>MIN(L8:L39)</f>
        <v>2.8675999999999999</v>
      </c>
      <c r="M42" s="88"/>
      <c r="N42" s="89">
        <f>MIN(N8:N39)</f>
        <v>1.3817999999999999</v>
      </c>
      <c r="O42" s="88"/>
      <c r="P42" s="89">
        <f>MIN(P8:P39)</f>
        <v>2.1574</v>
      </c>
      <c r="Q42" s="88"/>
      <c r="R42" s="89">
        <f>MIN(R8:R39)</f>
        <v>-19.2897</v>
      </c>
      <c r="S42" s="90"/>
    </row>
    <row r="43" spans="1:19" ht="15" thickBot="1" x14ac:dyDescent="0.35">
      <c r="A43" s="91" t="s">
        <v>29</v>
      </c>
      <c r="B43" s="92"/>
      <c r="C43" s="92"/>
      <c r="D43" s="93">
        <f>MAX(D8:D39)</f>
        <v>16.644100000000002</v>
      </c>
      <c r="E43" s="92"/>
      <c r="F43" s="93">
        <f>MAX(F8:F39)</f>
        <v>14.2745</v>
      </c>
      <c r="G43" s="92"/>
      <c r="H43" s="93">
        <f>MAX(H8:H39)</f>
        <v>15.3513</v>
      </c>
      <c r="I43" s="92"/>
      <c r="J43" s="93">
        <f>MAX(J8:J39)</f>
        <v>8.3482000000000003</v>
      </c>
      <c r="K43" s="92"/>
      <c r="L43" s="93">
        <f>MAX(L8:L39)</f>
        <v>8.1838999999999995</v>
      </c>
      <c r="M43" s="92"/>
      <c r="N43" s="93">
        <f>MAX(N8:N39)</f>
        <v>10.5944</v>
      </c>
      <c r="O43" s="92"/>
      <c r="P43" s="93">
        <f>MAX(P8:P39)</f>
        <v>9.5337999999999994</v>
      </c>
      <c r="Q43" s="92"/>
      <c r="R43" s="93">
        <f>MAX(R8:R39)</f>
        <v>9.6189</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1614</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44262</v>
      </c>
      <c r="C8" s="65">
        <f>VLOOKUP($A8,'Return Data'!$B$7:$R$2700,4,0)</f>
        <v>1110.5827999999999</v>
      </c>
      <c r="D8" s="65">
        <f>VLOOKUP($A8,'Return Data'!$B$7:$R$2700,5,0)</f>
        <v>3.1093999999999999</v>
      </c>
      <c r="E8" s="66">
        <f t="shared" ref="E8:E37" si="0">RANK(D8,D$8:D$37,0)</f>
        <v>25</v>
      </c>
      <c r="F8" s="65">
        <f>VLOOKUP($A8,'Return Data'!$B$7:$R$2700,6,0)</f>
        <v>3.0956000000000001</v>
      </c>
      <c r="G8" s="66">
        <f t="shared" ref="G8:G37" si="1">RANK(F8,F$8:F$37,0)</f>
        <v>26</v>
      </c>
      <c r="H8" s="65">
        <f>VLOOKUP($A8,'Return Data'!$B$7:$R$2700,7,0)</f>
        <v>3.0836999999999999</v>
      </c>
      <c r="I8" s="66">
        <f t="shared" ref="I8:I37" si="2">RANK(H8,H$8:H$37,0)</f>
        <v>20</v>
      </c>
      <c r="J8" s="65">
        <f>VLOOKUP($A8,'Return Data'!$B$7:$R$2700,8,0)</f>
        <v>3.0154000000000001</v>
      </c>
      <c r="K8" s="66">
        <f t="shared" ref="K8:K37" si="3">RANK(J8,J$8:J$37,0)</f>
        <v>16</v>
      </c>
      <c r="L8" s="65">
        <f>VLOOKUP($A8,'Return Data'!$B$7:$R$2700,9,0)</f>
        <v>2.9123000000000001</v>
      </c>
      <c r="M8" s="66">
        <f t="shared" ref="M8:M37" si="4">RANK(L8,L$8:L$37,0)</f>
        <v>14</v>
      </c>
      <c r="N8" s="65">
        <f>VLOOKUP($A8,'Return Data'!$B$7:$R$2700,10,0)</f>
        <v>3.0388999999999999</v>
      </c>
      <c r="O8" s="66">
        <f t="shared" ref="O8:O37" si="5">RANK(N8,N$8:N$37,0)</f>
        <v>10</v>
      </c>
      <c r="P8" s="65">
        <f>VLOOKUP($A8,'Return Data'!$B$7:$R$2700,11,0)</f>
        <v>3.0093999999999999</v>
      </c>
      <c r="Q8" s="66">
        <f>RANK(P8,P$8:P$37,0)</f>
        <v>15</v>
      </c>
      <c r="R8" s="65">
        <f>VLOOKUP($A8,'Return Data'!$B$7:$R$2700,12,0)</f>
        <v>3.0200999999999998</v>
      </c>
      <c r="S8" s="66">
        <f>RANK(R8,R$8:R$37,0)</f>
        <v>17</v>
      </c>
      <c r="T8" s="65">
        <f>VLOOKUP($A8,'Return Data'!$B$7:$R$2700,13,0)</f>
        <v>3.0497000000000001</v>
      </c>
      <c r="U8" s="66">
        <f>RANK(T8,T$8:T$37,0)</f>
        <v>16</v>
      </c>
      <c r="V8" s="65">
        <f>VLOOKUP($A8,'Return Data'!$B$7:$R$2700,17,0)</f>
        <v>4.2324999999999999</v>
      </c>
      <c r="W8" s="66">
        <f t="shared" ref="W8" si="6">RANK(V8,V$8:V$37,0)</f>
        <v>3</v>
      </c>
      <c r="X8" s="65"/>
      <c r="Y8" s="66"/>
      <c r="Z8" s="65">
        <f>VLOOKUP($A8,'Return Data'!$B$7:$R$2700,16,0)</f>
        <v>4.5683999999999996</v>
      </c>
      <c r="AA8" s="67">
        <f t="shared" ref="AA8:AA37" si="7">RANK(Z8,Z$8:Z$37,0)</f>
        <v>6</v>
      </c>
    </row>
    <row r="9" spans="1:27" x14ac:dyDescent="0.3">
      <c r="A9" s="63" t="s">
        <v>1315</v>
      </c>
      <c r="B9" s="64">
        <f>VLOOKUP($A9,'Return Data'!$B$7:$R$2700,3,0)</f>
        <v>44262</v>
      </c>
      <c r="C9" s="65">
        <f>VLOOKUP($A9,'Return Data'!$B$7:$R$2700,4,0)</f>
        <v>1085.6088999999999</v>
      </c>
      <c r="D9" s="65">
        <f>VLOOKUP($A9,'Return Data'!$B$7:$R$2700,5,0)</f>
        <v>3.1842999999999999</v>
      </c>
      <c r="E9" s="66">
        <f t="shared" si="0"/>
        <v>2</v>
      </c>
      <c r="F9" s="65">
        <f>VLOOKUP($A9,'Return Data'!$B$7:$R$2700,6,0)</f>
        <v>3.1848000000000001</v>
      </c>
      <c r="G9" s="66">
        <f t="shared" si="1"/>
        <v>2</v>
      </c>
      <c r="H9" s="65">
        <f>VLOOKUP($A9,'Return Data'!$B$7:$R$2700,7,0)</f>
        <v>3.1147</v>
      </c>
      <c r="I9" s="66">
        <f t="shared" si="2"/>
        <v>6</v>
      </c>
      <c r="J9" s="65">
        <f>VLOOKUP($A9,'Return Data'!$B$7:$R$2700,8,0)</f>
        <v>3.0427</v>
      </c>
      <c r="K9" s="66">
        <f t="shared" si="3"/>
        <v>6</v>
      </c>
      <c r="L9" s="65">
        <f>VLOOKUP($A9,'Return Data'!$B$7:$R$2700,9,0)</f>
        <v>2.9266999999999999</v>
      </c>
      <c r="M9" s="66">
        <f t="shared" si="4"/>
        <v>12</v>
      </c>
      <c r="N9" s="65">
        <f>VLOOKUP($A9,'Return Data'!$B$7:$R$2700,10,0)</f>
        <v>3.0421999999999998</v>
      </c>
      <c r="O9" s="66">
        <f t="shared" si="5"/>
        <v>9</v>
      </c>
      <c r="P9" s="65">
        <f>VLOOKUP($A9,'Return Data'!$B$7:$R$2700,11,0)</f>
        <v>3.0245000000000002</v>
      </c>
      <c r="Q9" s="66">
        <f>RANK(P9,P$8:P$37,0)</f>
        <v>12</v>
      </c>
      <c r="R9" s="65">
        <f>VLOOKUP($A9,'Return Data'!$B$7:$R$2700,12,0)</f>
        <v>3.0453999999999999</v>
      </c>
      <c r="S9" s="66">
        <f>RANK(R9,R$8:R$37,0)</f>
        <v>10</v>
      </c>
      <c r="T9" s="65">
        <f>VLOOKUP($A9,'Return Data'!$B$7:$R$2700,13,0)</f>
        <v>3.0792000000000002</v>
      </c>
      <c r="U9" s="66">
        <f>RANK(T9,T$8:T$37,0)</f>
        <v>11</v>
      </c>
      <c r="V9" s="65"/>
      <c r="W9" s="66"/>
      <c r="X9" s="65"/>
      <c r="Y9" s="66"/>
      <c r="Z9" s="65">
        <f>VLOOKUP($A9,'Return Data'!$B$7:$R$2700,16,0)</f>
        <v>4.234</v>
      </c>
      <c r="AA9" s="67">
        <f t="shared" si="7"/>
        <v>12</v>
      </c>
    </row>
    <row r="10" spans="1:27" x14ac:dyDescent="0.3">
      <c r="A10" s="63" t="s">
        <v>1317</v>
      </c>
      <c r="B10" s="64">
        <f>VLOOKUP($A10,'Return Data'!$B$7:$R$2700,3,0)</f>
        <v>44262</v>
      </c>
      <c r="C10" s="65">
        <f>VLOOKUP($A10,'Return Data'!$B$7:$R$2700,4,0)</f>
        <v>1078.7072000000001</v>
      </c>
      <c r="D10" s="65">
        <f>VLOOKUP($A10,'Return Data'!$B$7:$R$2700,5,0)</f>
        <v>3.1471</v>
      </c>
      <c r="E10" s="66">
        <f t="shared" si="0"/>
        <v>7</v>
      </c>
      <c r="F10" s="65">
        <f>VLOOKUP($A10,'Return Data'!$B$7:$R$2700,6,0)</f>
        <v>3.1408999999999998</v>
      </c>
      <c r="G10" s="66">
        <f t="shared" si="1"/>
        <v>7</v>
      </c>
      <c r="H10" s="65">
        <f>VLOOKUP($A10,'Return Data'!$B$7:$R$2700,7,0)</f>
        <v>3.1438999999999999</v>
      </c>
      <c r="I10" s="66">
        <f t="shared" si="2"/>
        <v>2</v>
      </c>
      <c r="J10" s="65">
        <f>VLOOKUP($A10,'Return Data'!$B$7:$R$2700,8,0)</f>
        <v>3.0461999999999998</v>
      </c>
      <c r="K10" s="66">
        <f t="shared" si="3"/>
        <v>5</v>
      </c>
      <c r="L10" s="65">
        <f>VLOOKUP($A10,'Return Data'!$B$7:$R$2700,9,0)</f>
        <v>3.0165999999999999</v>
      </c>
      <c r="M10" s="66">
        <f t="shared" si="4"/>
        <v>3</v>
      </c>
      <c r="N10" s="65">
        <f>VLOOKUP($A10,'Return Data'!$B$7:$R$2700,10,0)</f>
        <v>3.0737999999999999</v>
      </c>
      <c r="O10" s="66">
        <f t="shared" si="5"/>
        <v>4</v>
      </c>
      <c r="P10" s="65">
        <f>VLOOKUP($A10,'Return Data'!$B$7:$R$2700,11,0)</f>
        <v>3.0590000000000002</v>
      </c>
      <c r="Q10" s="66">
        <f>RANK(P10,P$8:P$37,0)</f>
        <v>6</v>
      </c>
      <c r="R10" s="65">
        <f>VLOOKUP($A10,'Return Data'!$B$7:$R$2700,12,0)</f>
        <v>3.0651000000000002</v>
      </c>
      <c r="S10" s="66">
        <f>RANK(R10,R$8:R$37,0)</f>
        <v>7</v>
      </c>
      <c r="T10" s="65">
        <f>VLOOKUP($A10,'Return Data'!$B$7:$R$2700,13,0)</f>
        <v>3.1221000000000001</v>
      </c>
      <c r="U10" s="66">
        <f>RANK(T10,T$8:T$37,0)</f>
        <v>6</v>
      </c>
      <c r="V10" s="65"/>
      <c r="W10" s="66"/>
      <c r="X10" s="65"/>
      <c r="Y10" s="66"/>
      <c r="Z10" s="65">
        <f>VLOOKUP($A10,'Return Data'!$B$7:$R$2700,16,0)</f>
        <v>4.1285999999999996</v>
      </c>
      <c r="AA10" s="67">
        <f t="shared" si="7"/>
        <v>15</v>
      </c>
    </row>
    <row r="11" spans="1:27" x14ac:dyDescent="0.3">
      <c r="A11" s="63" t="s">
        <v>1319</v>
      </c>
      <c r="B11" s="64">
        <f>VLOOKUP($A11,'Return Data'!$B$7:$R$2700,3,0)</f>
        <v>44262</v>
      </c>
      <c r="C11" s="65">
        <f>VLOOKUP($A11,'Return Data'!$B$7:$R$2700,4,0)</f>
        <v>1081.0301999999999</v>
      </c>
      <c r="D11" s="65">
        <f>VLOOKUP($A11,'Return Data'!$B$7:$R$2700,5,0)</f>
        <v>3.1474000000000002</v>
      </c>
      <c r="E11" s="66">
        <f t="shared" si="0"/>
        <v>6</v>
      </c>
      <c r="F11" s="65">
        <f>VLOOKUP($A11,'Return Data'!$B$7:$R$2700,6,0)</f>
        <v>3.1385999999999998</v>
      </c>
      <c r="G11" s="66">
        <f t="shared" si="1"/>
        <v>9</v>
      </c>
      <c r="H11" s="65">
        <f>VLOOKUP($A11,'Return Data'!$B$7:$R$2700,7,0)</f>
        <v>3.0863999999999998</v>
      </c>
      <c r="I11" s="66">
        <f t="shared" si="2"/>
        <v>18</v>
      </c>
      <c r="J11" s="65">
        <f>VLOOKUP($A11,'Return Data'!$B$7:$R$2700,8,0)</f>
        <v>3.0145</v>
      </c>
      <c r="K11" s="66">
        <f t="shared" si="3"/>
        <v>17</v>
      </c>
      <c r="L11" s="65">
        <f>VLOOKUP($A11,'Return Data'!$B$7:$R$2700,9,0)</f>
        <v>2.9923999999999999</v>
      </c>
      <c r="M11" s="66">
        <f t="shared" si="4"/>
        <v>5</v>
      </c>
      <c r="N11" s="65">
        <f>VLOOKUP($A11,'Return Data'!$B$7:$R$2700,10,0)</f>
        <v>3.0621</v>
      </c>
      <c r="O11" s="66">
        <f t="shared" si="5"/>
        <v>7</v>
      </c>
      <c r="P11" s="65">
        <f>VLOOKUP($A11,'Return Data'!$B$7:$R$2700,11,0)</f>
        <v>3.0474000000000001</v>
      </c>
      <c r="Q11" s="66">
        <f>RANK(P11,P$8:P$37,0)</f>
        <v>7</v>
      </c>
      <c r="R11" s="65">
        <f>VLOOKUP($A11,'Return Data'!$B$7:$R$2700,12,0)</f>
        <v>3.0497999999999998</v>
      </c>
      <c r="S11" s="66">
        <f>RANK(R11,R$8:R$37,0)</f>
        <v>9</v>
      </c>
      <c r="T11" s="65">
        <f>VLOOKUP($A11,'Return Data'!$B$7:$R$2700,13,0)</f>
        <v>3.1156999999999999</v>
      </c>
      <c r="U11" s="66">
        <f>RANK(T11,T$8:T$37,0)</f>
        <v>8</v>
      </c>
      <c r="V11" s="65"/>
      <c r="W11" s="66"/>
      <c r="X11" s="65"/>
      <c r="Y11" s="66"/>
      <c r="Z11" s="65">
        <f>VLOOKUP($A11,'Return Data'!$B$7:$R$2700,16,0)</f>
        <v>4.1647999999999996</v>
      </c>
      <c r="AA11" s="67">
        <f t="shared" si="7"/>
        <v>14</v>
      </c>
    </row>
    <row r="12" spans="1:27" x14ac:dyDescent="0.3">
      <c r="A12" s="63" t="s">
        <v>1321</v>
      </c>
      <c r="B12" s="64">
        <f>VLOOKUP($A12,'Return Data'!$B$7:$R$2700,3,0)</f>
        <v>44262</v>
      </c>
      <c r="C12" s="65">
        <f>VLOOKUP($A12,'Return Data'!$B$7:$R$2700,4,0)</f>
        <v>1038.6768</v>
      </c>
      <c r="D12" s="65">
        <f>VLOOKUP($A12,'Return Data'!$B$7:$R$2700,5,0)</f>
        <v>3.1419000000000001</v>
      </c>
      <c r="E12" s="66">
        <f t="shared" si="0"/>
        <v>11</v>
      </c>
      <c r="F12" s="65">
        <f>VLOOKUP($A12,'Return Data'!$B$7:$R$2700,6,0)</f>
        <v>3.1412</v>
      </c>
      <c r="G12" s="66">
        <f t="shared" si="1"/>
        <v>6</v>
      </c>
      <c r="H12" s="65">
        <f>VLOOKUP($A12,'Return Data'!$B$7:$R$2700,7,0)</f>
        <v>3.0966999999999998</v>
      </c>
      <c r="I12" s="66">
        <f t="shared" si="2"/>
        <v>11</v>
      </c>
      <c r="J12" s="65">
        <f>VLOOKUP($A12,'Return Data'!$B$7:$R$2700,8,0)</f>
        <v>3.0167999999999999</v>
      </c>
      <c r="K12" s="66">
        <f t="shared" si="3"/>
        <v>15</v>
      </c>
      <c r="L12" s="65">
        <f>VLOOKUP($A12,'Return Data'!$B$7:$R$2700,9,0)</f>
        <v>3.0369999999999999</v>
      </c>
      <c r="M12" s="66">
        <f t="shared" si="4"/>
        <v>1</v>
      </c>
      <c r="N12" s="65">
        <f>VLOOKUP($A12,'Return Data'!$B$7:$R$2700,10,0)</f>
        <v>3.0928</v>
      </c>
      <c r="O12" s="66">
        <f t="shared" si="5"/>
        <v>2</v>
      </c>
      <c r="P12" s="65">
        <f>VLOOKUP($A12,'Return Data'!$B$7:$R$2700,11,0)</f>
        <v>3.1198000000000001</v>
      </c>
      <c r="Q12" s="66">
        <f t="shared" ref="Q12:Q37" si="8">RANK(P12,P$8:P$37,0)</f>
        <v>1</v>
      </c>
      <c r="R12" s="65">
        <f>VLOOKUP($A12,'Return Data'!$B$7:$R$2700,12,0)</f>
        <v>3.1505999999999998</v>
      </c>
      <c r="S12" s="66">
        <f t="shared" ref="S12" si="9">RANK(R12,R$8:R$37,0)</f>
        <v>1</v>
      </c>
      <c r="T12" s="65"/>
      <c r="U12" s="66"/>
      <c r="V12" s="65"/>
      <c r="W12" s="66"/>
      <c r="X12" s="65"/>
      <c r="Y12" s="66"/>
      <c r="Z12" s="65">
        <f>VLOOKUP($A12,'Return Data'!$B$7:$R$2700,16,0)</f>
        <v>3.4759000000000002</v>
      </c>
      <c r="AA12" s="67">
        <f t="shared" si="7"/>
        <v>28</v>
      </c>
    </row>
    <row r="13" spans="1:27" x14ac:dyDescent="0.3">
      <c r="A13" s="63" t="s">
        <v>1323</v>
      </c>
      <c r="B13" s="64">
        <f>VLOOKUP($A13,'Return Data'!$B$7:$R$2700,3,0)</f>
        <v>44262</v>
      </c>
      <c r="C13" s="65">
        <f>VLOOKUP($A13,'Return Data'!$B$7:$R$2700,4,0)</f>
        <v>1063.5362</v>
      </c>
      <c r="D13" s="65">
        <f>VLOOKUP($A13,'Return Data'!$B$7:$R$2700,5,0)</f>
        <v>3.1095999999999999</v>
      </c>
      <c r="E13" s="66">
        <f t="shared" si="0"/>
        <v>24</v>
      </c>
      <c r="F13" s="65">
        <f>VLOOKUP($A13,'Return Data'!$B$7:$R$2700,6,0)</f>
        <v>3.1067</v>
      </c>
      <c r="G13" s="66">
        <f t="shared" si="1"/>
        <v>23</v>
      </c>
      <c r="H13" s="65">
        <f>VLOOKUP($A13,'Return Data'!$B$7:$R$2700,7,0)</f>
        <v>3.0773000000000001</v>
      </c>
      <c r="I13" s="66">
        <f t="shared" si="2"/>
        <v>24</v>
      </c>
      <c r="J13" s="65">
        <f>VLOOKUP($A13,'Return Data'!$B$7:$R$2700,8,0)</f>
        <v>3.0127999999999999</v>
      </c>
      <c r="K13" s="66">
        <f t="shared" si="3"/>
        <v>20</v>
      </c>
      <c r="L13" s="65">
        <f>VLOOKUP($A13,'Return Data'!$B$7:$R$2700,9,0)</f>
        <v>2.8721999999999999</v>
      </c>
      <c r="M13" s="66">
        <f t="shared" si="4"/>
        <v>25</v>
      </c>
      <c r="N13" s="65">
        <f>VLOOKUP($A13,'Return Data'!$B$7:$R$2700,10,0)</f>
        <v>2.9925999999999999</v>
      </c>
      <c r="O13" s="66">
        <f t="shared" si="5"/>
        <v>25</v>
      </c>
      <c r="P13" s="65">
        <f>VLOOKUP($A13,'Return Data'!$B$7:$R$2700,11,0)</f>
        <v>3.0001000000000002</v>
      </c>
      <c r="Q13" s="66">
        <f t="shared" si="8"/>
        <v>19</v>
      </c>
      <c r="R13" s="65">
        <f>VLOOKUP($A13,'Return Data'!$B$7:$R$2700,12,0)</f>
        <v>3.0270999999999999</v>
      </c>
      <c r="S13" s="66">
        <f t="shared" ref="S13:S37" si="10">RANK(R13,R$8:R$37,0)</f>
        <v>15</v>
      </c>
      <c r="T13" s="65">
        <f>VLOOKUP($A13,'Return Data'!$B$7:$R$2700,13,0)</f>
        <v>3.1168</v>
      </c>
      <c r="U13" s="66">
        <f t="shared" ref="U13:U37" si="11">RANK(T13,T$8:T$37,0)</f>
        <v>7</v>
      </c>
      <c r="V13" s="65"/>
      <c r="W13" s="66"/>
      <c r="X13" s="65"/>
      <c r="Y13" s="66"/>
      <c r="Z13" s="65">
        <f>VLOOKUP($A13,'Return Data'!$B$7:$R$2700,16,0)</f>
        <v>3.8584000000000001</v>
      </c>
      <c r="AA13" s="67">
        <f t="shared" si="7"/>
        <v>21</v>
      </c>
    </row>
    <row r="14" spans="1:27" x14ac:dyDescent="0.3">
      <c r="A14" s="63" t="s">
        <v>1325</v>
      </c>
      <c r="B14" s="64">
        <f>VLOOKUP($A14,'Return Data'!$B$7:$R$2700,3,0)</f>
        <v>44262</v>
      </c>
      <c r="C14" s="65">
        <f>VLOOKUP($A14,'Return Data'!$B$7:$R$2700,4,0)</f>
        <v>1099.9558</v>
      </c>
      <c r="D14" s="65">
        <f>VLOOKUP($A14,'Return Data'!$B$7:$R$2700,5,0)</f>
        <v>3.1280000000000001</v>
      </c>
      <c r="E14" s="66">
        <f t="shared" si="0"/>
        <v>17</v>
      </c>
      <c r="F14" s="65">
        <f>VLOOKUP($A14,'Return Data'!$B$7:$R$2700,6,0)</f>
        <v>3.1233</v>
      </c>
      <c r="G14" s="66">
        <f t="shared" si="1"/>
        <v>18</v>
      </c>
      <c r="H14" s="65">
        <f>VLOOKUP($A14,'Return Data'!$B$7:$R$2700,7,0)</f>
        <v>3.0783999999999998</v>
      </c>
      <c r="I14" s="66">
        <f t="shared" si="2"/>
        <v>21</v>
      </c>
      <c r="J14" s="65">
        <f>VLOOKUP($A14,'Return Data'!$B$7:$R$2700,8,0)</f>
        <v>3.0082</v>
      </c>
      <c r="K14" s="66">
        <f t="shared" si="3"/>
        <v>23</v>
      </c>
      <c r="L14" s="65">
        <f>VLOOKUP($A14,'Return Data'!$B$7:$R$2700,9,0)</f>
        <v>2.9095</v>
      </c>
      <c r="M14" s="66">
        <f t="shared" si="4"/>
        <v>15</v>
      </c>
      <c r="N14" s="65">
        <f>VLOOKUP($A14,'Return Data'!$B$7:$R$2700,10,0)</f>
        <v>3.0204</v>
      </c>
      <c r="O14" s="66">
        <f t="shared" si="5"/>
        <v>16</v>
      </c>
      <c r="P14" s="65">
        <f>VLOOKUP($A14,'Return Data'!$B$7:$R$2700,11,0)</f>
        <v>3.0358000000000001</v>
      </c>
      <c r="Q14" s="66">
        <f t="shared" si="8"/>
        <v>9</v>
      </c>
      <c r="R14" s="65">
        <f>VLOOKUP($A14,'Return Data'!$B$7:$R$2700,12,0)</f>
        <v>3.0604</v>
      </c>
      <c r="S14" s="66">
        <f t="shared" si="10"/>
        <v>8</v>
      </c>
      <c r="T14" s="65">
        <f>VLOOKUP($A14,'Return Data'!$B$7:$R$2700,13,0)</f>
        <v>3.1991999999999998</v>
      </c>
      <c r="U14" s="66">
        <f t="shared" si="11"/>
        <v>4</v>
      </c>
      <c r="V14" s="65"/>
      <c r="W14" s="66"/>
      <c r="X14" s="65"/>
      <c r="Y14" s="66"/>
      <c r="Z14" s="65">
        <f>VLOOKUP($A14,'Return Data'!$B$7:$R$2700,16,0)</f>
        <v>4.5030999999999999</v>
      </c>
      <c r="AA14" s="67">
        <f t="shared" si="7"/>
        <v>8</v>
      </c>
    </row>
    <row r="15" spans="1:27" x14ac:dyDescent="0.3">
      <c r="A15" s="63" t="s">
        <v>1327</v>
      </c>
      <c r="B15" s="64">
        <f>VLOOKUP($A15,'Return Data'!$B$7:$R$2700,3,0)</f>
        <v>44262</v>
      </c>
      <c r="C15" s="65">
        <f>VLOOKUP($A15,'Return Data'!$B$7:$R$2700,4,0)</f>
        <v>1065.4835</v>
      </c>
      <c r="D15" s="65">
        <f>VLOOKUP($A15,'Return Data'!$B$7:$R$2700,5,0)</f>
        <v>3.1244999999999998</v>
      </c>
      <c r="E15" s="66">
        <f t="shared" si="0"/>
        <v>20</v>
      </c>
      <c r="F15" s="65">
        <f>VLOOKUP($A15,'Return Data'!$B$7:$R$2700,6,0)</f>
        <v>3.125</v>
      </c>
      <c r="G15" s="66">
        <f t="shared" si="1"/>
        <v>17</v>
      </c>
      <c r="H15" s="65">
        <f>VLOOKUP($A15,'Return Data'!$B$7:$R$2700,7,0)</f>
        <v>3.0775999999999999</v>
      </c>
      <c r="I15" s="66">
        <f t="shared" si="2"/>
        <v>23</v>
      </c>
      <c r="J15" s="65">
        <f>VLOOKUP($A15,'Return Data'!$B$7:$R$2700,8,0)</f>
        <v>3.0312999999999999</v>
      </c>
      <c r="K15" s="66">
        <f t="shared" si="3"/>
        <v>10</v>
      </c>
      <c r="L15" s="65">
        <f>VLOOKUP($A15,'Return Data'!$B$7:$R$2700,9,0)</f>
        <v>2.9293</v>
      </c>
      <c r="M15" s="66">
        <f t="shared" si="4"/>
        <v>11</v>
      </c>
      <c r="N15" s="65">
        <f>VLOOKUP($A15,'Return Data'!$B$7:$R$2700,10,0)</f>
        <v>3.0661999999999998</v>
      </c>
      <c r="O15" s="66">
        <f t="shared" si="5"/>
        <v>6</v>
      </c>
      <c r="P15" s="65">
        <f>VLOOKUP($A15,'Return Data'!$B$7:$R$2700,11,0)</f>
        <v>3.097</v>
      </c>
      <c r="Q15" s="66">
        <f t="shared" si="8"/>
        <v>2</v>
      </c>
      <c r="R15" s="65">
        <f>VLOOKUP($A15,'Return Data'!$B$7:$R$2700,12,0)</f>
        <v>3.1143999999999998</v>
      </c>
      <c r="S15" s="66">
        <f t="shared" si="10"/>
        <v>2</v>
      </c>
      <c r="T15" s="65">
        <f>VLOOKUP($A15,'Return Data'!$B$7:$R$2700,13,0)</f>
        <v>3.2349000000000001</v>
      </c>
      <c r="U15" s="66">
        <f t="shared" si="11"/>
        <v>1</v>
      </c>
      <c r="V15" s="65"/>
      <c r="W15" s="66"/>
      <c r="X15" s="65"/>
      <c r="Y15" s="66"/>
      <c r="Z15" s="65">
        <f>VLOOKUP($A15,'Return Data'!$B$7:$R$2700,16,0)</f>
        <v>3.9782999999999999</v>
      </c>
      <c r="AA15" s="67">
        <f t="shared" si="7"/>
        <v>18</v>
      </c>
    </row>
    <row r="16" spans="1:27" x14ac:dyDescent="0.3">
      <c r="A16" s="63" t="s">
        <v>1330</v>
      </c>
      <c r="B16" s="64">
        <f>VLOOKUP($A16,'Return Data'!$B$7:$R$2700,3,0)</f>
        <v>44262</v>
      </c>
      <c r="C16" s="65">
        <f>VLOOKUP($A16,'Return Data'!$B$7:$R$2700,4,0)</f>
        <v>1073.3217</v>
      </c>
      <c r="D16" s="65">
        <f>VLOOKUP($A16,'Return Data'!$B$7:$R$2700,5,0)</f>
        <v>3.0968</v>
      </c>
      <c r="E16" s="66">
        <f t="shared" si="0"/>
        <v>26</v>
      </c>
      <c r="F16" s="65">
        <f>VLOOKUP($A16,'Return Data'!$B$7:$R$2700,6,0)</f>
        <v>3.0964999999999998</v>
      </c>
      <c r="G16" s="66">
        <f t="shared" si="1"/>
        <v>24</v>
      </c>
      <c r="H16" s="65">
        <f>VLOOKUP($A16,'Return Data'!$B$7:$R$2700,7,0)</f>
        <v>3.0444</v>
      </c>
      <c r="I16" s="66">
        <f t="shared" si="2"/>
        <v>28</v>
      </c>
      <c r="J16" s="65">
        <f>VLOOKUP($A16,'Return Data'!$B$7:$R$2700,8,0)</f>
        <v>2.9670000000000001</v>
      </c>
      <c r="K16" s="66">
        <f t="shared" si="3"/>
        <v>27</v>
      </c>
      <c r="L16" s="65">
        <f>VLOOKUP($A16,'Return Data'!$B$7:$R$2700,9,0)</f>
        <v>2.8203999999999998</v>
      </c>
      <c r="M16" s="66">
        <f t="shared" si="4"/>
        <v>28</v>
      </c>
      <c r="N16" s="65">
        <f>VLOOKUP($A16,'Return Data'!$B$7:$R$2700,10,0)</f>
        <v>2.9662000000000002</v>
      </c>
      <c r="O16" s="66">
        <f t="shared" si="5"/>
        <v>28</v>
      </c>
      <c r="P16" s="65">
        <f>VLOOKUP($A16,'Return Data'!$B$7:$R$2700,11,0)</f>
        <v>2.9546000000000001</v>
      </c>
      <c r="Q16" s="66">
        <f t="shared" si="8"/>
        <v>27</v>
      </c>
      <c r="R16" s="65">
        <f>VLOOKUP($A16,'Return Data'!$B$7:$R$2700,12,0)</f>
        <v>2.9660000000000002</v>
      </c>
      <c r="S16" s="66">
        <f t="shared" si="10"/>
        <v>27</v>
      </c>
      <c r="T16" s="65">
        <f>VLOOKUP($A16,'Return Data'!$B$7:$R$2700,13,0)</f>
        <v>2.9384999999999999</v>
      </c>
      <c r="U16" s="66">
        <f t="shared" si="11"/>
        <v>26</v>
      </c>
      <c r="V16" s="65"/>
      <c r="W16" s="66"/>
      <c r="X16" s="65"/>
      <c r="Y16" s="66"/>
      <c r="Z16" s="65">
        <f>VLOOKUP($A16,'Return Data'!$B$7:$R$2700,16,0)</f>
        <v>3.9359999999999999</v>
      </c>
      <c r="AA16" s="67">
        <f t="shared" si="7"/>
        <v>19</v>
      </c>
    </row>
    <row r="17" spans="1:27" x14ac:dyDescent="0.3">
      <c r="A17" s="63" t="s">
        <v>1332</v>
      </c>
      <c r="B17" s="64">
        <f>VLOOKUP($A17,'Return Data'!$B$7:$R$2700,3,0)</f>
        <v>44262</v>
      </c>
      <c r="C17" s="65">
        <f>VLOOKUP($A17,'Return Data'!$B$7:$R$2700,4,0)</f>
        <v>3051.73</v>
      </c>
      <c r="D17" s="65">
        <f>VLOOKUP($A17,'Return Data'!$B$7:$R$2700,5,0)</f>
        <v>3.1509</v>
      </c>
      <c r="E17" s="66">
        <f t="shared" si="0"/>
        <v>5</v>
      </c>
      <c r="F17" s="65">
        <f>VLOOKUP($A17,'Return Data'!$B$7:$R$2700,6,0)</f>
        <v>3.1101000000000001</v>
      </c>
      <c r="G17" s="66">
        <f t="shared" si="1"/>
        <v>21</v>
      </c>
      <c r="H17" s="65">
        <f>VLOOKUP($A17,'Return Data'!$B$7:$R$2700,7,0)</f>
        <v>3.0851999999999999</v>
      </c>
      <c r="I17" s="66">
        <f t="shared" si="2"/>
        <v>19</v>
      </c>
      <c r="J17" s="65">
        <f>VLOOKUP($A17,'Return Data'!$B$7:$R$2700,8,0)</f>
        <v>2.9980000000000002</v>
      </c>
      <c r="K17" s="66">
        <f t="shared" si="3"/>
        <v>24</v>
      </c>
      <c r="L17" s="65">
        <f>VLOOKUP($A17,'Return Data'!$B$7:$R$2700,9,0)</f>
        <v>2.8931</v>
      </c>
      <c r="M17" s="66">
        <f t="shared" si="4"/>
        <v>19</v>
      </c>
      <c r="N17" s="65">
        <f>VLOOKUP($A17,'Return Data'!$B$7:$R$2700,10,0)</f>
        <v>3.0057</v>
      </c>
      <c r="O17" s="66">
        <f t="shared" si="5"/>
        <v>22</v>
      </c>
      <c r="P17" s="65">
        <f>VLOOKUP($A17,'Return Data'!$B$7:$R$2700,11,0)</f>
        <v>2.9820000000000002</v>
      </c>
      <c r="Q17" s="66">
        <f t="shared" si="8"/>
        <v>25</v>
      </c>
      <c r="R17" s="65">
        <f>VLOOKUP($A17,'Return Data'!$B$7:$R$2700,12,0)</f>
        <v>2.9933999999999998</v>
      </c>
      <c r="S17" s="66">
        <f t="shared" si="10"/>
        <v>25</v>
      </c>
      <c r="T17" s="65">
        <f>VLOOKUP($A17,'Return Data'!$B$7:$R$2700,13,0)</f>
        <v>3.012</v>
      </c>
      <c r="U17" s="66">
        <f t="shared" si="11"/>
        <v>21</v>
      </c>
      <c r="V17" s="65">
        <f>VLOOKUP($A17,'Return Data'!$B$7:$R$2700,17,0)</f>
        <v>4.1862000000000004</v>
      </c>
      <c r="W17" s="66">
        <f>RANK(V17,V$8:V$37,0)</f>
        <v>5</v>
      </c>
      <c r="X17" s="65">
        <f>VLOOKUP($A17,'Return Data'!$B$7:$R$2700,14,0)</f>
        <v>4.8787000000000003</v>
      </c>
      <c r="Y17" s="66">
        <f>RANK(X17,X$8:X$37,0)</f>
        <v>4</v>
      </c>
      <c r="Z17" s="65">
        <f>VLOOKUP($A17,'Return Data'!$B$7:$R$2700,16,0)</f>
        <v>6.3438999999999997</v>
      </c>
      <c r="AA17" s="67">
        <f t="shared" si="7"/>
        <v>4</v>
      </c>
    </row>
    <row r="18" spans="1:27" x14ac:dyDescent="0.3">
      <c r="A18" s="63" t="s">
        <v>1333</v>
      </c>
      <c r="B18" s="64">
        <f>VLOOKUP($A18,'Return Data'!$B$7:$R$2700,3,0)</f>
        <v>44262</v>
      </c>
      <c r="C18" s="65">
        <f>VLOOKUP($A18,'Return Data'!$B$7:$R$2700,4,0)</f>
        <v>1073.8179</v>
      </c>
      <c r="D18" s="65">
        <f>VLOOKUP($A18,'Return Data'!$B$7:$R$2700,5,0)</f>
        <v>3.1701999999999999</v>
      </c>
      <c r="E18" s="66">
        <f t="shared" si="0"/>
        <v>4</v>
      </c>
      <c r="F18" s="65">
        <f>VLOOKUP($A18,'Return Data'!$B$7:$R$2700,6,0)</f>
        <v>3.1585999999999999</v>
      </c>
      <c r="G18" s="66">
        <f t="shared" si="1"/>
        <v>4</v>
      </c>
      <c r="H18" s="65">
        <f>VLOOKUP($A18,'Return Data'!$B$7:$R$2700,7,0)</f>
        <v>3.1276000000000002</v>
      </c>
      <c r="I18" s="66">
        <f t="shared" si="2"/>
        <v>4</v>
      </c>
      <c r="J18" s="65">
        <f>VLOOKUP($A18,'Return Data'!$B$7:$R$2700,8,0)</f>
        <v>3.0470000000000002</v>
      </c>
      <c r="K18" s="66">
        <f t="shared" si="3"/>
        <v>4</v>
      </c>
      <c r="L18" s="65">
        <f>VLOOKUP($A18,'Return Data'!$B$7:$R$2700,9,0)</f>
        <v>3.0253999999999999</v>
      </c>
      <c r="M18" s="66">
        <f t="shared" si="4"/>
        <v>2</v>
      </c>
      <c r="N18" s="65">
        <f>VLOOKUP($A18,'Return Data'!$B$7:$R$2700,10,0)</f>
        <v>3.0832000000000002</v>
      </c>
      <c r="O18" s="66">
        <f t="shared" si="5"/>
        <v>3</v>
      </c>
      <c r="P18" s="65">
        <f>VLOOKUP($A18,'Return Data'!$B$7:$R$2700,11,0)</f>
        <v>3.0676999999999999</v>
      </c>
      <c r="Q18" s="66">
        <f t="shared" si="8"/>
        <v>5</v>
      </c>
      <c r="R18" s="65">
        <f>VLOOKUP($A18,'Return Data'!$B$7:$R$2700,12,0)</f>
        <v>3.0855000000000001</v>
      </c>
      <c r="S18" s="66">
        <f t="shared" si="10"/>
        <v>4</v>
      </c>
      <c r="T18" s="65">
        <f>VLOOKUP($A18,'Return Data'!$B$7:$R$2700,13,0)</f>
        <v>3.1259999999999999</v>
      </c>
      <c r="U18" s="66">
        <f t="shared" si="11"/>
        <v>5</v>
      </c>
      <c r="V18" s="65"/>
      <c r="W18" s="66"/>
      <c r="X18" s="65"/>
      <c r="Y18" s="66"/>
      <c r="Z18" s="65">
        <f>VLOOKUP($A18,'Return Data'!$B$7:$R$2700,16,0)</f>
        <v>4.0392999999999999</v>
      </c>
      <c r="AA18" s="67">
        <f t="shared" si="7"/>
        <v>17</v>
      </c>
    </row>
    <row r="19" spans="1:27" x14ac:dyDescent="0.3">
      <c r="A19" s="63" t="s">
        <v>1336</v>
      </c>
      <c r="B19" s="64">
        <f>VLOOKUP($A19,'Return Data'!$B$7:$R$2700,3,0)</f>
        <v>44262</v>
      </c>
      <c r="C19" s="65">
        <f>VLOOKUP($A19,'Return Data'!$B$7:$R$2700,4,0)</f>
        <v>110.7491</v>
      </c>
      <c r="D19" s="65">
        <f>VLOOKUP($A19,'Return Data'!$B$7:$R$2700,5,0)</f>
        <v>3.1150000000000002</v>
      </c>
      <c r="E19" s="66">
        <f t="shared" si="0"/>
        <v>22</v>
      </c>
      <c r="F19" s="65">
        <f>VLOOKUP($A19,'Return Data'!$B$7:$R$2700,6,0)</f>
        <v>3.1208</v>
      </c>
      <c r="G19" s="66">
        <f t="shared" si="1"/>
        <v>19</v>
      </c>
      <c r="H19" s="65">
        <f>VLOOKUP($A19,'Return Data'!$B$7:$R$2700,7,0)</f>
        <v>3.1044999999999998</v>
      </c>
      <c r="I19" s="66">
        <f t="shared" si="2"/>
        <v>9</v>
      </c>
      <c r="J19" s="65">
        <f>VLOOKUP($A19,'Return Data'!$B$7:$R$2700,8,0)</f>
        <v>3.0261999999999998</v>
      </c>
      <c r="K19" s="66">
        <f t="shared" si="3"/>
        <v>13</v>
      </c>
      <c r="L19" s="65">
        <f>VLOOKUP($A19,'Return Data'!$B$7:$R$2700,9,0)</f>
        <v>2.8877999999999999</v>
      </c>
      <c r="M19" s="66">
        <f t="shared" si="4"/>
        <v>21</v>
      </c>
      <c r="N19" s="65">
        <f>VLOOKUP($A19,'Return Data'!$B$7:$R$2700,10,0)</f>
        <v>3.0081000000000002</v>
      </c>
      <c r="O19" s="66">
        <f t="shared" si="5"/>
        <v>20</v>
      </c>
      <c r="P19" s="65">
        <f>VLOOKUP($A19,'Return Data'!$B$7:$R$2700,11,0)</f>
        <v>2.9935999999999998</v>
      </c>
      <c r="Q19" s="66">
        <f t="shared" si="8"/>
        <v>22</v>
      </c>
      <c r="R19" s="65">
        <f>VLOOKUP($A19,'Return Data'!$B$7:$R$2700,12,0)</f>
        <v>3.0032999999999999</v>
      </c>
      <c r="S19" s="66">
        <f t="shared" si="10"/>
        <v>22</v>
      </c>
      <c r="T19" s="65">
        <f>VLOOKUP($A19,'Return Data'!$B$7:$R$2700,13,0)</f>
        <v>3.0268999999999999</v>
      </c>
      <c r="U19" s="66">
        <f t="shared" si="11"/>
        <v>20</v>
      </c>
      <c r="V19" s="65"/>
      <c r="W19" s="66"/>
      <c r="X19" s="65"/>
      <c r="Y19" s="66"/>
      <c r="Z19" s="65">
        <f>VLOOKUP($A19,'Return Data'!$B$7:$R$2700,16,0)</f>
        <v>4.5125000000000002</v>
      </c>
      <c r="AA19" s="67">
        <f t="shared" si="7"/>
        <v>7</v>
      </c>
    </row>
    <row r="20" spans="1:27" x14ac:dyDescent="0.3">
      <c r="A20" s="63" t="s">
        <v>1337</v>
      </c>
      <c r="B20" s="64">
        <f>VLOOKUP($A20,'Return Data'!$B$7:$R$2700,3,0)</f>
        <v>44262</v>
      </c>
      <c r="C20" s="65">
        <f>VLOOKUP($A20,'Return Data'!$B$7:$R$2700,4,0)</f>
        <v>1095.5957000000001</v>
      </c>
      <c r="D20" s="65">
        <f>VLOOKUP($A20,'Return Data'!$B$7:$R$2700,5,0)</f>
        <v>3.1318999999999999</v>
      </c>
      <c r="E20" s="66">
        <f t="shared" si="0"/>
        <v>16</v>
      </c>
      <c r="F20" s="65">
        <f>VLOOKUP($A20,'Return Data'!$B$7:$R$2700,6,0)</f>
        <v>3.1324000000000001</v>
      </c>
      <c r="G20" s="66">
        <f t="shared" si="1"/>
        <v>13</v>
      </c>
      <c r="H20" s="65">
        <f>VLOOKUP($A20,'Return Data'!$B$7:$R$2700,7,0)</f>
        <v>3.0935000000000001</v>
      </c>
      <c r="I20" s="66">
        <f t="shared" si="2"/>
        <v>13</v>
      </c>
      <c r="J20" s="65">
        <f>VLOOKUP($A20,'Return Data'!$B$7:$R$2700,8,0)</f>
        <v>3.0127999999999999</v>
      </c>
      <c r="K20" s="66">
        <f t="shared" si="3"/>
        <v>20</v>
      </c>
      <c r="L20" s="65">
        <f>VLOOKUP($A20,'Return Data'!$B$7:$R$2700,9,0)</f>
        <v>2.8849999999999998</v>
      </c>
      <c r="M20" s="66">
        <f t="shared" si="4"/>
        <v>22</v>
      </c>
      <c r="N20" s="65">
        <f>VLOOKUP($A20,'Return Data'!$B$7:$R$2700,10,0)</f>
        <v>2.9988000000000001</v>
      </c>
      <c r="O20" s="66">
        <f t="shared" si="5"/>
        <v>24</v>
      </c>
      <c r="P20" s="65">
        <f>VLOOKUP($A20,'Return Data'!$B$7:$R$2700,11,0)</f>
        <v>2.9963000000000002</v>
      </c>
      <c r="Q20" s="66">
        <f t="shared" si="8"/>
        <v>20</v>
      </c>
      <c r="R20" s="65">
        <f>VLOOKUP($A20,'Return Data'!$B$7:$R$2700,12,0)</f>
        <v>3.0103</v>
      </c>
      <c r="S20" s="66">
        <f t="shared" si="10"/>
        <v>18</v>
      </c>
      <c r="T20" s="65">
        <f>VLOOKUP($A20,'Return Data'!$B$7:$R$2700,13,0)</f>
        <v>3.0110000000000001</v>
      </c>
      <c r="U20" s="66">
        <f t="shared" si="11"/>
        <v>22</v>
      </c>
      <c r="V20" s="65"/>
      <c r="W20" s="66"/>
      <c r="X20" s="65"/>
      <c r="Y20" s="66"/>
      <c r="Z20" s="65">
        <f>VLOOKUP($A20,'Return Data'!$B$7:$R$2700,16,0)</f>
        <v>4.3705999999999996</v>
      </c>
      <c r="AA20" s="67">
        <f t="shared" si="7"/>
        <v>10</v>
      </c>
    </row>
    <row r="21" spans="1:27" x14ac:dyDescent="0.3">
      <c r="A21" s="63" t="s">
        <v>1339</v>
      </c>
      <c r="B21" s="64">
        <f>VLOOKUP($A21,'Return Data'!$B$7:$R$2700,3,0)</f>
        <v>44262</v>
      </c>
      <c r="C21" s="65">
        <f>VLOOKUP($A21,'Return Data'!$B$7:$R$2700,4,0)</f>
        <v>1065.0555999999999</v>
      </c>
      <c r="D21" s="65">
        <f>VLOOKUP($A21,'Return Data'!$B$7:$R$2700,5,0)</f>
        <v>3.1189</v>
      </c>
      <c r="E21" s="66">
        <f t="shared" si="0"/>
        <v>21</v>
      </c>
      <c r="F21" s="65">
        <f>VLOOKUP($A21,'Return Data'!$B$7:$R$2700,6,0)</f>
        <v>3.1194000000000002</v>
      </c>
      <c r="G21" s="66">
        <f t="shared" si="1"/>
        <v>20</v>
      </c>
      <c r="H21" s="65">
        <f>VLOOKUP($A21,'Return Data'!$B$7:$R$2700,7,0)</f>
        <v>3.0524</v>
      </c>
      <c r="I21" s="66">
        <f t="shared" si="2"/>
        <v>25</v>
      </c>
      <c r="J21" s="65">
        <f>VLOOKUP($A21,'Return Data'!$B$7:$R$2700,8,0)</f>
        <v>2.9881000000000002</v>
      </c>
      <c r="K21" s="66">
        <f t="shared" si="3"/>
        <v>25</v>
      </c>
      <c r="L21" s="65">
        <f>VLOOKUP($A21,'Return Data'!$B$7:$R$2700,9,0)</f>
        <v>2.8622000000000001</v>
      </c>
      <c r="M21" s="66">
        <f t="shared" si="4"/>
        <v>26</v>
      </c>
      <c r="N21" s="65">
        <f>VLOOKUP($A21,'Return Data'!$B$7:$R$2700,10,0)</f>
        <v>2.9687000000000001</v>
      </c>
      <c r="O21" s="66">
        <f t="shared" si="5"/>
        <v>27</v>
      </c>
      <c r="P21" s="65">
        <f>VLOOKUP($A21,'Return Data'!$B$7:$R$2700,11,0)</f>
        <v>2.9518</v>
      </c>
      <c r="Q21" s="66">
        <f t="shared" si="8"/>
        <v>28</v>
      </c>
      <c r="R21" s="65">
        <f>VLOOKUP($A21,'Return Data'!$B$7:$R$2700,12,0)</f>
        <v>2.9655</v>
      </c>
      <c r="S21" s="66">
        <f t="shared" si="10"/>
        <v>28</v>
      </c>
      <c r="T21" s="65">
        <f>VLOOKUP($A21,'Return Data'!$B$7:$R$2700,13,0)</f>
        <v>2.9870999999999999</v>
      </c>
      <c r="U21" s="66">
        <f t="shared" si="11"/>
        <v>25</v>
      </c>
      <c r="V21" s="65"/>
      <c r="W21" s="66"/>
      <c r="X21" s="65"/>
      <c r="Y21" s="66"/>
      <c r="Z21" s="65">
        <f>VLOOKUP($A21,'Return Data'!$B$7:$R$2700,16,0)</f>
        <v>3.8561999999999999</v>
      </c>
      <c r="AA21" s="67">
        <f t="shared" si="7"/>
        <v>22</v>
      </c>
    </row>
    <row r="22" spans="1:27" x14ac:dyDescent="0.3">
      <c r="A22" s="63" t="s">
        <v>1341</v>
      </c>
      <c r="B22" s="64">
        <f>VLOOKUP($A22,'Return Data'!$B$7:$R$2700,3,0)</f>
        <v>44262</v>
      </c>
      <c r="C22" s="65">
        <f>VLOOKUP($A22,'Return Data'!$B$7:$R$2700,4,0)</f>
        <v>1038.2840000000001</v>
      </c>
      <c r="D22" s="65">
        <f>VLOOKUP($A22,'Return Data'!$B$7:$R$2700,5,0)</f>
        <v>3.1255000000000002</v>
      </c>
      <c r="E22" s="66">
        <f t="shared" si="0"/>
        <v>19</v>
      </c>
      <c r="F22" s="65">
        <f>VLOOKUP($A22,'Return Data'!$B$7:$R$2700,6,0)</f>
        <v>3.1259999999999999</v>
      </c>
      <c r="G22" s="66">
        <f t="shared" si="1"/>
        <v>16</v>
      </c>
      <c r="H22" s="65">
        <f>VLOOKUP($A22,'Return Data'!$B$7:$R$2700,7,0)</f>
        <v>3.0869</v>
      </c>
      <c r="I22" s="66">
        <f t="shared" si="2"/>
        <v>17</v>
      </c>
      <c r="J22" s="65">
        <f>VLOOKUP($A22,'Return Data'!$B$7:$R$2700,8,0)</f>
        <v>3.0289999999999999</v>
      </c>
      <c r="K22" s="66">
        <f t="shared" si="3"/>
        <v>12</v>
      </c>
      <c r="L22" s="65">
        <f>VLOOKUP($A22,'Return Data'!$B$7:$R$2700,9,0)</f>
        <v>2.9068999999999998</v>
      </c>
      <c r="M22" s="66">
        <f t="shared" si="4"/>
        <v>16</v>
      </c>
      <c r="N22" s="65">
        <f>VLOOKUP($A22,'Return Data'!$B$7:$R$2700,10,0)</f>
        <v>3.0072000000000001</v>
      </c>
      <c r="O22" s="66">
        <f t="shared" si="5"/>
        <v>21</v>
      </c>
      <c r="P22" s="65">
        <f>VLOOKUP($A22,'Return Data'!$B$7:$R$2700,11,0)</f>
        <v>2.9931999999999999</v>
      </c>
      <c r="Q22" s="66">
        <f t="shared" si="8"/>
        <v>23</v>
      </c>
      <c r="R22" s="65">
        <f>VLOOKUP($A22,'Return Data'!$B$7:$R$2700,12,0)</f>
        <v>3.0015999999999998</v>
      </c>
      <c r="S22" s="66">
        <f t="shared" ref="S22" si="12">RANK(R22,R$8:R$37,0)</f>
        <v>24</v>
      </c>
      <c r="T22" s="65"/>
      <c r="U22" s="66"/>
      <c r="V22" s="65"/>
      <c r="W22" s="66"/>
      <c r="X22" s="65"/>
      <c r="Y22" s="66"/>
      <c r="Z22" s="65">
        <f>VLOOKUP($A22,'Return Data'!$B$7:$R$2700,16,0)</f>
        <v>3.2869999999999999</v>
      </c>
      <c r="AA22" s="67">
        <f t="shared" si="7"/>
        <v>30</v>
      </c>
    </row>
    <row r="23" spans="1:27" x14ac:dyDescent="0.3">
      <c r="A23" s="63" t="s">
        <v>1343</v>
      </c>
      <c r="B23" s="64">
        <f>VLOOKUP($A23,'Return Data'!$B$7:$R$2700,3,0)</f>
        <v>44262</v>
      </c>
      <c r="C23" s="65">
        <f>VLOOKUP($A23,'Return Data'!$B$7:$R$2700,4,0)</f>
        <v>1048.4194</v>
      </c>
      <c r="D23" s="65">
        <f>VLOOKUP($A23,'Return Data'!$B$7:$R$2700,5,0)</f>
        <v>3.0638999999999998</v>
      </c>
      <c r="E23" s="66">
        <f t="shared" si="0"/>
        <v>29</v>
      </c>
      <c r="F23" s="65">
        <f>VLOOKUP($A23,'Return Data'!$B$7:$R$2700,6,0)</f>
        <v>3.0621</v>
      </c>
      <c r="G23" s="66">
        <f t="shared" si="1"/>
        <v>29</v>
      </c>
      <c r="H23" s="65">
        <f>VLOOKUP($A23,'Return Data'!$B$7:$R$2700,7,0)</f>
        <v>2.9952999999999999</v>
      </c>
      <c r="I23" s="66">
        <f t="shared" si="2"/>
        <v>30</v>
      </c>
      <c r="J23" s="65">
        <f>VLOOKUP($A23,'Return Data'!$B$7:$R$2700,8,0)</f>
        <v>2.9142000000000001</v>
      </c>
      <c r="K23" s="66">
        <f t="shared" si="3"/>
        <v>30</v>
      </c>
      <c r="L23" s="65">
        <f>VLOOKUP($A23,'Return Data'!$B$7:$R$2700,9,0)</f>
        <v>2.8184999999999998</v>
      </c>
      <c r="M23" s="66">
        <f t="shared" si="4"/>
        <v>29</v>
      </c>
      <c r="N23" s="65">
        <f>VLOOKUP($A23,'Return Data'!$B$7:$R$2700,10,0)</f>
        <v>2.9601999999999999</v>
      </c>
      <c r="O23" s="66">
        <f t="shared" si="5"/>
        <v>29</v>
      </c>
      <c r="P23" s="65">
        <f>VLOOKUP($A23,'Return Data'!$B$7:$R$2700,11,0)</f>
        <v>2.9420000000000002</v>
      </c>
      <c r="Q23" s="66">
        <f t="shared" si="8"/>
        <v>29</v>
      </c>
      <c r="R23" s="65">
        <f>VLOOKUP($A23,'Return Data'!$B$7:$R$2700,12,0)</f>
        <v>2.9617</v>
      </c>
      <c r="S23" s="66">
        <f t="shared" si="10"/>
        <v>29</v>
      </c>
      <c r="T23" s="65">
        <f>VLOOKUP($A23,'Return Data'!$B$7:$R$2700,13,0)</f>
        <v>2.9956999999999998</v>
      </c>
      <c r="U23" s="66">
        <f t="shared" si="11"/>
        <v>24</v>
      </c>
      <c r="V23" s="65"/>
      <c r="W23" s="66"/>
      <c r="X23" s="65"/>
      <c r="Y23" s="66"/>
      <c r="Z23" s="65">
        <f>VLOOKUP($A23,'Return Data'!$B$7:$R$2700,16,0)</f>
        <v>3.512</v>
      </c>
      <c r="AA23" s="67">
        <f t="shared" si="7"/>
        <v>27</v>
      </c>
    </row>
    <row r="24" spans="1:27" x14ac:dyDescent="0.3">
      <c r="A24" s="63" t="s">
        <v>1345</v>
      </c>
      <c r="B24" s="64">
        <f>VLOOKUP($A24,'Return Data'!$B$7:$R$2700,3,0)</f>
        <v>44262</v>
      </c>
      <c r="C24" s="65">
        <f>VLOOKUP($A24,'Return Data'!$B$7:$R$2700,4,0)</f>
        <v>1043.7589</v>
      </c>
      <c r="D24" s="65">
        <f>VLOOKUP($A24,'Return Data'!$B$7:$R$2700,5,0)</f>
        <v>3.1859999999999999</v>
      </c>
      <c r="E24" s="66">
        <f t="shared" si="0"/>
        <v>1</v>
      </c>
      <c r="F24" s="65">
        <f>VLOOKUP($A24,'Return Data'!$B$7:$R$2700,6,0)</f>
        <v>3.1877</v>
      </c>
      <c r="G24" s="66">
        <f t="shared" si="1"/>
        <v>1</v>
      </c>
      <c r="H24" s="65">
        <f>VLOOKUP($A24,'Return Data'!$B$7:$R$2700,7,0)</f>
        <v>3.1147</v>
      </c>
      <c r="I24" s="66">
        <f t="shared" si="2"/>
        <v>6</v>
      </c>
      <c r="J24" s="65">
        <f>VLOOKUP($A24,'Return Data'!$B$7:$R$2700,8,0)</f>
        <v>3.0547</v>
      </c>
      <c r="K24" s="66">
        <f t="shared" si="3"/>
        <v>3</v>
      </c>
      <c r="L24" s="65">
        <f>VLOOKUP($A24,'Return Data'!$B$7:$R$2700,9,0)</f>
        <v>3.0051000000000001</v>
      </c>
      <c r="M24" s="66">
        <f t="shared" si="4"/>
        <v>4</v>
      </c>
      <c r="N24" s="65">
        <f>VLOOKUP($A24,'Return Data'!$B$7:$R$2700,10,0)</f>
        <v>3.0569000000000002</v>
      </c>
      <c r="O24" s="66">
        <f t="shared" si="5"/>
        <v>8</v>
      </c>
      <c r="P24" s="65">
        <f>VLOOKUP($A24,'Return Data'!$B$7:$R$2700,11,0)</f>
        <v>3.0367000000000002</v>
      </c>
      <c r="Q24" s="66">
        <f t="shared" si="8"/>
        <v>8</v>
      </c>
      <c r="R24" s="65">
        <f>VLOOKUP($A24,'Return Data'!$B$7:$R$2700,12,0)</f>
        <v>3.0430999999999999</v>
      </c>
      <c r="S24" s="66">
        <f t="shared" ref="S24" si="13">RANK(R24,R$8:R$37,0)</f>
        <v>11</v>
      </c>
      <c r="T24" s="65"/>
      <c r="U24" s="66"/>
      <c r="V24" s="65"/>
      <c r="W24" s="66"/>
      <c r="X24" s="65"/>
      <c r="Y24" s="66"/>
      <c r="Z24" s="65">
        <f>VLOOKUP($A24,'Return Data'!$B$7:$R$2700,16,0)</f>
        <v>3.4567999999999999</v>
      </c>
      <c r="AA24" s="67">
        <f t="shared" si="7"/>
        <v>29</v>
      </c>
    </row>
    <row r="25" spans="1:27" x14ac:dyDescent="0.3">
      <c r="A25" s="63" t="s">
        <v>1347</v>
      </c>
      <c r="B25" s="64">
        <f>VLOOKUP($A25,'Return Data'!$B$7:$R$2700,3,0)</f>
        <v>44262</v>
      </c>
      <c r="C25" s="65">
        <f>VLOOKUP($A25,'Return Data'!$B$7:$R$2700,4,0)</f>
        <v>1095.6351999999999</v>
      </c>
      <c r="D25" s="65">
        <f>VLOOKUP($A25,'Return Data'!$B$7:$R$2700,5,0)</f>
        <v>3.0937000000000001</v>
      </c>
      <c r="E25" s="66">
        <f t="shared" si="0"/>
        <v>27</v>
      </c>
      <c r="F25" s="65">
        <f>VLOOKUP($A25,'Return Data'!$B$7:$R$2700,6,0)</f>
        <v>3.0956999999999999</v>
      </c>
      <c r="G25" s="66">
        <f t="shared" si="1"/>
        <v>25</v>
      </c>
      <c r="H25" s="65">
        <f>VLOOKUP($A25,'Return Data'!$B$7:$R$2700,7,0)</f>
        <v>3.0880999999999998</v>
      </c>
      <c r="I25" s="66">
        <f t="shared" si="2"/>
        <v>16</v>
      </c>
      <c r="J25" s="65">
        <f>VLOOKUP($A25,'Return Data'!$B$7:$R$2700,8,0)</f>
        <v>3.0129000000000001</v>
      </c>
      <c r="K25" s="66">
        <f t="shared" si="3"/>
        <v>19</v>
      </c>
      <c r="L25" s="65">
        <f>VLOOKUP($A25,'Return Data'!$B$7:$R$2700,9,0)</f>
        <v>2.8759999999999999</v>
      </c>
      <c r="M25" s="66">
        <f t="shared" si="4"/>
        <v>24</v>
      </c>
      <c r="N25" s="65">
        <f>VLOOKUP($A25,'Return Data'!$B$7:$R$2700,10,0)</f>
        <v>3.0167999999999999</v>
      </c>
      <c r="O25" s="66">
        <f t="shared" si="5"/>
        <v>17</v>
      </c>
      <c r="P25" s="65">
        <f>VLOOKUP($A25,'Return Data'!$B$7:$R$2700,11,0)</f>
        <v>3.0042</v>
      </c>
      <c r="Q25" s="66">
        <f t="shared" si="8"/>
        <v>17</v>
      </c>
      <c r="R25" s="65">
        <f>VLOOKUP($A25,'Return Data'!$B$7:$R$2700,12,0)</f>
        <v>3.0057999999999998</v>
      </c>
      <c r="S25" s="66">
        <f t="shared" si="10"/>
        <v>21</v>
      </c>
      <c r="T25" s="65">
        <f>VLOOKUP($A25,'Return Data'!$B$7:$R$2700,13,0)</f>
        <v>3.0289999999999999</v>
      </c>
      <c r="U25" s="66">
        <f t="shared" si="11"/>
        <v>19</v>
      </c>
      <c r="V25" s="65"/>
      <c r="W25" s="66"/>
      <c r="X25" s="65"/>
      <c r="Y25" s="66"/>
      <c r="Z25" s="65">
        <f>VLOOKUP($A25,'Return Data'!$B$7:$R$2700,16,0)</f>
        <v>4.3552</v>
      </c>
      <c r="AA25" s="67">
        <f t="shared" si="7"/>
        <v>11</v>
      </c>
    </row>
    <row r="26" spans="1:27" x14ac:dyDescent="0.3">
      <c r="A26" s="63" t="s">
        <v>1349</v>
      </c>
      <c r="B26" s="64">
        <f>VLOOKUP($A26,'Return Data'!$B$7:$R$2700,3,0)</f>
        <v>44262</v>
      </c>
      <c r="C26" s="65">
        <f>VLOOKUP($A26,'Return Data'!$B$7:$R$2700,4,0)</f>
        <v>2670.51933333333</v>
      </c>
      <c r="D26" s="65">
        <f>VLOOKUP($A26,'Return Data'!$B$7:$R$2700,5,0)</f>
        <v>3.1347</v>
      </c>
      <c r="E26" s="66">
        <f t="shared" si="0"/>
        <v>14</v>
      </c>
      <c r="F26" s="65">
        <f>VLOOKUP($A26,'Return Data'!$B$7:$R$2700,6,0)</f>
        <v>3.1345000000000001</v>
      </c>
      <c r="G26" s="66">
        <f t="shared" si="1"/>
        <v>12</v>
      </c>
      <c r="H26" s="65">
        <f>VLOOKUP($A26,'Return Data'!$B$7:$R$2700,7,0)</f>
        <v>3.1680000000000001</v>
      </c>
      <c r="I26" s="66">
        <f t="shared" si="2"/>
        <v>1</v>
      </c>
      <c r="J26" s="65">
        <f>VLOOKUP($A26,'Return Data'!$B$7:$R$2700,8,0)</f>
        <v>3.0569999999999999</v>
      </c>
      <c r="K26" s="66">
        <f t="shared" si="3"/>
        <v>1</v>
      </c>
      <c r="L26" s="65">
        <f>VLOOKUP($A26,'Return Data'!$B$7:$R$2700,9,0)</f>
        <v>2.9390999999999998</v>
      </c>
      <c r="M26" s="66">
        <f t="shared" si="4"/>
        <v>9</v>
      </c>
      <c r="N26" s="65">
        <f>VLOOKUP($A26,'Return Data'!$B$7:$R$2700,10,0)</f>
        <v>3.0377000000000001</v>
      </c>
      <c r="O26" s="66">
        <f t="shared" si="5"/>
        <v>11</v>
      </c>
      <c r="P26" s="65">
        <f>VLOOKUP($A26,'Return Data'!$B$7:$R$2700,11,0)</f>
        <v>3.0061</v>
      </c>
      <c r="Q26" s="66">
        <f t="shared" si="8"/>
        <v>16</v>
      </c>
      <c r="R26" s="65">
        <f>VLOOKUP($A26,'Return Data'!$B$7:$R$2700,12,0)</f>
        <v>3.0217000000000001</v>
      </c>
      <c r="S26" s="66">
        <f t="shared" si="10"/>
        <v>16</v>
      </c>
      <c r="T26" s="65">
        <f>VLOOKUP($A26,'Return Data'!$B$7:$R$2700,13,0)</f>
        <v>3.0598000000000001</v>
      </c>
      <c r="U26" s="66">
        <f t="shared" si="11"/>
        <v>15</v>
      </c>
      <c r="V26" s="65">
        <f>VLOOKUP($A26,'Return Data'!$B$7:$R$2700,17,0)</f>
        <v>4.2412999999999998</v>
      </c>
      <c r="W26" s="66">
        <f t="shared" ref="W26:W36" si="14">RANK(V26,V$8:V$37,0)</f>
        <v>2</v>
      </c>
      <c r="X26" s="65">
        <f>VLOOKUP($A26,'Return Data'!$B$7:$R$2700,14,0)</f>
        <v>4.9469000000000003</v>
      </c>
      <c r="Y26" s="66">
        <f t="shared" ref="Y26:Y36" si="15">RANK(X26,X$8:X$37,0)</f>
        <v>1</v>
      </c>
      <c r="Z26" s="65">
        <f>VLOOKUP($A26,'Return Data'!$B$7:$R$2700,16,0)</f>
        <v>6.7686999999999999</v>
      </c>
      <c r="AA26" s="67">
        <f t="shared" si="7"/>
        <v>1</v>
      </c>
    </row>
    <row r="27" spans="1:27" x14ac:dyDescent="0.3">
      <c r="A27" s="63" t="s">
        <v>1351</v>
      </c>
      <c r="B27" s="64">
        <f>VLOOKUP($A27,'Return Data'!$B$7:$R$2700,3,0)</f>
        <v>44262</v>
      </c>
      <c r="C27" s="65">
        <f>VLOOKUP($A27,'Return Data'!$B$7:$R$2700,4,0)</f>
        <v>1064.3445999999999</v>
      </c>
      <c r="D27" s="65">
        <f>VLOOKUP($A27,'Return Data'!$B$7:$R$2700,5,0)</f>
        <v>3.1347</v>
      </c>
      <c r="E27" s="66">
        <f t="shared" si="0"/>
        <v>14</v>
      </c>
      <c r="F27" s="65">
        <f>VLOOKUP($A27,'Return Data'!$B$7:$R$2700,6,0)</f>
        <v>3.1352000000000002</v>
      </c>
      <c r="G27" s="66">
        <f t="shared" si="1"/>
        <v>10</v>
      </c>
      <c r="H27" s="65">
        <f>VLOOKUP($A27,'Return Data'!$B$7:$R$2700,7,0)</f>
        <v>3.1097999999999999</v>
      </c>
      <c r="I27" s="66">
        <f t="shared" si="2"/>
        <v>8</v>
      </c>
      <c r="J27" s="65">
        <f>VLOOKUP($A27,'Return Data'!$B$7:$R$2700,8,0)</f>
        <v>3.0348000000000002</v>
      </c>
      <c r="K27" s="66">
        <f t="shared" si="3"/>
        <v>8</v>
      </c>
      <c r="L27" s="65">
        <f>VLOOKUP($A27,'Return Data'!$B$7:$R$2700,9,0)</f>
        <v>2.9420000000000002</v>
      </c>
      <c r="M27" s="66">
        <f t="shared" si="4"/>
        <v>8</v>
      </c>
      <c r="N27" s="65">
        <f>VLOOKUP($A27,'Return Data'!$B$7:$R$2700,10,0)</f>
        <v>3.0234000000000001</v>
      </c>
      <c r="O27" s="66">
        <f t="shared" si="5"/>
        <v>14</v>
      </c>
      <c r="P27" s="65">
        <f>VLOOKUP($A27,'Return Data'!$B$7:$R$2700,11,0)</f>
        <v>3.0011999999999999</v>
      </c>
      <c r="Q27" s="66">
        <f t="shared" si="8"/>
        <v>18</v>
      </c>
      <c r="R27" s="65">
        <f>VLOOKUP($A27,'Return Data'!$B$7:$R$2700,12,0)</f>
        <v>3.0085000000000002</v>
      </c>
      <c r="S27" s="66">
        <f t="shared" si="10"/>
        <v>19</v>
      </c>
      <c r="T27" s="65">
        <f>VLOOKUP($A27,'Return Data'!$B$7:$R$2700,13,0)</f>
        <v>3.0495000000000001</v>
      </c>
      <c r="U27" s="66">
        <f t="shared" si="11"/>
        <v>17</v>
      </c>
      <c r="V27" s="65"/>
      <c r="W27" s="66"/>
      <c r="X27" s="65"/>
      <c r="Y27" s="66"/>
      <c r="Z27" s="65">
        <f>VLOOKUP($A27,'Return Data'!$B$7:$R$2700,16,0)</f>
        <v>3.8445</v>
      </c>
      <c r="AA27" s="67">
        <f t="shared" si="7"/>
        <v>23</v>
      </c>
    </row>
    <row r="28" spans="1:27" x14ac:dyDescent="0.3">
      <c r="A28" s="63" t="s">
        <v>1353</v>
      </c>
      <c r="B28" s="64">
        <f>VLOOKUP($A28,'Return Data'!$B$7:$R$2700,3,0)</f>
        <v>44262</v>
      </c>
      <c r="C28" s="65">
        <f>VLOOKUP($A28,'Return Data'!$B$7:$R$2700,4,0)</f>
        <v>1062.6331</v>
      </c>
      <c r="D28" s="65">
        <f>VLOOKUP($A28,'Return Data'!$B$7:$R$2700,5,0)</f>
        <v>3.1396999999999999</v>
      </c>
      <c r="E28" s="66">
        <f t="shared" si="0"/>
        <v>12</v>
      </c>
      <c r="F28" s="65">
        <f>VLOOKUP($A28,'Return Data'!$B$7:$R$2700,6,0)</f>
        <v>3.1391</v>
      </c>
      <c r="G28" s="66">
        <f t="shared" si="1"/>
        <v>8</v>
      </c>
      <c r="H28" s="65">
        <f>VLOOKUP($A28,'Return Data'!$B$7:$R$2700,7,0)</f>
        <v>3.0916999999999999</v>
      </c>
      <c r="I28" s="66">
        <f t="shared" si="2"/>
        <v>14</v>
      </c>
      <c r="J28" s="65">
        <f>VLOOKUP($A28,'Return Data'!$B$7:$R$2700,8,0)</f>
        <v>3.0301</v>
      </c>
      <c r="K28" s="66">
        <f t="shared" si="3"/>
        <v>11</v>
      </c>
      <c r="L28" s="65">
        <f>VLOOKUP($A28,'Return Data'!$B$7:$R$2700,9,0)</f>
        <v>2.9333</v>
      </c>
      <c r="M28" s="66">
        <f t="shared" si="4"/>
        <v>10</v>
      </c>
      <c r="N28" s="65">
        <f>VLOOKUP($A28,'Return Data'!$B$7:$R$2700,10,0)</f>
        <v>3.0364</v>
      </c>
      <c r="O28" s="66">
        <f t="shared" si="5"/>
        <v>12</v>
      </c>
      <c r="P28" s="65">
        <f>VLOOKUP($A28,'Return Data'!$B$7:$R$2700,11,0)</f>
        <v>3.0318000000000001</v>
      </c>
      <c r="Q28" s="66">
        <f t="shared" si="8"/>
        <v>10</v>
      </c>
      <c r="R28" s="65">
        <f>VLOOKUP($A28,'Return Data'!$B$7:$R$2700,12,0)</f>
        <v>3.0666000000000002</v>
      </c>
      <c r="S28" s="66">
        <f t="shared" si="10"/>
        <v>6</v>
      </c>
      <c r="T28" s="65">
        <f>VLOOKUP($A28,'Return Data'!$B$7:$R$2700,13,0)</f>
        <v>3.0817000000000001</v>
      </c>
      <c r="U28" s="66">
        <f t="shared" si="11"/>
        <v>10</v>
      </c>
      <c r="V28" s="65"/>
      <c r="W28" s="66"/>
      <c r="X28" s="65"/>
      <c r="Y28" s="66"/>
      <c r="Z28" s="65">
        <f>VLOOKUP($A28,'Return Data'!$B$7:$R$2700,16,0)</f>
        <v>3.81</v>
      </c>
      <c r="AA28" s="67">
        <f t="shared" si="7"/>
        <v>24</v>
      </c>
    </row>
    <row r="29" spans="1:27" x14ac:dyDescent="0.3">
      <c r="A29" s="63" t="s">
        <v>1355</v>
      </c>
      <c r="B29" s="64">
        <f>VLOOKUP($A29,'Return Data'!$B$7:$R$2700,3,0)</f>
        <v>44262</v>
      </c>
      <c r="C29" s="65">
        <f>VLOOKUP($A29,'Return Data'!$B$7:$R$2700,4,0)</f>
        <v>1052.0358000000001</v>
      </c>
      <c r="D29" s="65">
        <f>VLOOKUP($A29,'Return Data'!$B$7:$R$2700,5,0)</f>
        <v>3.1438999999999999</v>
      </c>
      <c r="E29" s="66">
        <f t="shared" si="0"/>
        <v>10</v>
      </c>
      <c r="F29" s="65">
        <f>VLOOKUP($A29,'Return Data'!$B$7:$R$2700,6,0)</f>
        <v>3.1440999999999999</v>
      </c>
      <c r="G29" s="66">
        <f t="shared" si="1"/>
        <v>5</v>
      </c>
      <c r="H29" s="65">
        <f>VLOOKUP($A29,'Return Data'!$B$7:$R$2700,7,0)</f>
        <v>3.1347999999999998</v>
      </c>
      <c r="I29" s="66">
        <f t="shared" si="2"/>
        <v>3</v>
      </c>
      <c r="J29" s="65">
        <f>VLOOKUP($A29,'Return Data'!$B$7:$R$2700,8,0)</f>
        <v>3.0554999999999999</v>
      </c>
      <c r="K29" s="66">
        <f t="shared" si="3"/>
        <v>2</v>
      </c>
      <c r="L29" s="65">
        <f>VLOOKUP($A29,'Return Data'!$B$7:$R$2700,9,0)</f>
        <v>2.9881000000000002</v>
      </c>
      <c r="M29" s="66">
        <f t="shared" si="4"/>
        <v>7</v>
      </c>
      <c r="N29" s="65">
        <f>VLOOKUP($A29,'Return Data'!$B$7:$R$2700,10,0)</f>
        <v>3.1055999999999999</v>
      </c>
      <c r="O29" s="66">
        <f t="shared" si="5"/>
        <v>1</v>
      </c>
      <c r="P29" s="65">
        <f>VLOOKUP($A29,'Return Data'!$B$7:$R$2700,11,0)</f>
        <v>3.0912000000000002</v>
      </c>
      <c r="Q29" s="66">
        <f t="shared" si="8"/>
        <v>3</v>
      </c>
      <c r="R29" s="65">
        <f>VLOOKUP($A29,'Return Data'!$B$7:$R$2700,12,0)</f>
        <v>3.1095999999999999</v>
      </c>
      <c r="S29" s="66">
        <f t="shared" si="10"/>
        <v>3</v>
      </c>
      <c r="T29" s="65">
        <f>VLOOKUP($A29,'Return Data'!$B$7:$R$2700,13,0)</f>
        <v>3.1996000000000002</v>
      </c>
      <c r="U29" s="66">
        <f t="shared" ref="U29" si="16">RANK(T29,T$8:T$37,0)</f>
        <v>3</v>
      </c>
      <c r="V29" s="65"/>
      <c r="W29" s="66"/>
      <c r="X29" s="65"/>
      <c r="Y29" s="66"/>
      <c r="Z29" s="65">
        <f>VLOOKUP($A29,'Return Data'!$B$7:$R$2700,16,0)</f>
        <v>3.7046000000000001</v>
      </c>
      <c r="AA29" s="67">
        <f t="shared" si="7"/>
        <v>25</v>
      </c>
    </row>
    <row r="30" spans="1:27" x14ac:dyDescent="0.3">
      <c r="A30" s="63" t="s">
        <v>1357</v>
      </c>
      <c r="B30" s="64">
        <f>VLOOKUP($A30,'Return Data'!$B$7:$R$2700,3,0)</f>
        <v>44262</v>
      </c>
      <c r="C30" s="65">
        <f>VLOOKUP($A30,'Return Data'!$B$7:$R$2700,4,0)</f>
        <v>110.24469999999999</v>
      </c>
      <c r="D30" s="65">
        <f>VLOOKUP($A30,'Return Data'!$B$7:$R$2700,5,0)</f>
        <v>3.1457999999999999</v>
      </c>
      <c r="E30" s="66">
        <f t="shared" si="0"/>
        <v>8</v>
      </c>
      <c r="F30" s="65">
        <f>VLOOKUP($A30,'Return Data'!$B$7:$R$2700,6,0)</f>
        <v>3.1349999999999998</v>
      </c>
      <c r="G30" s="66">
        <f t="shared" si="1"/>
        <v>11</v>
      </c>
      <c r="H30" s="65">
        <f>VLOOKUP($A30,'Return Data'!$B$7:$R$2700,7,0)</f>
        <v>3.0951</v>
      </c>
      <c r="I30" s="66">
        <f t="shared" si="2"/>
        <v>12</v>
      </c>
      <c r="J30" s="65">
        <f>VLOOKUP($A30,'Return Data'!$B$7:$R$2700,8,0)</f>
        <v>3.0139999999999998</v>
      </c>
      <c r="K30" s="66">
        <f t="shared" si="3"/>
        <v>18</v>
      </c>
      <c r="L30" s="65">
        <f>VLOOKUP($A30,'Return Data'!$B$7:$R$2700,9,0)</f>
        <v>2.8904000000000001</v>
      </c>
      <c r="M30" s="66">
        <f t="shared" si="4"/>
        <v>20</v>
      </c>
      <c r="N30" s="65">
        <f>VLOOKUP($A30,'Return Data'!$B$7:$R$2700,10,0)</f>
        <v>3.0089000000000001</v>
      </c>
      <c r="O30" s="66">
        <f t="shared" si="5"/>
        <v>19</v>
      </c>
      <c r="P30" s="65">
        <f>VLOOKUP($A30,'Return Data'!$B$7:$R$2700,11,0)</f>
        <v>3.0103</v>
      </c>
      <c r="Q30" s="66">
        <f t="shared" si="8"/>
        <v>14</v>
      </c>
      <c r="R30" s="65">
        <f>VLOOKUP($A30,'Return Data'!$B$7:$R$2700,12,0)</f>
        <v>3.0287999999999999</v>
      </c>
      <c r="S30" s="66">
        <f t="shared" si="10"/>
        <v>14</v>
      </c>
      <c r="T30" s="65">
        <f>VLOOKUP($A30,'Return Data'!$B$7:$R$2700,13,0)</f>
        <v>3.0897000000000001</v>
      </c>
      <c r="U30" s="66">
        <f t="shared" si="11"/>
        <v>9</v>
      </c>
      <c r="V30" s="65"/>
      <c r="W30" s="66"/>
      <c r="X30" s="65"/>
      <c r="Y30" s="66"/>
      <c r="Z30" s="65">
        <f>VLOOKUP($A30,'Return Data'!$B$7:$R$2700,16,0)</f>
        <v>4.4930000000000003</v>
      </c>
      <c r="AA30" s="67">
        <f t="shared" si="7"/>
        <v>9</v>
      </c>
    </row>
    <row r="31" spans="1:27" x14ac:dyDescent="0.3">
      <c r="A31" s="63" t="s">
        <v>1359</v>
      </c>
      <c r="B31" s="64">
        <f>VLOOKUP($A31,'Return Data'!$B$7:$R$2700,3,0)</f>
        <v>44262</v>
      </c>
      <c r="C31" s="65">
        <f>VLOOKUP($A31,'Return Data'!$B$7:$R$2700,4,0)</f>
        <v>1059.7634</v>
      </c>
      <c r="D31" s="65">
        <f>VLOOKUP($A31,'Return Data'!$B$7:$R$2700,5,0)</f>
        <v>3.1448</v>
      </c>
      <c r="E31" s="66">
        <f t="shared" si="0"/>
        <v>9</v>
      </c>
      <c r="F31" s="65">
        <f>VLOOKUP($A31,'Return Data'!$B$7:$R$2700,6,0)</f>
        <v>3.1086</v>
      </c>
      <c r="G31" s="66">
        <f t="shared" si="1"/>
        <v>22</v>
      </c>
      <c r="H31" s="65">
        <f>VLOOKUP($A31,'Return Data'!$B$7:$R$2700,7,0)</f>
        <v>3.0783999999999998</v>
      </c>
      <c r="I31" s="66">
        <f t="shared" si="2"/>
        <v>21</v>
      </c>
      <c r="J31" s="65">
        <f>VLOOKUP($A31,'Return Data'!$B$7:$R$2700,8,0)</f>
        <v>3.0243000000000002</v>
      </c>
      <c r="K31" s="66">
        <f t="shared" si="3"/>
        <v>14</v>
      </c>
      <c r="L31" s="65">
        <f>VLOOKUP($A31,'Return Data'!$B$7:$R$2700,9,0)</f>
        <v>2.9918</v>
      </c>
      <c r="M31" s="66">
        <f t="shared" si="4"/>
        <v>6</v>
      </c>
      <c r="N31" s="65">
        <f>VLOOKUP($A31,'Return Data'!$B$7:$R$2700,10,0)</f>
        <v>3.07</v>
      </c>
      <c r="O31" s="66">
        <f t="shared" si="5"/>
        <v>5</v>
      </c>
      <c r="P31" s="65">
        <f>VLOOKUP($A31,'Return Data'!$B$7:$R$2700,11,0)</f>
        <v>3.0688</v>
      </c>
      <c r="Q31" s="66">
        <f t="shared" si="8"/>
        <v>4</v>
      </c>
      <c r="R31" s="65">
        <f>VLOOKUP($A31,'Return Data'!$B$7:$R$2700,12,0)</f>
        <v>3.0829</v>
      </c>
      <c r="S31" s="66">
        <f t="shared" si="10"/>
        <v>5</v>
      </c>
      <c r="T31" s="65">
        <f>VLOOKUP($A31,'Return Data'!$B$7:$R$2700,13,0)</f>
        <v>3.2181999999999999</v>
      </c>
      <c r="U31" s="66">
        <f t="shared" si="11"/>
        <v>2</v>
      </c>
      <c r="V31" s="65"/>
      <c r="W31" s="66"/>
      <c r="X31" s="65"/>
      <c r="Y31" s="66"/>
      <c r="Z31" s="65">
        <f>VLOOKUP($A31,'Return Data'!$B$7:$R$2700,16,0)</f>
        <v>3.8698999999999999</v>
      </c>
      <c r="AA31" s="67">
        <f t="shared" si="7"/>
        <v>20</v>
      </c>
    </row>
    <row r="32" spans="1:27" x14ac:dyDescent="0.3">
      <c r="A32" s="63" t="s">
        <v>1361</v>
      </c>
      <c r="B32" s="64">
        <f>VLOOKUP($A32,'Return Data'!$B$7:$R$2700,3,0)</f>
        <v>44262</v>
      </c>
      <c r="C32" s="65">
        <f>VLOOKUP($A32,'Return Data'!$B$7:$R$2700,4,0)</f>
        <v>3344.761</v>
      </c>
      <c r="D32" s="65">
        <f>VLOOKUP($A32,'Return Data'!$B$7:$R$2700,5,0)</f>
        <v>3.1375999999999999</v>
      </c>
      <c r="E32" s="66">
        <f t="shared" si="0"/>
        <v>13</v>
      </c>
      <c r="F32" s="65">
        <f>VLOOKUP($A32,'Return Data'!$B$7:$R$2700,6,0)</f>
        <v>3.1313</v>
      </c>
      <c r="G32" s="66">
        <f t="shared" si="1"/>
        <v>14</v>
      </c>
      <c r="H32" s="65">
        <f>VLOOKUP($A32,'Return Data'!$B$7:$R$2700,7,0)</f>
        <v>3.1200999999999999</v>
      </c>
      <c r="I32" s="66">
        <f t="shared" si="2"/>
        <v>5</v>
      </c>
      <c r="J32" s="65">
        <f>VLOOKUP($A32,'Return Data'!$B$7:$R$2700,8,0)</f>
        <v>3.0335999999999999</v>
      </c>
      <c r="K32" s="66">
        <f t="shared" si="3"/>
        <v>9</v>
      </c>
      <c r="L32" s="65">
        <f>VLOOKUP($A32,'Return Data'!$B$7:$R$2700,9,0)</f>
        <v>2.8833000000000002</v>
      </c>
      <c r="M32" s="66">
        <f t="shared" si="4"/>
        <v>23</v>
      </c>
      <c r="N32" s="65">
        <f>VLOOKUP($A32,'Return Data'!$B$7:$R$2700,10,0)</f>
        <v>3.0017999999999998</v>
      </c>
      <c r="O32" s="66">
        <f t="shared" si="5"/>
        <v>23</v>
      </c>
      <c r="P32" s="65">
        <f>VLOOKUP($A32,'Return Data'!$B$7:$R$2700,11,0)</f>
        <v>2.9864999999999999</v>
      </c>
      <c r="Q32" s="66">
        <f t="shared" si="8"/>
        <v>24</v>
      </c>
      <c r="R32" s="65">
        <f>VLOOKUP($A32,'Return Data'!$B$7:$R$2700,12,0)</f>
        <v>3.0023</v>
      </c>
      <c r="S32" s="66">
        <f t="shared" si="10"/>
        <v>23</v>
      </c>
      <c r="T32" s="65">
        <f>VLOOKUP($A32,'Return Data'!$B$7:$R$2700,13,0)</f>
        <v>3.0335999999999999</v>
      </c>
      <c r="U32" s="66">
        <f t="shared" si="11"/>
        <v>18</v>
      </c>
      <c r="V32" s="65">
        <f>VLOOKUP($A32,'Return Data'!$B$7:$R$2700,17,0)</f>
        <v>4.2074999999999996</v>
      </c>
      <c r="W32" s="66">
        <f t="shared" si="14"/>
        <v>4</v>
      </c>
      <c r="X32" s="65">
        <f>VLOOKUP($A32,'Return Data'!$B$7:$R$2700,14,0)</f>
        <v>4.9303999999999997</v>
      </c>
      <c r="Y32" s="66">
        <f t="shared" si="15"/>
        <v>2</v>
      </c>
      <c r="Z32" s="65">
        <f>VLOOKUP($A32,'Return Data'!$B$7:$R$2700,16,0)</f>
        <v>6.6542000000000003</v>
      </c>
      <c r="AA32" s="67">
        <f t="shared" si="7"/>
        <v>3</v>
      </c>
    </row>
    <row r="33" spans="1:27" x14ac:dyDescent="0.3">
      <c r="A33" s="63" t="s">
        <v>1363</v>
      </c>
      <c r="B33" s="64">
        <f>VLOOKUP($A33,'Return Data'!$B$7:$R$2700,3,0)</f>
        <v>44262</v>
      </c>
      <c r="C33" s="65">
        <f>VLOOKUP($A33,'Return Data'!$B$7:$R$2700,4,0)</f>
        <v>1092.1409000000001</v>
      </c>
      <c r="D33" s="65">
        <f>VLOOKUP($A33,'Return Data'!$B$7:$R$2700,5,0)</f>
        <v>3.0916999999999999</v>
      </c>
      <c r="E33" s="66">
        <f t="shared" si="0"/>
        <v>28</v>
      </c>
      <c r="F33" s="65">
        <f>VLOOKUP($A33,'Return Data'!$B$7:$R$2700,6,0)</f>
        <v>3.0710000000000002</v>
      </c>
      <c r="G33" s="66">
        <f t="shared" si="1"/>
        <v>28</v>
      </c>
      <c r="H33" s="65">
        <f>VLOOKUP($A33,'Return Data'!$B$7:$R$2700,7,0)</f>
        <v>3.0497000000000001</v>
      </c>
      <c r="I33" s="66">
        <f t="shared" si="2"/>
        <v>26</v>
      </c>
      <c r="J33" s="65">
        <f>VLOOKUP($A33,'Return Data'!$B$7:$R$2700,8,0)</f>
        <v>2.9624999999999999</v>
      </c>
      <c r="K33" s="66">
        <f t="shared" si="3"/>
        <v>28</v>
      </c>
      <c r="L33" s="65">
        <f>VLOOKUP($A33,'Return Data'!$B$7:$R$2700,9,0)</f>
        <v>2.8542999999999998</v>
      </c>
      <c r="M33" s="66">
        <f t="shared" si="4"/>
        <v>27</v>
      </c>
      <c r="N33" s="65">
        <f>VLOOKUP($A33,'Return Data'!$B$7:$R$2700,10,0)</f>
        <v>2.9901</v>
      </c>
      <c r="O33" s="66">
        <f t="shared" si="5"/>
        <v>26</v>
      </c>
      <c r="P33" s="65">
        <f>VLOOKUP($A33,'Return Data'!$B$7:$R$2700,11,0)</f>
        <v>2.9729000000000001</v>
      </c>
      <c r="Q33" s="66">
        <f t="shared" si="8"/>
        <v>26</v>
      </c>
      <c r="R33" s="65">
        <f>VLOOKUP($A33,'Return Data'!$B$7:$R$2700,12,0)</f>
        <v>2.9761000000000002</v>
      </c>
      <c r="S33" s="66">
        <f t="shared" si="10"/>
        <v>26</v>
      </c>
      <c r="T33" s="65">
        <f>VLOOKUP($A33,'Return Data'!$B$7:$R$2700,13,0)</f>
        <v>3.0617000000000001</v>
      </c>
      <c r="U33" s="66">
        <f t="shared" si="11"/>
        <v>13</v>
      </c>
      <c r="V33" s="65"/>
      <c r="W33" s="66"/>
      <c r="X33" s="65"/>
      <c r="Y33" s="66"/>
      <c r="Z33" s="65">
        <f>VLOOKUP($A33,'Return Data'!$B$7:$R$2700,16,0)</f>
        <v>4.5824999999999996</v>
      </c>
      <c r="AA33" s="67">
        <f t="shared" si="7"/>
        <v>5</v>
      </c>
    </row>
    <row r="34" spans="1:27" x14ac:dyDescent="0.3">
      <c r="A34" s="63" t="s">
        <v>1365</v>
      </c>
      <c r="B34" s="64">
        <f>VLOOKUP($A34,'Return Data'!$B$7:$R$2700,3,0)</f>
        <v>44262</v>
      </c>
      <c r="C34" s="65">
        <f>VLOOKUP($A34,'Return Data'!$B$7:$R$2700,4,0)</f>
        <v>1083.5246999999999</v>
      </c>
      <c r="D34" s="65">
        <f>VLOOKUP($A34,'Return Data'!$B$7:$R$2700,5,0)</f>
        <v>3.1263999999999998</v>
      </c>
      <c r="E34" s="66">
        <f t="shared" si="0"/>
        <v>18</v>
      </c>
      <c r="F34" s="65">
        <f>VLOOKUP($A34,'Return Data'!$B$7:$R$2700,6,0)</f>
        <v>3.1280000000000001</v>
      </c>
      <c r="G34" s="66">
        <f t="shared" si="1"/>
        <v>15</v>
      </c>
      <c r="H34" s="65">
        <f>VLOOKUP($A34,'Return Data'!$B$7:$R$2700,7,0)</f>
        <v>3.0909</v>
      </c>
      <c r="I34" s="66">
        <f t="shared" si="2"/>
        <v>15</v>
      </c>
      <c r="J34" s="65">
        <f>VLOOKUP($A34,'Return Data'!$B$7:$R$2700,8,0)</f>
        <v>3.0118999999999998</v>
      </c>
      <c r="K34" s="66">
        <f t="shared" si="3"/>
        <v>22</v>
      </c>
      <c r="L34" s="65">
        <f>VLOOKUP($A34,'Return Data'!$B$7:$R$2700,9,0)</f>
        <v>2.9064999999999999</v>
      </c>
      <c r="M34" s="66">
        <f t="shared" si="4"/>
        <v>17</v>
      </c>
      <c r="N34" s="65">
        <f>VLOOKUP($A34,'Return Data'!$B$7:$R$2700,10,0)</f>
        <v>3.0341</v>
      </c>
      <c r="O34" s="66">
        <f t="shared" si="5"/>
        <v>13</v>
      </c>
      <c r="P34" s="65">
        <f>VLOOKUP($A34,'Return Data'!$B$7:$R$2700,11,0)</f>
        <v>3.0264000000000002</v>
      </c>
      <c r="Q34" s="66">
        <f t="shared" si="8"/>
        <v>11</v>
      </c>
      <c r="R34" s="65">
        <f>VLOOKUP($A34,'Return Data'!$B$7:$R$2700,12,0)</f>
        <v>3.0402999999999998</v>
      </c>
      <c r="S34" s="66">
        <f t="shared" si="10"/>
        <v>12</v>
      </c>
      <c r="T34" s="65">
        <f>VLOOKUP($A34,'Return Data'!$B$7:$R$2700,13,0)</f>
        <v>3.0607000000000002</v>
      </c>
      <c r="U34" s="66">
        <f t="shared" si="11"/>
        <v>14</v>
      </c>
      <c r="V34" s="65"/>
      <c r="W34" s="66"/>
      <c r="X34" s="65"/>
      <c r="Y34" s="66"/>
      <c r="Z34" s="65">
        <f>VLOOKUP($A34,'Return Data'!$B$7:$R$2700,16,0)</f>
        <v>4.1862000000000004</v>
      </c>
      <c r="AA34" s="67">
        <f t="shared" si="7"/>
        <v>13</v>
      </c>
    </row>
    <row r="35" spans="1:27" x14ac:dyDescent="0.3">
      <c r="A35" s="63" t="s">
        <v>1367</v>
      </c>
      <c r="B35" s="64">
        <f>VLOOKUP($A35,'Return Data'!$B$7:$R$2700,3,0)</f>
        <v>44262</v>
      </c>
      <c r="C35" s="65">
        <f>VLOOKUP($A35,'Return Data'!$B$7:$R$2700,4,0)</f>
        <v>1081.5246</v>
      </c>
      <c r="D35" s="65">
        <f>VLOOKUP($A35,'Return Data'!$B$7:$R$2700,5,0)</f>
        <v>3.1118999999999999</v>
      </c>
      <c r="E35" s="66">
        <f t="shared" si="0"/>
        <v>23</v>
      </c>
      <c r="F35" s="65">
        <f>VLOOKUP($A35,'Return Data'!$B$7:$R$2700,6,0)</f>
        <v>3.0943999999999998</v>
      </c>
      <c r="G35" s="66">
        <f t="shared" si="1"/>
        <v>27</v>
      </c>
      <c r="H35" s="65">
        <f>VLOOKUP($A35,'Return Data'!$B$7:$R$2700,7,0)</f>
        <v>3.0478000000000001</v>
      </c>
      <c r="I35" s="66">
        <f t="shared" si="2"/>
        <v>27</v>
      </c>
      <c r="J35" s="65">
        <f>VLOOKUP($A35,'Return Data'!$B$7:$R$2700,8,0)</f>
        <v>2.9849000000000001</v>
      </c>
      <c r="K35" s="66">
        <f t="shared" si="3"/>
        <v>26</v>
      </c>
      <c r="L35" s="65">
        <f>VLOOKUP($A35,'Return Data'!$B$7:$R$2700,9,0)</f>
        <v>2.9005000000000001</v>
      </c>
      <c r="M35" s="66">
        <f t="shared" si="4"/>
        <v>18</v>
      </c>
      <c r="N35" s="65">
        <f>VLOOKUP($A35,'Return Data'!$B$7:$R$2700,10,0)</f>
        <v>3.0143</v>
      </c>
      <c r="O35" s="66">
        <f t="shared" si="5"/>
        <v>18</v>
      </c>
      <c r="P35" s="65">
        <f>VLOOKUP($A35,'Return Data'!$B$7:$R$2700,11,0)</f>
        <v>2.9948000000000001</v>
      </c>
      <c r="Q35" s="66">
        <f t="shared" si="8"/>
        <v>21</v>
      </c>
      <c r="R35" s="65">
        <f>VLOOKUP($A35,'Return Data'!$B$7:$R$2700,12,0)</f>
        <v>3.0081000000000002</v>
      </c>
      <c r="S35" s="66">
        <f t="shared" si="10"/>
        <v>20</v>
      </c>
      <c r="T35" s="65">
        <f>VLOOKUP($A35,'Return Data'!$B$7:$R$2700,13,0)</f>
        <v>2.9971999999999999</v>
      </c>
      <c r="U35" s="66">
        <f t="shared" si="11"/>
        <v>23</v>
      </c>
      <c r="V35" s="65"/>
      <c r="W35" s="66"/>
      <c r="X35" s="65"/>
      <c r="Y35" s="66"/>
      <c r="Z35" s="65">
        <f>VLOOKUP($A35,'Return Data'!$B$7:$R$2700,16,0)</f>
        <v>4.0965999999999996</v>
      </c>
      <c r="AA35" s="67">
        <f t="shared" si="7"/>
        <v>16</v>
      </c>
    </row>
    <row r="36" spans="1:27" x14ac:dyDescent="0.3">
      <c r="A36" s="63" t="s">
        <v>1369</v>
      </c>
      <c r="B36" s="64">
        <f>VLOOKUP($A36,'Return Data'!$B$7:$R$2700,3,0)</f>
        <v>44262</v>
      </c>
      <c r="C36" s="65">
        <f>VLOOKUP($A36,'Return Data'!$B$7:$R$2700,4,0)</f>
        <v>2811.7809999999999</v>
      </c>
      <c r="D36" s="65">
        <f>VLOOKUP($A36,'Return Data'!$B$7:$R$2700,5,0)</f>
        <v>3.1716000000000002</v>
      </c>
      <c r="E36" s="66">
        <f t="shared" si="0"/>
        <v>3</v>
      </c>
      <c r="F36" s="65">
        <f>VLOOKUP($A36,'Return Data'!$B$7:$R$2700,6,0)</f>
        <v>3.1690999999999998</v>
      </c>
      <c r="G36" s="66">
        <f t="shared" si="1"/>
        <v>3</v>
      </c>
      <c r="H36" s="65">
        <f>VLOOKUP($A36,'Return Data'!$B$7:$R$2700,7,0)</f>
        <v>3.1002000000000001</v>
      </c>
      <c r="I36" s="66">
        <f t="shared" si="2"/>
        <v>10</v>
      </c>
      <c r="J36" s="65">
        <f>VLOOKUP($A36,'Return Data'!$B$7:$R$2700,8,0)</f>
        <v>3.0381</v>
      </c>
      <c r="K36" s="66">
        <f t="shared" si="3"/>
        <v>7</v>
      </c>
      <c r="L36" s="65">
        <f>VLOOKUP($A36,'Return Data'!$B$7:$R$2700,9,0)</f>
        <v>2.9201000000000001</v>
      </c>
      <c r="M36" s="66">
        <f t="shared" si="4"/>
        <v>13</v>
      </c>
      <c r="N36" s="65">
        <f>VLOOKUP($A36,'Return Data'!$B$7:$R$2700,10,0)</f>
        <v>3.0206</v>
      </c>
      <c r="O36" s="66">
        <f t="shared" si="5"/>
        <v>15</v>
      </c>
      <c r="P36" s="65">
        <f>VLOOKUP($A36,'Return Data'!$B$7:$R$2700,11,0)</f>
        <v>3.0131999999999999</v>
      </c>
      <c r="Q36" s="66">
        <f t="shared" si="8"/>
        <v>13</v>
      </c>
      <c r="R36" s="65">
        <f>VLOOKUP($A36,'Return Data'!$B$7:$R$2700,12,0)</f>
        <v>3.0337999999999998</v>
      </c>
      <c r="S36" s="66">
        <f t="shared" si="10"/>
        <v>13</v>
      </c>
      <c r="T36" s="65">
        <f>VLOOKUP($A36,'Return Data'!$B$7:$R$2700,13,0)</f>
        <v>3.0785999999999998</v>
      </c>
      <c r="U36" s="66">
        <f t="shared" si="11"/>
        <v>12</v>
      </c>
      <c r="V36" s="65">
        <f>VLOOKUP($A36,'Return Data'!$B$7:$R$2700,17,0)</f>
        <v>4.2530999999999999</v>
      </c>
      <c r="W36" s="66">
        <f t="shared" si="14"/>
        <v>1</v>
      </c>
      <c r="X36" s="65">
        <f>VLOOKUP($A36,'Return Data'!$B$7:$R$2700,14,0)</f>
        <v>4.8937999999999997</v>
      </c>
      <c r="Y36" s="66">
        <f t="shared" si="15"/>
        <v>3</v>
      </c>
      <c r="Z36" s="65">
        <f>VLOOKUP($A36,'Return Data'!$B$7:$R$2700,16,0)</f>
        <v>6.7613000000000003</v>
      </c>
      <c r="AA36" s="67">
        <f t="shared" si="7"/>
        <v>2</v>
      </c>
    </row>
    <row r="37" spans="1:27" x14ac:dyDescent="0.3">
      <c r="A37" s="63" t="s">
        <v>1371</v>
      </c>
      <c r="B37" s="64">
        <f>VLOOKUP($A37,'Return Data'!$B$7:$R$2700,3,0)</f>
        <v>44262</v>
      </c>
      <c r="C37" s="65">
        <f>VLOOKUP($A37,'Return Data'!$B$7:$R$2700,4,0)</f>
        <v>1056.9713999999999</v>
      </c>
      <c r="D37" s="65">
        <f>VLOOKUP($A37,'Return Data'!$B$7:$R$2700,5,0)</f>
        <v>3.0411000000000001</v>
      </c>
      <c r="E37" s="66">
        <f t="shared" si="0"/>
        <v>30</v>
      </c>
      <c r="F37" s="65">
        <f>VLOOKUP($A37,'Return Data'!$B$7:$R$2700,6,0)</f>
        <v>3.0430999999999999</v>
      </c>
      <c r="G37" s="66">
        <f t="shared" si="1"/>
        <v>30</v>
      </c>
      <c r="H37" s="65">
        <f>VLOOKUP($A37,'Return Data'!$B$7:$R$2700,7,0)</f>
        <v>2.9996999999999998</v>
      </c>
      <c r="I37" s="66">
        <f t="shared" si="2"/>
        <v>29</v>
      </c>
      <c r="J37" s="65">
        <f>VLOOKUP($A37,'Return Data'!$B$7:$R$2700,8,0)</f>
        <v>2.9207999999999998</v>
      </c>
      <c r="K37" s="66">
        <f t="shared" si="3"/>
        <v>29</v>
      </c>
      <c r="L37" s="65">
        <f>VLOOKUP($A37,'Return Data'!$B$7:$R$2700,9,0)</f>
        <v>2.7957000000000001</v>
      </c>
      <c r="M37" s="66">
        <f t="shared" si="4"/>
        <v>30</v>
      </c>
      <c r="N37" s="65">
        <f>VLOOKUP($A37,'Return Data'!$B$7:$R$2700,10,0)</f>
        <v>2.9251999999999998</v>
      </c>
      <c r="O37" s="66">
        <f t="shared" si="5"/>
        <v>30</v>
      </c>
      <c r="P37" s="65">
        <f>VLOOKUP($A37,'Return Data'!$B$7:$R$2700,11,0)</f>
        <v>2.9018999999999999</v>
      </c>
      <c r="Q37" s="66">
        <f t="shared" si="8"/>
        <v>30</v>
      </c>
      <c r="R37" s="65">
        <f>VLOOKUP($A37,'Return Data'!$B$7:$R$2700,12,0)</f>
        <v>2.8975</v>
      </c>
      <c r="S37" s="66">
        <f t="shared" si="10"/>
        <v>30</v>
      </c>
      <c r="T37" s="65">
        <f>VLOOKUP($A37,'Return Data'!$B$7:$R$2700,13,0)</f>
        <v>2.9232999999999998</v>
      </c>
      <c r="U37" s="66">
        <f t="shared" si="11"/>
        <v>27</v>
      </c>
      <c r="V37" s="65"/>
      <c r="W37" s="66"/>
      <c r="X37" s="65"/>
      <c r="Y37" s="66"/>
      <c r="Z37" s="65">
        <f>VLOOKUP($A37,'Return Data'!$B$7:$R$2700,16,0)</f>
        <v>3.6640999999999999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3.128963333333334</v>
      </c>
      <c r="E39" s="74"/>
      <c r="F39" s="75">
        <f>AVERAGE(F8:F37)</f>
        <v>3.1232933333333324</v>
      </c>
      <c r="G39" s="74"/>
      <c r="H39" s="75">
        <f>AVERAGE(H8:H37)</f>
        <v>3.0879166666666662</v>
      </c>
      <c r="I39" s="74"/>
      <c r="J39" s="75">
        <f>AVERAGE(J8:J37)</f>
        <v>3.0135099999999997</v>
      </c>
      <c r="K39" s="74"/>
      <c r="L39" s="75">
        <f>AVERAGE(L8:L37)</f>
        <v>2.917383333333333</v>
      </c>
      <c r="M39" s="74"/>
      <c r="N39" s="75">
        <f>AVERAGE(N8:N37)</f>
        <v>3.0242966666666664</v>
      </c>
      <c r="O39" s="74"/>
      <c r="P39" s="75">
        <f>AVERAGE(P8:P37)</f>
        <v>3.0140066666666661</v>
      </c>
      <c r="Q39" s="74"/>
      <c r="R39" s="75">
        <f>AVERAGE(R8:R37)</f>
        <v>3.028176666666667</v>
      </c>
      <c r="S39" s="74"/>
      <c r="T39" s="75">
        <f>AVERAGE(T8:T37)</f>
        <v>3.0702740740740744</v>
      </c>
      <c r="U39" s="74"/>
      <c r="V39" s="75">
        <f>AVERAGE(V8:V37)</f>
        <v>4.2241200000000001</v>
      </c>
      <c r="W39" s="74"/>
      <c r="X39" s="75">
        <f>AVERAGE(X8:X37)</f>
        <v>4.9124499999999998</v>
      </c>
      <c r="Y39" s="74"/>
      <c r="Z39" s="75">
        <f>AVERAGE(Z8:Z37)</f>
        <v>4.3672199999999997</v>
      </c>
      <c r="AA39" s="76"/>
    </row>
    <row r="40" spans="1:27" x14ac:dyDescent="0.3">
      <c r="A40" s="73" t="s">
        <v>28</v>
      </c>
      <c r="B40" s="74"/>
      <c r="C40" s="74"/>
      <c r="D40" s="75">
        <f>MIN(D8:D37)</f>
        <v>3.0411000000000001</v>
      </c>
      <c r="E40" s="74"/>
      <c r="F40" s="75">
        <f>MIN(F8:F37)</f>
        <v>3.0430999999999999</v>
      </c>
      <c r="G40" s="74"/>
      <c r="H40" s="75">
        <f>MIN(H8:H37)</f>
        <v>2.9952999999999999</v>
      </c>
      <c r="I40" s="74"/>
      <c r="J40" s="75">
        <f>MIN(J8:J37)</f>
        <v>2.9142000000000001</v>
      </c>
      <c r="K40" s="74"/>
      <c r="L40" s="75">
        <f>MIN(L8:L37)</f>
        <v>2.7957000000000001</v>
      </c>
      <c r="M40" s="74"/>
      <c r="N40" s="75">
        <f>MIN(N8:N37)</f>
        <v>2.9251999999999998</v>
      </c>
      <c r="O40" s="74"/>
      <c r="P40" s="75">
        <f>MIN(P8:P37)</f>
        <v>2.9018999999999999</v>
      </c>
      <c r="Q40" s="74"/>
      <c r="R40" s="75">
        <f>MIN(R8:R37)</f>
        <v>2.8975</v>
      </c>
      <c r="S40" s="74"/>
      <c r="T40" s="75">
        <f>MIN(T8:T37)</f>
        <v>2.9232999999999998</v>
      </c>
      <c r="U40" s="74"/>
      <c r="V40" s="75">
        <f>MIN(V8:V37)</f>
        <v>4.1862000000000004</v>
      </c>
      <c r="W40" s="74"/>
      <c r="X40" s="75">
        <f>MIN(X8:X37)</f>
        <v>4.8787000000000003</v>
      </c>
      <c r="Y40" s="74"/>
      <c r="Z40" s="75">
        <f>MIN(Z8:Z37)</f>
        <v>3.2869999999999999</v>
      </c>
      <c r="AA40" s="76"/>
    </row>
    <row r="41" spans="1:27" ht="15" thickBot="1" x14ac:dyDescent="0.35">
      <c r="A41" s="77" t="s">
        <v>29</v>
      </c>
      <c r="B41" s="78"/>
      <c r="C41" s="78"/>
      <c r="D41" s="79">
        <f>MAX(D8:D37)</f>
        <v>3.1859999999999999</v>
      </c>
      <c r="E41" s="78"/>
      <c r="F41" s="79">
        <f>MAX(F8:F37)</f>
        <v>3.1877</v>
      </c>
      <c r="G41" s="78"/>
      <c r="H41" s="79">
        <f>MAX(H8:H37)</f>
        <v>3.1680000000000001</v>
      </c>
      <c r="I41" s="78"/>
      <c r="J41" s="79">
        <f>MAX(J8:J37)</f>
        <v>3.0569999999999999</v>
      </c>
      <c r="K41" s="78"/>
      <c r="L41" s="79">
        <f>MAX(L8:L37)</f>
        <v>3.0369999999999999</v>
      </c>
      <c r="M41" s="78"/>
      <c r="N41" s="79">
        <f>MAX(N8:N37)</f>
        <v>3.1055999999999999</v>
      </c>
      <c r="O41" s="78"/>
      <c r="P41" s="79">
        <f>MAX(P8:P37)</f>
        <v>3.1198000000000001</v>
      </c>
      <c r="Q41" s="78"/>
      <c r="R41" s="79">
        <f>MAX(R8:R37)</f>
        <v>3.1505999999999998</v>
      </c>
      <c r="S41" s="78"/>
      <c r="T41" s="79">
        <f>MAX(T8:T37)</f>
        <v>3.2349000000000001</v>
      </c>
      <c r="U41" s="78"/>
      <c r="V41" s="79">
        <f>MAX(V8:V37)</f>
        <v>4.2530999999999999</v>
      </c>
      <c r="W41" s="78"/>
      <c r="X41" s="79">
        <f>MAX(X8:X37)</f>
        <v>4.9469000000000003</v>
      </c>
      <c r="Y41" s="78"/>
      <c r="Z41" s="79">
        <f>MAX(Z8:Z37)</f>
        <v>6.7686999999999999</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1615</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44262</v>
      </c>
      <c r="C8" s="65">
        <f>VLOOKUP($A8,'Return Data'!$B$7:$R$2700,4,0)</f>
        <v>1107.3116</v>
      </c>
      <c r="D8" s="65">
        <f>VLOOKUP($A8,'Return Data'!$B$7:$R$2700,5,0)</f>
        <v>3.0064000000000002</v>
      </c>
      <c r="E8" s="66">
        <f t="shared" ref="E8:E37" si="0">RANK(D8,D$8:D$37,0)</f>
        <v>26</v>
      </c>
      <c r="F8" s="65">
        <f>VLOOKUP($A8,'Return Data'!$B$7:$R$2700,6,0)</f>
        <v>2.9948999999999999</v>
      </c>
      <c r="G8" s="66">
        <f t="shared" ref="G8:G37" si="1">RANK(F8,F$8:F$37,0)</f>
        <v>27</v>
      </c>
      <c r="H8" s="65">
        <f>VLOOKUP($A8,'Return Data'!$B$7:$R$2700,7,0)</f>
        <v>2.9834000000000001</v>
      </c>
      <c r="I8" s="66">
        <f t="shared" ref="I8:I37" si="2">RANK(H8,H$8:H$37,0)</f>
        <v>21</v>
      </c>
      <c r="J8" s="65">
        <f>VLOOKUP($A8,'Return Data'!$B$7:$R$2700,8,0)</f>
        <v>2.9152999999999998</v>
      </c>
      <c r="K8" s="66">
        <f t="shared" ref="K8:K37" si="3">RANK(J8,J$8:J$37,0)</f>
        <v>17</v>
      </c>
      <c r="L8" s="65">
        <f>VLOOKUP($A8,'Return Data'!$B$7:$R$2700,9,0)</f>
        <v>2.8119999999999998</v>
      </c>
      <c r="M8" s="66">
        <f t="shared" ref="M8:M37" si="4">RANK(L8,L$8:L$37,0)</f>
        <v>17</v>
      </c>
      <c r="N8" s="65">
        <f>VLOOKUP($A8,'Return Data'!$B$7:$R$2700,10,0)</f>
        <v>2.9344999999999999</v>
      </c>
      <c r="O8" s="66">
        <f t="shared" ref="O8:O37" si="5">RANK(N8,N$8:N$37,0)</f>
        <v>14</v>
      </c>
      <c r="P8" s="65">
        <f>VLOOKUP($A8,'Return Data'!$B$7:$R$2700,11,0)</f>
        <v>2.8959000000000001</v>
      </c>
      <c r="Q8" s="66">
        <f>RANK(P8,P$8:P$37,0)</f>
        <v>22</v>
      </c>
      <c r="R8" s="65">
        <f>VLOOKUP($A8,'Return Data'!$B$7:$R$2700,12,0)</f>
        <v>2.9034</v>
      </c>
      <c r="S8" s="66">
        <f>RANK(R8,R$8:R$37,0)</f>
        <v>21</v>
      </c>
      <c r="T8" s="65">
        <f>VLOOKUP($A8,'Return Data'!$B$7:$R$2700,13,0)</f>
        <v>2.9304000000000001</v>
      </c>
      <c r="U8" s="66">
        <f>RANK(T8,T$8:T$37,0)</f>
        <v>17</v>
      </c>
      <c r="V8" s="65">
        <f>VLOOKUP($A8,'Return Data'!$B$7:$R$2700,17,0)</f>
        <v>4.1048</v>
      </c>
      <c r="W8" s="66">
        <f t="shared" ref="W8" si="6">RANK(V8,V$8:V$37,0)</f>
        <v>3</v>
      </c>
      <c r="X8" s="65"/>
      <c r="Y8" s="66"/>
      <c r="Z8" s="65">
        <f>VLOOKUP($A8,'Return Data'!$B$7:$R$2700,16,0)</f>
        <v>4.4371</v>
      </c>
      <c r="AA8" s="67">
        <f t="shared" ref="AA8:AA37" si="7">RANK(Z8,Z$8:Z$37,0)</f>
        <v>6</v>
      </c>
    </row>
    <row r="9" spans="1:27" x14ac:dyDescent="0.3">
      <c r="A9" s="63" t="s">
        <v>1316</v>
      </c>
      <c r="B9" s="64">
        <f>VLOOKUP($A9,'Return Data'!$B$7:$R$2700,3,0)</f>
        <v>44262</v>
      </c>
      <c r="C9" s="65">
        <f>VLOOKUP($A9,'Return Data'!$B$7:$R$2700,4,0)</f>
        <v>1084.3434</v>
      </c>
      <c r="D9" s="65">
        <f>VLOOKUP($A9,'Return Data'!$B$7:$R$2700,5,0)</f>
        <v>3.1274000000000002</v>
      </c>
      <c r="E9" s="66">
        <f t="shared" si="0"/>
        <v>1</v>
      </c>
      <c r="F9" s="65">
        <f>VLOOKUP($A9,'Return Data'!$B$7:$R$2700,6,0)</f>
        <v>3.1244999999999998</v>
      </c>
      <c r="G9" s="66">
        <f t="shared" si="1"/>
        <v>1</v>
      </c>
      <c r="H9" s="65">
        <f>VLOOKUP($A9,'Return Data'!$B$7:$R$2700,7,0)</f>
        <v>3.0600999999999998</v>
      </c>
      <c r="I9" s="66">
        <f t="shared" si="2"/>
        <v>3</v>
      </c>
      <c r="J9" s="65">
        <f>VLOOKUP($A9,'Return Data'!$B$7:$R$2700,8,0)</f>
        <v>2.9906000000000001</v>
      </c>
      <c r="K9" s="66">
        <f t="shared" si="3"/>
        <v>3</v>
      </c>
      <c r="L9" s="65">
        <f>VLOOKUP($A9,'Return Data'!$B$7:$R$2700,9,0)</f>
        <v>2.8754</v>
      </c>
      <c r="M9" s="66">
        <f t="shared" si="4"/>
        <v>8</v>
      </c>
      <c r="N9" s="65">
        <f>VLOOKUP($A9,'Return Data'!$B$7:$R$2700,10,0)</f>
        <v>2.9914999999999998</v>
      </c>
      <c r="O9" s="66">
        <f t="shared" si="5"/>
        <v>5</v>
      </c>
      <c r="P9" s="65">
        <f>VLOOKUP($A9,'Return Data'!$B$7:$R$2700,11,0)</f>
        <v>2.9735999999999998</v>
      </c>
      <c r="Q9" s="66">
        <f>RANK(P9,P$8:P$37,0)</f>
        <v>6</v>
      </c>
      <c r="R9" s="65">
        <f>VLOOKUP($A9,'Return Data'!$B$7:$R$2700,12,0)</f>
        <v>2.9941</v>
      </c>
      <c r="S9" s="66">
        <f>RANK(R9,R$8:R$37,0)</f>
        <v>6</v>
      </c>
      <c r="T9" s="65">
        <f>VLOOKUP($A9,'Return Data'!$B$7:$R$2700,13,0)</f>
        <v>3.0276999999999998</v>
      </c>
      <c r="U9" s="66">
        <f>RANK(T9,T$8:T$37,0)</f>
        <v>7</v>
      </c>
      <c r="V9" s="65"/>
      <c r="W9" s="66"/>
      <c r="X9" s="65"/>
      <c r="Y9" s="66"/>
      <c r="Z9" s="65">
        <f>VLOOKUP($A9,'Return Data'!$B$7:$R$2700,16,0)</f>
        <v>4.1726000000000001</v>
      </c>
      <c r="AA9" s="67">
        <f t="shared" si="7"/>
        <v>12</v>
      </c>
    </row>
    <row r="10" spans="1:27" x14ac:dyDescent="0.3">
      <c r="A10" s="63" t="s">
        <v>1318</v>
      </c>
      <c r="B10" s="64">
        <f>VLOOKUP($A10,'Return Data'!$B$7:$R$2700,3,0)</f>
        <v>44262</v>
      </c>
      <c r="C10" s="65">
        <f>VLOOKUP($A10,'Return Data'!$B$7:$R$2700,4,0)</f>
        <v>1077.5869</v>
      </c>
      <c r="D10" s="65">
        <f>VLOOKUP($A10,'Return Data'!$B$7:$R$2700,5,0)</f>
        <v>3.0962000000000001</v>
      </c>
      <c r="E10" s="66">
        <f t="shared" si="0"/>
        <v>4</v>
      </c>
      <c r="F10" s="65">
        <f>VLOOKUP($A10,'Return Data'!$B$7:$R$2700,6,0)</f>
        <v>3.0910000000000002</v>
      </c>
      <c r="G10" s="66">
        <f t="shared" si="1"/>
        <v>4</v>
      </c>
      <c r="H10" s="65">
        <f>VLOOKUP($A10,'Return Data'!$B$7:$R$2700,7,0)</f>
        <v>3.0933999999999999</v>
      </c>
      <c r="I10" s="66">
        <f t="shared" si="2"/>
        <v>1</v>
      </c>
      <c r="J10" s="65">
        <f>VLOOKUP($A10,'Return Data'!$B$7:$R$2700,8,0)</f>
        <v>2.996</v>
      </c>
      <c r="K10" s="66">
        <f t="shared" si="3"/>
        <v>1</v>
      </c>
      <c r="L10" s="65">
        <f>VLOOKUP($A10,'Return Data'!$B$7:$R$2700,9,0)</f>
        <v>2.9664000000000001</v>
      </c>
      <c r="M10" s="66">
        <f t="shared" si="4"/>
        <v>1</v>
      </c>
      <c r="N10" s="65">
        <f>VLOOKUP($A10,'Return Data'!$B$7:$R$2700,10,0)</f>
        <v>3.0234000000000001</v>
      </c>
      <c r="O10" s="66">
        <f t="shared" si="5"/>
        <v>1</v>
      </c>
      <c r="P10" s="65">
        <f>VLOOKUP($A10,'Return Data'!$B$7:$R$2700,11,0)</f>
        <v>2.9941</v>
      </c>
      <c r="Q10" s="66">
        <f>RANK(P10,P$8:P$37,0)</f>
        <v>3</v>
      </c>
      <c r="R10" s="65">
        <f>VLOOKUP($A10,'Return Data'!$B$7:$R$2700,12,0)</f>
        <v>2.9994000000000001</v>
      </c>
      <c r="S10" s="66">
        <f>RANK(R10,R$8:R$37,0)</f>
        <v>5</v>
      </c>
      <c r="T10" s="65">
        <f>VLOOKUP($A10,'Return Data'!$B$7:$R$2700,13,0)</f>
        <v>3.0596000000000001</v>
      </c>
      <c r="U10" s="66">
        <f>RANK(T10,T$8:T$37,0)</f>
        <v>6</v>
      </c>
      <c r="V10" s="65"/>
      <c r="W10" s="66"/>
      <c r="X10" s="65"/>
      <c r="Y10" s="66"/>
      <c r="Z10" s="65">
        <f>VLOOKUP($A10,'Return Data'!$B$7:$R$2700,16,0)</f>
        <v>4.0708000000000002</v>
      </c>
      <c r="AA10" s="67">
        <f t="shared" si="7"/>
        <v>14</v>
      </c>
    </row>
    <row r="11" spans="1:27" x14ac:dyDescent="0.3">
      <c r="A11" s="63" t="s">
        <v>1320</v>
      </c>
      <c r="B11" s="64">
        <f>VLOOKUP($A11,'Return Data'!$B$7:$R$2700,3,0)</f>
        <v>44262</v>
      </c>
      <c r="C11" s="65">
        <f>VLOOKUP($A11,'Return Data'!$B$7:$R$2700,4,0)</f>
        <v>1078.7713000000001</v>
      </c>
      <c r="D11" s="65">
        <f>VLOOKUP($A11,'Return Data'!$B$7:$R$2700,5,0)</f>
        <v>3.0455999999999999</v>
      </c>
      <c r="E11" s="66">
        <f t="shared" si="0"/>
        <v>13</v>
      </c>
      <c r="F11" s="65">
        <f>VLOOKUP($A11,'Return Data'!$B$7:$R$2700,6,0)</f>
        <v>3.0390999999999999</v>
      </c>
      <c r="G11" s="66">
        <f t="shared" si="1"/>
        <v>13</v>
      </c>
      <c r="H11" s="65">
        <f>VLOOKUP($A11,'Return Data'!$B$7:$R$2700,7,0)</f>
        <v>2.9864000000000002</v>
      </c>
      <c r="I11" s="66">
        <f t="shared" si="2"/>
        <v>19</v>
      </c>
      <c r="J11" s="65">
        <f>VLOOKUP($A11,'Return Data'!$B$7:$R$2700,8,0)</f>
        <v>2.9133</v>
      </c>
      <c r="K11" s="66">
        <f t="shared" si="3"/>
        <v>18</v>
      </c>
      <c r="L11" s="65">
        <f>VLOOKUP($A11,'Return Data'!$B$7:$R$2700,9,0)</f>
        <v>2.8917999999999999</v>
      </c>
      <c r="M11" s="66">
        <f t="shared" si="4"/>
        <v>5</v>
      </c>
      <c r="N11" s="65">
        <f>VLOOKUP($A11,'Return Data'!$B$7:$R$2700,10,0)</f>
        <v>2.9609999999999999</v>
      </c>
      <c r="O11" s="66">
        <f t="shared" si="5"/>
        <v>9</v>
      </c>
      <c r="P11" s="65">
        <f>VLOOKUP($A11,'Return Data'!$B$7:$R$2700,11,0)</f>
        <v>2.9457</v>
      </c>
      <c r="Q11" s="66">
        <f>RANK(P11,P$8:P$37,0)</f>
        <v>11</v>
      </c>
      <c r="R11" s="65">
        <f>VLOOKUP($A11,'Return Data'!$B$7:$R$2700,12,0)</f>
        <v>2.9474999999999998</v>
      </c>
      <c r="S11" s="66">
        <f>RANK(R11,R$8:R$37,0)</f>
        <v>12</v>
      </c>
      <c r="T11" s="65">
        <f>VLOOKUP($A11,'Return Data'!$B$7:$R$2700,13,0)</f>
        <v>3.0121000000000002</v>
      </c>
      <c r="U11" s="66">
        <f>RANK(T11,T$8:T$37,0)</f>
        <v>9</v>
      </c>
      <c r="V11" s="65"/>
      <c r="W11" s="66"/>
      <c r="X11" s="65"/>
      <c r="Y11" s="66"/>
      <c r="Z11" s="65">
        <f>VLOOKUP($A11,'Return Data'!$B$7:$R$2700,16,0)</f>
        <v>4.0506000000000002</v>
      </c>
      <c r="AA11" s="67">
        <f t="shared" si="7"/>
        <v>15</v>
      </c>
    </row>
    <row r="12" spans="1:27" x14ac:dyDescent="0.3">
      <c r="A12" s="63" t="s">
        <v>1322</v>
      </c>
      <c r="B12" s="64">
        <f>VLOOKUP($A12,'Return Data'!$B$7:$R$2700,3,0)</f>
        <v>44262</v>
      </c>
      <c r="C12" s="65">
        <f>VLOOKUP($A12,'Return Data'!$B$7:$R$2700,4,0)</f>
        <v>1037.5794000000001</v>
      </c>
      <c r="D12" s="65">
        <f>VLOOKUP($A12,'Return Data'!$B$7:$R$2700,5,0)</f>
        <v>3.0432000000000001</v>
      </c>
      <c r="E12" s="66">
        <f t="shared" si="0"/>
        <v>14</v>
      </c>
      <c r="F12" s="65">
        <f>VLOOKUP($A12,'Return Data'!$B$7:$R$2700,6,0)</f>
        <v>3.0436999999999999</v>
      </c>
      <c r="G12" s="66">
        <f t="shared" si="1"/>
        <v>11</v>
      </c>
      <c r="H12" s="65">
        <f>VLOOKUP($A12,'Return Data'!$B$7:$R$2700,7,0)</f>
        <v>2.9803000000000002</v>
      </c>
      <c r="I12" s="66">
        <f t="shared" si="2"/>
        <v>23</v>
      </c>
      <c r="J12" s="65">
        <f>VLOOKUP($A12,'Return Data'!$B$7:$R$2700,8,0)</f>
        <v>2.9106999999999998</v>
      </c>
      <c r="K12" s="66">
        <f t="shared" si="3"/>
        <v>21</v>
      </c>
      <c r="L12" s="65">
        <f>VLOOKUP($A12,'Return Data'!$B$7:$R$2700,9,0)</f>
        <v>2.9357000000000002</v>
      </c>
      <c r="M12" s="66">
        <f t="shared" si="4"/>
        <v>2</v>
      </c>
      <c r="N12" s="65">
        <f>VLOOKUP($A12,'Return Data'!$B$7:$R$2700,10,0)</f>
        <v>2.9946999999999999</v>
      </c>
      <c r="O12" s="66">
        <f t="shared" si="5"/>
        <v>4</v>
      </c>
      <c r="P12" s="65">
        <f>VLOOKUP($A12,'Return Data'!$B$7:$R$2700,11,0)</f>
        <v>3.0232999999999999</v>
      </c>
      <c r="Q12" s="66">
        <f t="shared" ref="Q12:Q37" si="8">RANK(P12,P$8:P$37,0)</f>
        <v>2</v>
      </c>
      <c r="R12" s="65">
        <f>VLOOKUP($A12,'Return Data'!$B$7:$R$2700,12,0)</f>
        <v>3.0541999999999998</v>
      </c>
      <c r="S12" s="66">
        <f>RANK(R12,R$8:R$37,0)</f>
        <v>2</v>
      </c>
      <c r="T12" s="65"/>
      <c r="U12" s="66"/>
      <c r="V12" s="65"/>
      <c r="W12" s="66"/>
      <c r="X12" s="65"/>
      <c r="Y12" s="66"/>
      <c r="Z12" s="65">
        <f>VLOOKUP($A12,'Return Data'!$B$7:$R$2700,16,0)</f>
        <v>3.3774000000000002</v>
      </c>
      <c r="AA12" s="67">
        <f t="shared" si="7"/>
        <v>29</v>
      </c>
    </row>
    <row r="13" spans="1:27" x14ac:dyDescent="0.3">
      <c r="A13" s="63" t="s">
        <v>1324</v>
      </c>
      <c r="B13" s="64">
        <f>VLOOKUP($A13,'Return Data'!$B$7:$R$2700,3,0)</f>
        <v>44262</v>
      </c>
      <c r="C13" s="65">
        <f>VLOOKUP($A13,'Return Data'!$B$7:$R$2700,4,0)</f>
        <v>1063.0169000000001</v>
      </c>
      <c r="D13" s="65">
        <f>VLOOKUP($A13,'Return Data'!$B$7:$R$2700,5,0)</f>
        <v>3.0871</v>
      </c>
      <c r="E13" s="66">
        <f t="shared" si="0"/>
        <v>5</v>
      </c>
      <c r="F13" s="65">
        <f>VLOOKUP($A13,'Return Data'!$B$7:$R$2700,6,0)</f>
        <v>3.0853000000000002</v>
      </c>
      <c r="G13" s="66">
        <f t="shared" si="1"/>
        <v>5</v>
      </c>
      <c r="H13" s="65">
        <f>VLOOKUP($A13,'Return Data'!$B$7:$R$2700,7,0)</f>
        <v>3.0567000000000002</v>
      </c>
      <c r="I13" s="66">
        <f t="shared" si="2"/>
        <v>4</v>
      </c>
      <c r="J13" s="65">
        <f>VLOOKUP($A13,'Return Data'!$B$7:$R$2700,8,0)</f>
        <v>2.9923999999999999</v>
      </c>
      <c r="K13" s="66">
        <f t="shared" si="3"/>
        <v>2</v>
      </c>
      <c r="L13" s="65">
        <f>VLOOKUP($A13,'Return Data'!$B$7:$R$2700,9,0)</f>
        <v>2.8517999999999999</v>
      </c>
      <c r="M13" s="66">
        <f t="shared" si="4"/>
        <v>11</v>
      </c>
      <c r="N13" s="65">
        <f>VLOOKUP($A13,'Return Data'!$B$7:$R$2700,10,0)</f>
        <v>2.9721000000000002</v>
      </c>
      <c r="O13" s="66">
        <f t="shared" si="5"/>
        <v>7</v>
      </c>
      <c r="P13" s="65">
        <f>VLOOKUP($A13,'Return Data'!$B$7:$R$2700,11,0)</f>
        <v>2.9796</v>
      </c>
      <c r="Q13" s="66">
        <f t="shared" si="8"/>
        <v>5</v>
      </c>
      <c r="R13" s="65">
        <f>VLOOKUP($A13,'Return Data'!$B$7:$R$2700,12,0)</f>
        <v>3.0064000000000002</v>
      </c>
      <c r="S13" s="66">
        <f t="shared" ref="S13:S37" si="9">RANK(R13,R$8:R$37,0)</f>
        <v>4</v>
      </c>
      <c r="T13" s="65">
        <f>VLOOKUP($A13,'Return Data'!$B$7:$R$2700,13,0)</f>
        <v>3.0981999999999998</v>
      </c>
      <c r="U13" s="66">
        <f t="shared" ref="U13:U37" si="10">RANK(T13,T$8:T$37,0)</f>
        <v>5</v>
      </c>
      <c r="V13" s="65"/>
      <c r="W13" s="66"/>
      <c r="X13" s="65"/>
      <c r="Y13" s="66"/>
      <c r="Z13" s="65">
        <f>VLOOKUP($A13,'Return Data'!$B$7:$R$2700,16,0)</f>
        <v>3.8271999999999999</v>
      </c>
      <c r="AA13" s="67">
        <f t="shared" si="7"/>
        <v>20</v>
      </c>
    </row>
    <row r="14" spans="1:27" x14ac:dyDescent="0.3">
      <c r="A14" s="63" t="s">
        <v>1326</v>
      </c>
      <c r="B14" s="64">
        <f>VLOOKUP($A14,'Return Data'!$B$7:$R$2700,3,0)</f>
        <v>44262</v>
      </c>
      <c r="C14" s="65">
        <f>VLOOKUP($A14,'Return Data'!$B$7:$R$2700,4,0)</f>
        <v>1097.8559</v>
      </c>
      <c r="D14" s="65">
        <f>VLOOKUP($A14,'Return Data'!$B$7:$R$2700,5,0)</f>
        <v>3.0375999999999999</v>
      </c>
      <c r="E14" s="66">
        <f t="shared" si="0"/>
        <v>16</v>
      </c>
      <c r="F14" s="65">
        <f>VLOOKUP($A14,'Return Data'!$B$7:$R$2700,6,0)</f>
        <v>3.0327999999999999</v>
      </c>
      <c r="G14" s="66">
        <f t="shared" si="1"/>
        <v>16</v>
      </c>
      <c r="H14" s="65">
        <f>VLOOKUP($A14,'Return Data'!$B$7:$R$2700,7,0)</f>
        <v>2.9887000000000001</v>
      </c>
      <c r="I14" s="66">
        <f t="shared" si="2"/>
        <v>17</v>
      </c>
      <c r="J14" s="65">
        <f>VLOOKUP($A14,'Return Data'!$B$7:$R$2700,8,0)</f>
        <v>2.9182999999999999</v>
      </c>
      <c r="K14" s="66">
        <f t="shared" si="3"/>
        <v>15</v>
      </c>
      <c r="L14" s="65">
        <f>VLOOKUP($A14,'Return Data'!$B$7:$R$2700,9,0)</f>
        <v>2.8193000000000001</v>
      </c>
      <c r="M14" s="66">
        <f t="shared" si="4"/>
        <v>15</v>
      </c>
      <c r="N14" s="65">
        <f>VLOOKUP($A14,'Return Data'!$B$7:$R$2700,10,0)</f>
        <v>2.9315000000000002</v>
      </c>
      <c r="O14" s="66">
        <f t="shared" si="5"/>
        <v>17</v>
      </c>
      <c r="P14" s="65">
        <f>VLOOKUP($A14,'Return Data'!$B$7:$R$2700,11,0)</f>
        <v>2.9556</v>
      </c>
      <c r="Q14" s="66">
        <f t="shared" si="8"/>
        <v>9</v>
      </c>
      <c r="R14" s="65">
        <f>VLOOKUP($A14,'Return Data'!$B$7:$R$2700,12,0)</f>
        <v>2.984</v>
      </c>
      <c r="S14" s="66">
        <f t="shared" si="9"/>
        <v>7</v>
      </c>
      <c r="T14" s="65">
        <f>VLOOKUP($A14,'Return Data'!$B$7:$R$2700,13,0)</f>
        <v>3.1217000000000001</v>
      </c>
      <c r="U14" s="66">
        <f t="shared" si="10"/>
        <v>2</v>
      </c>
      <c r="V14" s="65"/>
      <c r="W14" s="66"/>
      <c r="X14" s="65"/>
      <c r="Y14" s="66"/>
      <c r="Z14" s="65">
        <f>VLOOKUP($A14,'Return Data'!$B$7:$R$2700,16,0)</f>
        <v>4.4108000000000001</v>
      </c>
      <c r="AA14" s="67">
        <f t="shared" si="7"/>
        <v>7</v>
      </c>
    </row>
    <row r="15" spans="1:27" x14ac:dyDescent="0.3">
      <c r="A15" s="63" t="s">
        <v>1328</v>
      </c>
      <c r="B15" s="64">
        <f>VLOOKUP($A15,'Return Data'!$B$7:$R$2700,3,0)</f>
        <v>44262</v>
      </c>
      <c r="C15" s="65">
        <f>VLOOKUP($A15,'Return Data'!$B$7:$R$2700,4,0)</f>
        <v>1064.3113000000001</v>
      </c>
      <c r="D15" s="65">
        <f>VLOOKUP($A15,'Return Data'!$B$7:$R$2700,5,0)</f>
        <v>3.0764999999999998</v>
      </c>
      <c r="E15" s="66">
        <f t="shared" si="0"/>
        <v>6</v>
      </c>
      <c r="F15" s="65">
        <f>VLOOKUP($A15,'Return Data'!$B$7:$R$2700,6,0)</f>
        <v>3.0747</v>
      </c>
      <c r="G15" s="66">
        <f t="shared" si="1"/>
        <v>6</v>
      </c>
      <c r="H15" s="65">
        <f>VLOOKUP($A15,'Return Data'!$B$7:$R$2700,7,0)</f>
        <v>3.0274999999999999</v>
      </c>
      <c r="I15" s="66">
        <f t="shared" si="2"/>
        <v>9</v>
      </c>
      <c r="J15" s="65">
        <f>VLOOKUP($A15,'Return Data'!$B$7:$R$2700,8,0)</f>
        <v>2.9813999999999998</v>
      </c>
      <c r="K15" s="66">
        <f t="shared" si="3"/>
        <v>5</v>
      </c>
      <c r="L15" s="65">
        <f>VLOOKUP($A15,'Return Data'!$B$7:$R$2700,9,0)</f>
        <v>2.8791000000000002</v>
      </c>
      <c r="M15" s="66">
        <f t="shared" si="4"/>
        <v>7</v>
      </c>
      <c r="N15" s="65">
        <f>VLOOKUP($A15,'Return Data'!$B$7:$R$2700,10,0)</f>
        <v>3.0158999999999998</v>
      </c>
      <c r="O15" s="66">
        <f t="shared" si="5"/>
        <v>2</v>
      </c>
      <c r="P15" s="65">
        <f>VLOOKUP($A15,'Return Data'!$B$7:$R$2700,11,0)</f>
        <v>3.0463</v>
      </c>
      <c r="Q15" s="66">
        <f t="shared" si="8"/>
        <v>1</v>
      </c>
      <c r="R15" s="65">
        <f>VLOOKUP($A15,'Return Data'!$B$7:$R$2700,12,0)</f>
        <v>3.0632999999999999</v>
      </c>
      <c r="S15" s="66">
        <f t="shared" si="9"/>
        <v>1</v>
      </c>
      <c r="T15" s="65">
        <f>VLOOKUP($A15,'Return Data'!$B$7:$R$2700,13,0)</f>
        <v>3.1789999999999998</v>
      </c>
      <c r="U15" s="66">
        <f t="shared" si="10"/>
        <v>1</v>
      </c>
      <c r="V15" s="65"/>
      <c r="W15" s="66"/>
      <c r="X15" s="65"/>
      <c r="Y15" s="66"/>
      <c r="Z15" s="65">
        <f>VLOOKUP($A15,'Return Data'!$B$7:$R$2700,16,0)</f>
        <v>3.9079000000000002</v>
      </c>
      <c r="AA15" s="67">
        <f t="shared" si="7"/>
        <v>17</v>
      </c>
    </row>
    <row r="16" spans="1:27" x14ac:dyDescent="0.3">
      <c r="A16" s="63" t="s">
        <v>1329</v>
      </c>
      <c r="B16" s="64">
        <f>VLOOKUP($A16,'Return Data'!$B$7:$R$2700,3,0)</f>
        <v>44262</v>
      </c>
      <c r="C16" s="65">
        <f>VLOOKUP($A16,'Return Data'!$B$7:$R$2700,4,0)</f>
        <v>1072.1769999999999</v>
      </c>
      <c r="D16" s="65">
        <f>VLOOKUP($A16,'Return Data'!$B$7:$R$2700,5,0)</f>
        <v>3.0472999999999999</v>
      </c>
      <c r="E16" s="66">
        <f t="shared" si="0"/>
        <v>11</v>
      </c>
      <c r="F16" s="65">
        <f>VLOOKUP($A16,'Return Data'!$B$7:$R$2700,6,0)</f>
        <v>3.0465</v>
      </c>
      <c r="G16" s="66">
        <f t="shared" si="1"/>
        <v>10</v>
      </c>
      <c r="H16" s="65">
        <f>VLOOKUP($A16,'Return Data'!$B$7:$R$2700,7,0)</f>
        <v>2.9941</v>
      </c>
      <c r="I16" s="66">
        <f t="shared" si="2"/>
        <v>13</v>
      </c>
      <c r="J16" s="65">
        <f>VLOOKUP($A16,'Return Data'!$B$7:$R$2700,8,0)</f>
        <v>2.9165999999999999</v>
      </c>
      <c r="K16" s="66">
        <f t="shared" si="3"/>
        <v>16</v>
      </c>
      <c r="L16" s="65">
        <f>VLOOKUP($A16,'Return Data'!$B$7:$R$2700,9,0)</f>
        <v>2.7698</v>
      </c>
      <c r="M16" s="66">
        <f t="shared" si="4"/>
        <v>26</v>
      </c>
      <c r="N16" s="65">
        <f>VLOOKUP($A16,'Return Data'!$B$7:$R$2700,10,0)</f>
        <v>2.9150999999999998</v>
      </c>
      <c r="O16" s="66">
        <f t="shared" si="5"/>
        <v>22</v>
      </c>
      <c r="P16" s="65">
        <f>VLOOKUP($A16,'Return Data'!$B$7:$R$2700,11,0)</f>
        <v>2.9033000000000002</v>
      </c>
      <c r="Q16" s="66">
        <f t="shared" si="8"/>
        <v>19</v>
      </c>
      <c r="R16" s="65">
        <f>VLOOKUP($A16,'Return Data'!$B$7:$R$2700,12,0)</f>
        <v>2.9121000000000001</v>
      </c>
      <c r="S16" s="66">
        <f t="shared" si="9"/>
        <v>19</v>
      </c>
      <c r="T16" s="65">
        <f>VLOOKUP($A16,'Return Data'!$B$7:$R$2700,13,0)</f>
        <v>2.8738999999999999</v>
      </c>
      <c r="U16" s="66">
        <f t="shared" si="10"/>
        <v>26</v>
      </c>
      <c r="V16" s="65"/>
      <c r="W16" s="66"/>
      <c r="X16" s="65"/>
      <c r="Y16" s="66"/>
      <c r="Z16" s="65">
        <f>VLOOKUP($A16,'Return Data'!$B$7:$R$2700,16,0)</f>
        <v>3.8755000000000002</v>
      </c>
      <c r="AA16" s="67">
        <f t="shared" si="7"/>
        <v>19</v>
      </c>
    </row>
    <row r="17" spans="1:27" x14ac:dyDescent="0.3">
      <c r="A17" s="63" t="s">
        <v>1331</v>
      </c>
      <c r="B17" s="64">
        <f>VLOOKUP($A17,'Return Data'!$B$7:$R$2700,3,0)</f>
        <v>44262</v>
      </c>
      <c r="C17" s="65">
        <f>VLOOKUP($A17,'Return Data'!$B$7:$R$2700,4,0)</f>
        <v>3034.2127999999998</v>
      </c>
      <c r="D17" s="65">
        <f>VLOOKUP($A17,'Return Data'!$B$7:$R$2700,5,0)</f>
        <v>3.0506000000000002</v>
      </c>
      <c r="E17" s="66">
        <f t="shared" si="0"/>
        <v>9</v>
      </c>
      <c r="F17" s="65">
        <f>VLOOKUP($A17,'Return Data'!$B$7:$R$2700,6,0)</f>
        <v>3.0097</v>
      </c>
      <c r="G17" s="66">
        <f t="shared" si="1"/>
        <v>21</v>
      </c>
      <c r="H17" s="65">
        <f>VLOOKUP($A17,'Return Data'!$B$7:$R$2700,7,0)</f>
        <v>2.9849999999999999</v>
      </c>
      <c r="I17" s="66">
        <f t="shared" si="2"/>
        <v>20</v>
      </c>
      <c r="J17" s="65">
        <f>VLOOKUP($A17,'Return Data'!$B$7:$R$2700,8,0)</f>
        <v>2.8980000000000001</v>
      </c>
      <c r="K17" s="66">
        <f t="shared" si="3"/>
        <v>24</v>
      </c>
      <c r="L17" s="65">
        <f>VLOOKUP($A17,'Return Data'!$B$7:$R$2700,9,0)</f>
        <v>2.7928999999999999</v>
      </c>
      <c r="M17" s="66">
        <f t="shared" si="4"/>
        <v>22</v>
      </c>
      <c r="N17" s="65">
        <f>VLOOKUP($A17,'Return Data'!$B$7:$R$2700,10,0)</f>
        <v>2.9047000000000001</v>
      </c>
      <c r="O17" s="66">
        <f t="shared" si="5"/>
        <v>24</v>
      </c>
      <c r="P17" s="65">
        <f>VLOOKUP($A17,'Return Data'!$B$7:$R$2700,11,0)</f>
        <v>2.8801999999999999</v>
      </c>
      <c r="Q17" s="66">
        <f t="shared" si="8"/>
        <v>24</v>
      </c>
      <c r="R17" s="65">
        <f>VLOOKUP($A17,'Return Data'!$B$7:$R$2700,12,0)</f>
        <v>2.8908999999999998</v>
      </c>
      <c r="S17" s="66">
        <f t="shared" si="9"/>
        <v>24</v>
      </c>
      <c r="T17" s="65">
        <f>VLOOKUP($A17,'Return Data'!$B$7:$R$2700,13,0)</f>
        <v>2.9085000000000001</v>
      </c>
      <c r="U17" s="66">
        <f t="shared" si="10"/>
        <v>20</v>
      </c>
      <c r="V17" s="65">
        <f>VLOOKUP($A17,'Return Data'!$B$7:$R$2700,17,0)</f>
        <v>4.0815000000000001</v>
      </c>
      <c r="W17" s="66">
        <f>RANK(V17,V$8:V$37,0)</f>
        <v>4</v>
      </c>
      <c r="X17" s="65">
        <f>VLOOKUP($A17,'Return Data'!$B$7:$R$2700,14,0)</f>
        <v>4.7815000000000003</v>
      </c>
      <c r="Y17" s="66">
        <f>RANK(X17,X$8:X$37,0)</f>
        <v>3</v>
      </c>
      <c r="Z17" s="65">
        <f>VLOOKUP($A17,'Return Data'!$B$7:$R$2700,16,0)</f>
        <v>5.9855999999999998</v>
      </c>
      <c r="AA17" s="67">
        <f t="shared" si="7"/>
        <v>4</v>
      </c>
    </row>
    <row r="18" spans="1:27" x14ac:dyDescent="0.3">
      <c r="A18" s="63" t="s">
        <v>1334</v>
      </c>
      <c r="B18" s="64">
        <f>VLOOKUP($A18,'Return Data'!$B$7:$R$2700,3,0)</f>
        <v>44262</v>
      </c>
      <c r="C18" s="65">
        <f>VLOOKUP($A18,'Return Data'!$B$7:$R$2700,4,0)</f>
        <v>1070.9186</v>
      </c>
      <c r="D18" s="65">
        <f>VLOOKUP($A18,'Return Data'!$B$7:$R$2700,5,0)</f>
        <v>3.0219</v>
      </c>
      <c r="E18" s="66">
        <f t="shared" si="0"/>
        <v>23</v>
      </c>
      <c r="F18" s="65">
        <f>VLOOKUP($A18,'Return Data'!$B$7:$R$2700,6,0)</f>
        <v>3.0091000000000001</v>
      </c>
      <c r="G18" s="66">
        <f t="shared" si="1"/>
        <v>22</v>
      </c>
      <c r="H18" s="65">
        <f>VLOOKUP($A18,'Return Data'!$B$7:$R$2700,7,0)</f>
        <v>2.9775999999999998</v>
      </c>
      <c r="I18" s="66">
        <f t="shared" si="2"/>
        <v>25</v>
      </c>
      <c r="J18" s="65">
        <f>VLOOKUP($A18,'Return Data'!$B$7:$R$2700,8,0)</f>
        <v>2.8969</v>
      </c>
      <c r="K18" s="66">
        <f t="shared" si="3"/>
        <v>25</v>
      </c>
      <c r="L18" s="65">
        <f>VLOOKUP($A18,'Return Data'!$B$7:$R$2700,9,0)</f>
        <v>2.875</v>
      </c>
      <c r="M18" s="66">
        <f t="shared" si="4"/>
        <v>9</v>
      </c>
      <c r="N18" s="65">
        <f>VLOOKUP($A18,'Return Data'!$B$7:$R$2700,10,0)</f>
        <v>2.9321000000000002</v>
      </c>
      <c r="O18" s="66">
        <f t="shared" si="5"/>
        <v>16</v>
      </c>
      <c r="P18" s="65">
        <f>VLOOKUP($A18,'Return Data'!$B$7:$R$2700,11,0)</f>
        <v>2.9154</v>
      </c>
      <c r="Q18" s="66">
        <f t="shared" si="8"/>
        <v>17</v>
      </c>
      <c r="R18" s="65">
        <f>VLOOKUP($A18,'Return Data'!$B$7:$R$2700,12,0)</f>
        <v>2.9319999999999999</v>
      </c>
      <c r="S18" s="66">
        <f t="shared" si="9"/>
        <v>16</v>
      </c>
      <c r="T18" s="65">
        <f>VLOOKUP($A18,'Return Data'!$B$7:$R$2700,13,0)</f>
        <v>2.9712999999999998</v>
      </c>
      <c r="U18" s="66">
        <f t="shared" si="10"/>
        <v>12</v>
      </c>
      <c r="V18" s="65"/>
      <c r="W18" s="66"/>
      <c r="X18" s="65"/>
      <c r="Y18" s="66"/>
      <c r="Z18" s="65">
        <f>VLOOKUP($A18,'Return Data'!$B$7:$R$2700,16,0)</f>
        <v>3.8828999999999998</v>
      </c>
      <c r="AA18" s="67">
        <f t="shared" si="7"/>
        <v>18</v>
      </c>
    </row>
    <row r="19" spans="1:27" x14ac:dyDescent="0.3">
      <c r="A19" s="63" t="s">
        <v>1335</v>
      </c>
      <c r="B19" s="64">
        <f>VLOOKUP($A19,'Return Data'!$B$7:$R$2700,3,0)</f>
        <v>44262</v>
      </c>
      <c r="C19" s="65">
        <f>VLOOKUP($A19,'Return Data'!$B$7:$R$2700,4,0)</f>
        <v>110.4935</v>
      </c>
      <c r="D19" s="65">
        <f>VLOOKUP($A19,'Return Data'!$B$7:$R$2700,5,0)</f>
        <v>3.0396000000000001</v>
      </c>
      <c r="E19" s="66">
        <f t="shared" si="0"/>
        <v>15</v>
      </c>
      <c r="F19" s="65">
        <f>VLOOKUP($A19,'Return Data'!$B$7:$R$2700,6,0)</f>
        <v>3.0287999999999999</v>
      </c>
      <c r="G19" s="66">
        <f t="shared" si="1"/>
        <v>18</v>
      </c>
      <c r="H19" s="65">
        <f>VLOOKUP($A19,'Return Data'!$B$7:$R$2700,7,0)</f>
        <v>3.0078</v>
      </c>
      <c r="I19" s="66">
        <f t="shared" si="2"/>
        <v>11</v>
      </c>
      <c r="J19" s="65">
        <f>VLOOKUP($A19,'Return Data'!$B$7:$R$2700,8,0)</f>
        <v>2.9291</v>
      </c>
      <c r="K19" s="66">
        <f t="shared" si="3"/>
        <v>12</v>
      </c>
      <c r="L19" s="65">
        <f>VLOOKUP($A19,'Return Data'!$B$7:$R$2700,9,0)</f>
        <v>2.7890000000000001</v>
      </c>
      <c r="M19" s="66">
        <f t="shared" si="4"/>
        <v>23</v>
      </c>
      <c r="N19" s="65">
        <f>VLOOKUP($A19,'Return Data'!$B$7:$R$2700,10,0)</f>
        <v>2.9075000000000002</v>
      </c>
      <c r="O19" s="66">
        <f t="shared" si="5"/>
        <v>23</v>
      </c>
      <c r="P19" s="65">
        <f>VLOOKUP($A19,'Return Data'!$B$7:$R$2700,11,0)</f>
        <v>2.8921999999999999</v>
      </c>
      <c r="Q19" s="66">
        <f t="shared" si="8"/>
        <v>23</v>
      </c>
      <c r="R19" s="65">
        <f>VLOOKUP($A19,'Return Data'!$B$7:$R$2700,12,0)</f>
        <v>2.9009999999999998</v>
      </c>
      <c r="S19" s="66">
        <f t="shared" si="9"/>
        <v>23</v>
      </c>
      <c r="T19" s="65">
        <f>VLOOKUP($A19,'Return Data'!$B$7:$R$2700,13,0)</f>
        <v>2.9239000000000002</v>
      </c>
      <c r="U19" s="66">
        <f t="shared" si="10"/>
        <v>18</v>
      </c>
      <c r="V19" s="65"/>
      <c r="W19" s="66"/>
      <c r="X19" s="65"/>
      <c r="Y19" s="66"/>
      <c r="Z19" s="65">
        <f>VLOOKUP($A19,'Return Data'!$B$7:$R$2700,16,0)</f>
        <v>4.4081999999999999</v>
      </c>
      <c r="AA19" s="67">
        <f t="shared" si="7"/>
        <v>8</v>
      </c>
    </row>
    <row r="20" spans="1:27" x14ac:dyDescent="0.3">
      <c r="A20" s="63" t="s">
        <v>1338</v>
      </c>
      <c r="B20" s="64">
        <f>VLOOKUP($A20,'Return Data'!$B$7:$R$2700,3,0)</f>
        <v>44262</v>
      </c>
      <c r="C20" s="65">
        <f>VLOOKUP($A20,'Return Data'!$B$7:$R$2700,4,0)</f>
        <v>1092.6914999999999</v>
      </c>
      <c r="D20" s="65">
        <f>VLOOKUP($A20,'Return Data'!$B$7:$R$2700,5,0)</f>
        <v>3.03</v>
      </c>
      <c r="E20" s="66">
        <f t="shared" si="0"/>
        <v>20</v>
      </c>
      <c r="F20" s="65">
        <f>VLOOKUP($A20,'Return Data'!$B$7:$R$2700,6,0)</f>
        <v>3.0305</v>
      </c>
      <c r="G20" s="66">
        <f t="shared" si="1"/>
        <v>17</v>
      </c>
      <c r="H20" s="65">
        <f>VLOOKUP($A20,'Return Data'!$B$7:$R$2700,7,0)</f>
        <v>2.9914000000000001</v>
      </c>
      <c r="I20" s="66">
        <f t="shared" si="2"/>
        <v>14</v>
      </c>
      <c r="J20" s="65">
        <f>VLOOKUP($A20,'Return Data'!$B$7:$R$2700,8,0)</f>
        <v>2.9106000000000001</v>
      </c>
      <c r="K20" s="66">
        <f t="shared" si="3"/>
        <v>22</v>
      </c>
      <c r="L20" s="65">
        <f>VLOOKUP($A20,'Return Data'!$B$7:$R$2700,9,0)</f>
        <v>2.7826</v>
      </c>
      <c r="M20" s="66">
        <f t="shared" si="4"/>
        <v>24</v>
      </c>
      <c r="N20" s="65">
        <f>VLOOKUP($A20,'Return Data'!$B$7:$R$2700,10,0)</f>
        <v>2.8849999999999998</v>
      </c>
      <c r="O20" s="66">
        <f t="shared" si="5"/>
        <v>27</v>
      </c>
      <c r="P20" s="65">
        <f>VLOOKUP($A20,'Return Data'!$B$7:$R$2700,11,0)</f>
        <v>2.8727999999999998</v>
      </c>
      <c r="Q20" s="66">
        <f t="shared" si="8"/>
        <v>25</v>
      </c>
      <c r="R20" s="65">
        <f>VLOOKUP($A20,'Return Data'!$B$7:$R$2700,12,0)</f>
        <v>2.8831000000000002</v>
      </c>
      <c r="S20" s="66">
        <f t="shared" si="9"/>
        <v>25</v>
      </c>
      <c r="T20" s="65">
        <f>VLOOKUP($A20,'Return Data'!$B$7:$R$2700,13,0)</f>
        <v>2.8807999999999998</v>
      </c>
      <c r="U20" s="66">
        <f t="shared" si="10"/>
        <v>25</v>
      </c>
      <c r="V20" s="65"/>
      <c r="W20" s="66"/>
      <c r="X20" s="65"/>
      <c r="Y20" s="66"/>
      <c r="Z20" s="65">
        <f>VLOOKUP($A20,'Return Data'!$B$7:$R$2700,16,0)</f>
        <v>4.2408999999999999</v>
      </c>
      <c r="AA20" s="67">
        <f t="shared" si="7"/>
        <v>11</v>
      </c>
    </row>
    <row r="21" spans="1:27" x14ac:dyDescent="0.3">
      <c r="A21" s="63" t="s">
        <v>1340</v>
      </c>
      <c r="B21" s="64">
        <f>VLOOKUP($A21,'Return Data'!$B$7:$R$2700,3,0)</f>
        <v>44262</v>
      </c>
      <c r="C21" s="65">
        <f>VLOOKUP($A21,'Return Data'!$B$7:$R$2700,4,0)</f>
        <v>1063.2737</v>
      </c>
      <c r="D21" s="65">
        <f>VLOOKUP($A21,'Return Data'!$B$7:$R$2700,5,0)</f>
        <v>3.0177</v>
      </c>
      <c r="E21" s="66">
        <f t="shared" si="0"/>
        <v>24</v>
      </c>
      <c r="F21" s="65">
        <f>VLOOKUP($A21,'Return Data'!$B$7:$R$2700,6,0)</f>
        <v>3.0182000000000002</v>
      </c>
      <c r="G21" s="66">
        <f t="shared" si="1"/>
        <v>20</v>
      </c>
      <c r="H21" s="65">
        <f>VLOOKUP($A21,'Return Data'!$B$7:$R$2700,7,0)</f>
        <v>2.9519000000000002</v>
      </c>
      <c r="I21" s="66">
        <f t="shared" si="2"/>
        <v>29</v>
      </c>
      <c r="J21" s="65">
        <f>VLOOKUP($A21,'Return Data'!$B$7:$R$2700,8,0)</f>
        <v>2.8892000000000002</v>
      </c>
      <c r="K21" s="66">
        <f t="shared" si="3"/>
        <v>27</v>
      </c>
      <c r="L21" s="65">
        <f>VLOOKUP($A21,'Return Data'!$B$7:$R$2700,9,0)</f>
        <v>2.7633999999999999</v>
      </c>
      <c r="M21" s="66">
        <f t="shared" si="4"/>
        <v>27</v>
      </c>
      <c r="N21" s="65">
        <f>VLOOKUP($A21,'Return Data'!$B$7:$R$2700,10,0)</f>
        <v>2.8687999999999998</v>
      </c>
      <c r="O21" s="66">
        <f t="shared" si="5"/>
        <v>28</v>
      </c>
      <c r="P21" s="65">
        <f>VLOOKUP($A21,'Return Data'!$B$7:$R$2700,11,0)</f>
        <v>2.8506</v>
      </c>
      <c r="Q21" s="66">
        <f t="shared" si="8"/>
        <v>28</v>
      </c>
      <c r="R21" s="65">
        <f>VLOOKUP($A21,'Return Data'!$B$7:$R$2700,12,0)</f>
        <v>2.8633999999999999</v>
      </c>
      <c r="S21" s="66">
        <f t="shared" si="9"/>
        <v>28</v>
      </c>
      <c r="T21" s="65">
        <f>VLOOKUP($A21,'Return Data'!$B$7:$R$2700,13,0)</f>
        <v>2.8841999999999999</v>
      </c>
      <c r="U21" s="66">
        <f t="shared" si="10"/>
        <v>24</v>
      </c>
      <c r="V21" s="65"/>
      <c r="W21" s="66"/>
      <c r="X21" s="65"/>
      <c r="Y21" s="66"/>
      <c r="Z21" s="65">
        <f>VLOOKUP($A21,'Return Data'!$B$7:$R$2700,16,0)</f>
        <v>3.7517999999999998</v>
      </c>
      <c r="AA21" s="67">
        <f t="shared" si="7"/>
        <v>22</v>
      </c>
    </row>
    <row r="22" spans="1:27" x14ac:dyDescent="0.3">
      <c r="A22" s="63" t="s">
        <v>1342</v>
      </c>
      <c r="B22" s="64">
        <f>VLOOKUP($A22,'Return Data'!$B$7:$R$2700,3,0)</f>
        <v>44262</v>
      </c>
      <c r="C22" s="65">
        <f>VLOOKUP($A22,'Return Data'!$B$7:$R$2700,4,0)</f>
        <v>1037.5571</v>
      </c>
      <c r="D22" s="65">
        <f>VLOOKUP($A22,'Return Data'!$B$7:$R$2700,5,0)</f>
        <v>3.0642999999999998</v>
      </c>
      <c r="E22" s="66">
        <f t="shared" si="0"/>
        <v>8</v>
      </c>
      <c r="F22" s="65">
        <f>VLOOKUP($A22,'Return Data'!$B$7:$R$2700,6,0)</f>
        <v>3.0659999999999998</v>
      </c>
      <c r="G22" s="66">
        <f t="shared" si="1"/>
        <v>7</v>
      </c>
      <c r="H22" s="65">
        <f>VLOOKUP($A22,'Return Data'!$B$7:$R$2700,7,0)</f>
        <v>3.0266000000000002</v>
      </c>
      <c r="I22" s="66">
        <f t="shared" si="2"/>
        <v>10</v>
      </c>
      <c r="J22" s="65">
        <f>VLOOKUP($A22,'Return Data'!$B$7:$R$2700,8,0)</f>
        <v>2.9687000000000001</v>
      </c>
      <c r="K22" s="66">
        <f t="shared" si="3"/>
        <v>7</v>
      </c>
      <c r="L22" s="65">
        <f>VLOOKUP($A22,'Return Data'!$B$7:$R$2700,9,0)</f>
        <v>2.8468</v>
      </c>
      <c r="M22" s="66">
        <f t="shared" si="4"/>
        <v>12</v>
      </c>
      <c r="N22" s="65">
        <f>VLOOKUP($A22,'Return Data'!$B$7:$R$2700,10,0)</f>
        <v>2.9466999999999999</v>
      </c>
      <c r="O22" s="66">
        <f t="shared" si="5"/>
        <v>11</v>
      </c>
      <c r="P22" s="65">
        <f>VLOOKUP($A22,'Return Data'!$B$7:$R$2700,11,0)</f>
        <v>2.9321999999999999</v>
      </c>
      <c r="Q22" s="66">
        <f t="shared" si="8"/>
        <v>12</v>
      </c>
      <c r="R22" s="65">
        <f>VLOOKUP($A22,'Return Data'!$B$7:$R$2700,12,0)</f>
        <v>2.9401999999999999</v>
      </c>
      <c r="S22" s="66">
        <f>RANK(R22,R$8:R$37,0)</f>
        <v>13</v>
      </c>
      <c r="T22" s="65"/>
      <c r="U22" s="66"/>
      <c r="V22" s="65"/>
      <c r="W22" s="66"/>
      <c r="X22" s="65"/>
      <c r="Y22" s="66"/>
      <c r="Z22" s="65">
        <f>VLOOKUP($A22,'Return Data'!$B$7:$R$2700,16,0)</f>
        <v>3.2248000000000001</v>
      </c>
      <c r="AA22" s="67">
        <f t="shared" si="7"/>
        <v>30</v>
      </c>
    </row>
    <row r="23" spans="1:27" x14ac:dyDescent="0.3">
      <c r="A23" s="63" t="s">
        <v>1344</v>
      </c>
      <c r="B23" s="64">
        <f>VLOOKUP($A23,'Return Data'!$B$7:$R$2700,3,0)</f>
        <v>44262</v>
      </c>
      <c r="C23" s="65">
        <f>VLOOKUP($A23,'Return Data'!$B$7:$R$2700,4,0)</f>
        <v>1046.9861000000001</v>
      </c>
      <c r="D23" s="65">
        <f>VLOOKUP($A23,'Return Data'!$B$7:$R$2700,5,0)</f>
        <v>2.96</v>
      </c>
      <c r="E23" s="66">
        <f t="shared" si="0"/>
        <v>30</v>
      </c>
      <c r="F23" s="65">
        <f>VLOOKUP($A23,'Return Data'!$B$7:$R$2700,6,0)</f>
        <v>2.9628000000000001</v>
      </c>
      <c r="G23" s="66">
        <f t="shared" si="1"/>
        <v>30</v>
      </c>
      <c r="H23" s="65">
        <f>VLOOKUP($A23,'Return Data'!$B$7:$R$2700,7,0)</f>
        <v>2.8946999999999998</v>
      </c>
      <c r="I23" s="66">
        <f t="shared" si="2"/>
        <v>30</v>
      </c>
      <c r="J23" s="65">
        <f>VLOOKUP($A23,'Return Data'!$B$7:$R$2700,8,0)</f>
        <v>2.8142</v>
      </c>
      <c r="K23" s="66">
        <f t="shared" si="3"/>
        <v>30</v>
      </c>
      <c r="L23" s="65">
        <f>VLOOKUP($A23,'Return Data'!$B$7:$R$2700,9,0)</f>
        <v>2.7183000000000002</v>
      </c>
      <c r="M23" s="66">
        <f t="shared" si="4"/>
        <v>30</v>
      </c>
      <c r="N23" s="65">
        <f>VLOOKUP($A23,'Return Data'!$B$7:$R$2700,10,0)</f>
        <v>2.8595999999999999</v>
      </c>
      <c r="O23" s="66">
        <f t="shared" si="5"/>
        <v>30</v>
      </c>
      <c r="P23" s="65">
        <f>VLOOKUP($A23,'Return Data'!$B$7:$R$2700,11,0)</f>
        <v>2.8401999999999998</v>
      </c>
      <c r="Q23" s="66">
        <f t="shared" si="8"/>
        <v>30</v>
      </c>
      <c r="R23" s="65">
        <f>VLOOKUP($A23,'Return Data'!$B$7:$R$2700,12,0)</f>
        <v>2.8597000000000001</v>
      </c>
      <c r="S23" s="66">
        <f t="shared" si="9"/>
        <v>29</v>
      </c>
      <c r="T23" s="65">
        <f>VLOOKUP($A23,'Return Data'!$B$7:$R$2700,13,0)</f>
        <v>2.8929999999999998</v>
      </c>
      <c r="U23" s="66">
        <f t="shared" si="10"/>
        <v>23</v>
      </c>
      <c r="V23" s="65"/>
      <c r="W23" s="66"/>
      <c r="X23" s="65"/>
      <c r="Y23" s="66"/>
      <c r="Z23" s="65">
        <f>VLOOKUP($A23,'Return Data'!$B$7:$R$2700,16,0)</f>
        <v>3.4087000000000001</v>
      </c>
      <c r="AA23" s="67">
        <f t="shared" si="7"/>
        <v>27</v>
      </c>
    </row>
    <row r="24" spans="1:27" x14ac:dyDescent="0.3">
      <c r="A24" s="63" t="s">
        <v>1346</v>
      </c>
      <c r="B24" s="64">
        <f>VLOOKUP($A24,'Return Data'!$B$7:$R$2700,3,0)</f>
        <v>44262</v>
      </c>
      <c r="C24" s="65">
        <f>VLOOKUP($A24,'Return Data'!$B$7:$R$2700,4,0)</f>
        <v>1042.8490999999999</v>
      </c>
      <c r="D24" s="65">
        <f>VLOOKUP($A24,'Return Data'!$B$7:$R$2700,5,0)</f>
        <v>3.1153</v>
      </c>
      <c r="E24" s="66">
        <f t="shared" si="0"/>
        <v>2</v>
      </c>
      <c r="F24" s="65">
        <f>VLOOKUP($A24,'Return Data'!$B$7:$R$2700,6,0)</f>
        <v>3.117</v>
      </c>
      <c r="G24" s="66">
        <f t="shared" si="1"/>
        <v>2</v>
      </c>
      <c r="H24" s="65">
        <f>VLOOKUP($A24,'Return Data'!$B$7:$R$2700,7,0)</f>
        <v>3.0442999999999998</v>
      </c>
      <c r="I24" s="66">
        <f t="shared" si="2"/>
        <v>6</v>
      </c>
      <c r="J24" s="65">
        <f>VLOOKUP($A24,'Return Data'!$B$7:$R$2700,8,0)</f>
        <v>2.9842</v>
      </c>
      <c r="K24" s="66">
        <f t="shared" si="3"/>
        <v>4</v>
      </c>
      <c r="L24" s="65">
        <f>VLOOKUP($A24,'Return Data'!$B$7:$R$2700,9,0)</f>
        <v>2.9350000000000001</v>
      </c>
      <c r="M24" s="66">
        <f t="shared" si="4"/>
        <v>3</v>
      </c>
      <c r="N24" s="65">
        <f>VLOOKUP($A24,'Return Data'!$B$7:$R$2700,10,0)</f>
        <v>2.9864999999999999</v>
      </c>
      <c r="O24" s="66">
        <f t="shared" si="5"/>
        <v>6</v>
      </c>
      <c r="P24" s="65">
        <f>VLOOKUP($A24,'Return Data'!$B$7:$R$2700,11,0)</f>
        <v>2.9657</v>
      </c>
      <c r="Q24" s="66">
        <f t="shared" si="8"/>
        <v>8</v>
      </c>
      <c r="R24" s="65">
        <f>VLOOKUP($A24,'Return Data'!$B$7:$R$2700,12,0)</f>
        <v>2.9716</v>
      </c>
      <c r="S24" s="66">
        <f>RANK(R24,R$8:R$37,0)</f>
        <v>10</v>
      </c>
      <c r="T24" s="65"/>
      <c r="U24" s="66"/>
      <c r="V24" s="65"/>
      <c r="W24" s="66"/>
      <c r="X24" s="65"/>
      <c r="Y24" s="66"/>
      <c r="Z24" s="65">
        <f>VLOOKUP($A24,'Return Data'!$B$7:$R$2700,16,0)</f>
        <v>3.3852000000000002</v>
      </c>
      <c r="AA24" s="67">
        <f t="shared" si="7"/>
        <v>28</v>
      </c>
    </row>
    <row r="25" spans="1:27" x14ac:dyDescent="0.3">
      <c r="A25" s="63" t="s">
        <v>1348</v>
      </c>
      <c r="B25" s="64">
        <f>VLOOKUP($A25,'Return Data'!$B$7:$R$2700,3,0)</f>
        <v>44262</v>
      </c>
      <c r="C25" s="65">
        <f>VLOOKUP($A25,'Return Data'!$B$7:$R$2700,4,0)</f>
        <v>1093.9581000000001</v>
      </c>
      <c r="D25" s="65">
        <f>VLOOKUP($A25,'Return Data'!$B$7:$R$2700,5,0)</f>
        <v>2.9950000000000001</v>
      </c>
      <c r="E25" s="66">
        <f t="shared" si="0"/>
        <v>27</v>
      </c>
      <c r="F25" s="65">
        <f>VLOOKUP($A25,'Return Data'!$B$7:$R$2700,6,0)</f>
        <v>2.9958</v>
      </c>
      <c r="G25" s="66">
        <f t="shared" si="1"/>
        <v>26</v>
      </c>
      <c r="H25" s="65">
        <f>VLOOKUP($A25,'Return Data'!$B$7:$R$2700,7,0)</f>
        <v>2.9878999999999998</v>
      </c>
      <c r="I25" s="66">
        <f t="shared" si="2"/>
        <v>18</v>
      </c>
      <c r="J25" s="65">
        <f>VLOOKUP($A25,'Return Data'!$B$7:$R$2700,8,0)</f>
        <v>2.9127000000000001</v>
      </c>
      <c r="K25" s="66">
        <f t="shared" si="3"/>
        <v>19</v>
      </c>
      <c r="L25" s="65">
        <f>VLOOKUP($A25,'Return Data'!$B$7:$R$2700,9,0)</f>
        <v>2.7755999999999998</v>
      </c>
      <c r="M25" s="66">
        <f t="shared" si="4"/>
        <v>25</v>
      </c>
      <c r="N25" s="65">
        <f>VLOOKUP($A25,'Return Data'!$B$7:$R$2700,10,0)</f>
        <v>2.9159000000000002</v>
      </c>
      <c r="O25" s="66">
        <f t="shared" si="5"/>
        <v>21</v>
      </c>
      <c r="P25" s="65">
        <f>VLOOKUP($A25,'Return Data'!$B$7:$R$2700,11,0)</f>
        <v>2.9024999999999999</v>
      </c>
      <c r="Q25" s="66">
        <f t="shared" si="8"/>
        <v>20</v>
      </c>
      <c r="R25" s="65">
        <f>VLOOKUP($A25,'Return Data'!$B$7:$R$2700,12,0)</f>
        <v>2.9033000000000002</v>
      </c>
      <c r="S25" s="66">
        <f t="shared" si="9"/>
        <v>22</v>
      </c>
      <c r="T25" s="65">
        <f>VLOOKUP($A25,'Return Data'!$B$7:$R$2700,13,0)</f>
        <v>2.9312999999999998</v>
      </c>
      <c r="U25" s="66">
        <f t="shared" si="10"/>
        <v>16</v>
      </c>
      <c r="V25" s="65"/>
      <c r="W25" s="66"/>
      <c r="X25" s="65"/>
      <c r="Y25" s="66"/>
      <c r="Z25" s="65">
        <f>VLOOKUP($A25,'Return Data'!$B$7:$R$2700,16,0)</f>
        <v>4.2805999999999997</v>
      </c>
      <c r="AA25" s="67">
        <f t="shared" si="7"/>
        <v>10</v>
      </c>
    </row>
    <row r="26" spans="1:27" x14ac:dyDescent="0.3">
      <c r="A26" s="63" t="s">
        <v>1350</v>
      </c>
      <c r="B26" s="64">
        <f>VLOOKUP($A26,'Return Data'!$B$7:$R$2700,3,0)</f>
        <v>44262</v>
      </c>
      <c r="C26" s="65">
        <f>VLOOKUP($A26,'Return Data'!$B$7:$R$2700,4,0)</f>
        <v>2543.44266666667</v>
      </c>
      <c r="D26" s="65">
        <f>VLOOKUP($A26,'Return Data'!$B$7:$R$2700,5,0)</f>
        <v>3.0354000000000001</v>
      </c>
      <c r="E26" s="66">
        <f t="shared" si="0"/>
        <v>18</v>
      </c>
      <c r="F26" s="65">
        <f>VLOOKUP($A26,'Return Data'!$B$7:$R$2700,6,0)</f>
        <v>3.0350999999999999</v>
      </c>
      <c r="G26" s="66">
        <f t="shared" si="1"/>
        <v>15</v>
      </c>
      <c r="H26" s="65">
        <f>VLOOKUP($A26,'Return Data'!$B$7:$R$2700,7,0)</f>
        <v>3.0684</v>
      </c>
      <c r="I26" s="66">
        <f t="shared" si="2"/>
        <v>2</v>
      </c>
      <c r="J26" s="65">
        <f>VLOOKUP($A26,'Return Data'!$B$7:$R$2700,8,0)</f>
        <v>2.9571999999999998</v>
      </c>
      <c r="K26" s="66">
        <f t="shared" si="3"/>
        <v>10</v>
      </c>
      <c r="L26" s="65">
        <f>VLOOKUP($A26,'Return Data'!$B$7:$R$2700,9,0)</f>
        <v>2.8389000000000002</v>
      </c>
      <c r="M26" s="66">
        <f t="shared" si="4"/>
        <v>13</v>
      </c>
      <c r="N26" s="65">
        <f>VLOOKUP($A26,'Return Data'!$B$7:$R$2700,10,0)</f>
        <v>2.9369999999999998</v>
      </c>
      <c r="O26" s="66">
        <f t="shared" si="5"/>
        <v>12</v>
      </c>
      <c r="P26" s="65">
        <f>VLOOKUP($A26,'Return Data'!$B$7:$R$2700,11,0)</f>
        <v>2.9047000000000001</v>
      </c>
      <c r="Q26" s="66">
        <f t="shared" si="8"/>
        <v>18</v>
      </c>
      <c r="R26" s="65">
        <f>VLOOKUP($A26,'Return Data'!$B$7:$R$2700,12,0)</f>
        <v>2.9177</v>
      </c>
      <c r="S26" s="66">
        <f t="shared" si="9"/>
        <v>18</v>
      </c>
      <c r="T26" s="65">
        <f>VLOOKUP($A26,'Return Data'!$B$7:$R$2700,13,0)</f>
        <v>2.9005999999999998</v>
      </c>
      <c r="U26" s="66">
        <f t="shared" si="10"/>
        <v>21</v>
      </c>
      <c r="V26" s="65">
        <f>VLOOKUP($A26,'Return Data'!$B$7:$R$2700,17,0)</f>
        <v>3.7841</v>
      </c>
      <c r="W26" s="66">
        <f t="shared" ref="W26:W36" si="11">RANK(V26,V$8:V$37,0)</f>
        <v>5</v>
      </c>
      <c r="X26" s="65">
        <f>VLOOKUP($A26,'Return Data'!$B$7:$R$2700,14,0)</f>
        <v>4.3682999999999996</v>
      </c>
      <c r="Y26" s="66">
        <f t="shared" ref="Y26:Y36" si="12">RANK(X26,X$8:X$37,0)</f>
        <v>4</v>
      </c>
      <c r="Z26" s="65">
        <f>VLOOKUP($A26,'Return Data'!$B$7:$R$2700,16,0)</f>
        <v>6.7531999999999996</v>
      </c>
      <c r="AA26" s="67">
        <f t="shared" si="7"/>
        <v>1</v>
      </c>
    </row>
    <row r="27" spans="1:27" x14ac:dyDescent="0.3">
      <c r="A27" s="63" t="s">
        <v>1352</v>
      </c>
      <c r="B27" s="64">
        <f>VLOOKUP($A27,'Return Data'!$B$7:$R$2700,3,0)</f>
        <v>44262</v>
      </c>
      <c r="C27" s="65">
        <f>VLOOKUP($A27,'Return Data'!$B$7:$R$2700,4,0)</f>
        <v>1062.0764999999999</v>
      </c>
      <c r="D27" s="65">
        <f>VLOOKUP($A27,'Return Data'!$B$7:$R$2700,5,0)</f>
        <v>3.0072999999999999</v>
      </c>
      <c r="E27" s="66">
        <f t="shared" si="0"/>
        <v>25</v>
      </c>
      <c r="F27" s="65">
        <f>VLOOKUP($A27,'Return Data'!$B$7:$R$2700,6,0)</f>
        <v>3.0055000000000001</v>
      </c>
      <c r="G27" s="66">
        <f t="shared" si="1"/>
        <v>24</v>
      </c>
      <c r="H27" s="65">
        <f>VLOOKUP($A27,'Return Data'!$B$7:$R$2700,7,0)</f>
        <v>2.9798</v>
      </c>
      <c r="I27" s="66">
        <f t="shared" si="2"/>
        <v>24</v>
      </c>
      <c r="J27" s="65">
        <f>VLOOKUP($A27,'Return Data'!$B$7:$R$2700,8,0)</f>
        <v>2.9045000000000001</v>
      </c>
      <c r="K27" s="66">
        <f t="shared" si="3"/>
        <v>23</v>
      </c>
      <c r="L27" s="65">
        <f>VLOOKUP($A27,'Return Data'!$B$7:$R$2700,9,0)</f>
        <v>2.8115999999999999</v>
      </c>
      <c r="M27" s="66">
        <f t="shared" si="4"/>
        <v>18</v>
      </c>
      <c r="N27" s="65">
        <f>VLOOKUP($A27,'Return Data'!$B$7:$R$2700,10,0)</f>
        <v>2.8923999999999999</v>
      </c>
      <c r="O27" s="66">
        <f t="shared" si="5"/>
        <v>25</v>
      </c>
      <c r="P27" s="65">
        <f>VLOOKUP($A27,'Return Data'!$B$7:$R$2700,11,0)</f>
        <v>2.8691</v>
      </c>
      <c r="Q27" s="66">
        <f t="shared" si="8"/>
        <v>27</v>
      </c>
      <c r="R27" s="65">
        <f>VLOOKUP($A27,'Return Data'!$B$7:$R$2700,12,0)</f>
        <v>2.8755000000000002</v>
      </c>
      <c r="S27" s="66">
        <f t="shared" si="9"/>
        <v>26</v>
      </c>
      <c r="T27" s="65">
        <f>VLOOKUP($A27,'Return Data'!$B$7:$R$2700,13,0)</f>
        <v>2.9155000000000002</v>
      </c>
      <c r="U27" s="66">
        <f t="shared" si="10"/>
        <v>19</v>
      </c>
      <c r="V27" s="65"/>
      <c r="W27" s="66"/>
      <c r="X27" s="65"/>
      <c r="Y27" s="66"/>
      <c r="Z27" s="65">
        <f>VLOOKUP($A27,'Return Data'!$B$7:$R$2700,16,0)</f>
        <v>3.7096</v>
      </c>
      <c r="AA27" s="67">
        <f t="shared" si="7"/>
        <v>23</v>
      </c>
    </row>
    <row r="28" spans="1:27" x14ac:dyDescent="0.3">
      <c r="A28" s="63" t="s">
        <v>1354</v>
      </c>
      <c r="B28" s="64">
        <f>VLOOKUP($A28,'Return Data'!$B$7:$R$2700,3,0)</f>
        <v>44262</v>
      </c>
      <c r="C28" s="65">
        <f>VLOOKUP($A28,'Return Data'!$B$7:$R$2700,4,0)</f>
        <v>1060.8831</v>
      </c>
      <c r="D28" s="65">
        <f>VLOOKUP($A28,'Return Data'!$B$7:$R$2700,5,0)</f>
        <v>3.0348000000000002</v>
      </c>
      <c r="E28" s="66">
        <f t="shared" si="0"/>
        <v>19</v>
      </c>
      <c r="F28" s="65">
        <f>VLOOKUP($A28,'Return Data'!$B$7:$R$2700,6,0)</f>
        <v>3.0375999999999999</v>
      </c>
      <c r="G28" s="66">
        <f t="shared" si="1"/>
        <v>14</v>
      </c>
      <c r="H28" s="65">
        <f>VLOOKUP($A28,'Return Data'!$B$7:$R$2700,7,0)</f>
        <v>2.9906000000000001</v>
      </c>
      <c r="I28" s="66">
        <f t="shared" si="2"/>
        <v>16</v>
      </c>
      <c r="J28" s="65">
        <f>VLOOKUP($A28,'Return Data'!$B$7:$R$2700,8,0)</f>
        <v>2.93</v>
      </c>
      <c r="K28" s="66">
        <f t="shared" si="3"/>
        <v>11</v>
      </c>
      <c r="L28" s="65">
        <f>VLOOKUP($A28,'Return Data'!$B$7:$R$2700,9,0)</f>
        <v>2.8332000000000002</v>
      </c>
      <c r="M28" s="66">
        <f t="shared" si="4"/>
        <v>14</v>
      </c>
      <c r="N28" s="65">
        <f>VLOOKUP($A28,'Return Data'!$B$7:$R$2700,10,0)</f>
        <v>2.9358</v>
      </c>
      <c r="O28" s="66">
        <f t="shared" si="5"/>
        <v>13</v>
      </c>
      <c r="P28" s="65">
        <f>VLOOKUP($A28,'Return Data'!$B$7:$R$2700,11,0)</f>
        <v>2.9302999999999999</v>
      </c>
      <c r="Q28" s="66">
        <f t="shared" si="8"/>
        <v>13</v>
      </c>
      <c r="R28" s="65">
        <f>VLOOKUP($A28,'Return Data'!$B$7:$R$2700,12,0)</f>
        <v>2.9643000000000002</v>
      </c>
      <c r="S28" s="66">
        <f t="shared" si="9"/>
        <v>11</v>
      </c>
      <c r="T28" s="65">
        <f>VLOOKUP($A28,'Return Data'!$B$7:$R$2700,13,0)</f>
        <v>2.976</v>
      </c>
      <c r="U28" s="66">
        <f t="shared" si="10"/>
        <v>11</v>
      </c>
      <c r="V28" s="65"/>
      <c r="W28" s="66"/>
      <c r="X28" s="65"/>
      <c r="Y28" s="66"/>
      <c r="Z28" s="65">
        <f>VLOOKUP($A28,'Return Data'!$B$7:$R$2700,16,0)</f>
        <v>3.7048000000000001</v>
      </c>
      <c r="AA28" s="67">
        <f t="shared" si="7"/>
        <v>24</v>
      </c>
    </row>
    <row r="29" spans="1:27" x14ac:dyDescent="0.3">
      <c r="A29" s="63" t="s">
        <v>1356</v>
      </c>
      <c r="B29" s="64">
        <f>VLOOKUP($A29,'Return Data'!$B$7:$R$2700,3,0)</f>
        <v>44262</v>
      </c>
      <c r="C29" s="65">
        <f>VLOOKUP($A29,'Return Data'!$B$7:$R$2700,4,0)</f>
        <v>1050.5497</v>
      </c>
      <c r="D29" s="65">
        <f>VLOOKUP($A29,'Return Data'!$B$7:$R$2700,5,0)</f>
        <v>3.0493000000000001</v>
      </c>
      <c r="E29" s="66">
        <f t="shared" si="0"/>
        <v>10</v>
      </c>
      <c r="F29" s="65">
        <f>VLOOKUP($A29,'Return Data'!$B$7:$R$2700,6,0)</f>
        <v>3.0501</v>
      </c>
      <c r="G29" s="66">
        <f t="shared" si="1"/>
        <v>9</v>
      </c>
      <c r="H29" s="65">
        <f>VLOOKUP($A29,'Return Data'!$B$7:$R$2700,7,0)</f>
        <v>3.0398999999999998</v>
      </c>
      <c r="I29" s="66">
        <f t="shared" si="2"/>
        <v>8</v>
      </c>
      <c r="J29" s="65">
        <f>VLOOKUP($A29,'Return Data'!$B$7:$R$2700,8,0)</f>
        <v>2.9603000000000002</v>
      </c>
      <c r="K29" s="66">
        <f t="shared" si="3"/>
        <v>9</v>
      </c>
      <c r="L29" s="65">
        <f>VLOOKUP($A29,'Return Data'!$B$7:$R$2700,9,0)</f>
        <v>2.8929</v>
      </c>
      <c r="M29" s="66">
        <f t="shared" si="4"/>
        <v>4</v>
      </c>
      <c r="N29" s="65">
        <f>VLOOKUP($A29,'Return Data'!$B$7:$R$2700,10,0)</f>
        <v>3.0097</v>
      </c>
      <c r="O29" s="66">
        <f t="shared" si="5"/>
        <v>3</v>
      </c>
      <c r="P29" s="65">
        <f>VLOOKUP($A29,'Return Data'!$B$7:$R$2700,11,0)</f>
        <v>2.9922</v>
      </c>
      <c r="Q29" s="66">
        <f t="shared" si="8"/>
        <v>4</v>
      </c>
      <c r="R29" s="65">
        <f>VLOOKUP($A29,'Return Data'!$B$7:$R$2700,12,0)</f>
        <v>3.0114999999999998</v>
      </c>
      <c r="S29" s="66">
        <f t="shared" si="9"/>
        <v>3</v>
      </c>
      <c r="T29" s="65">
        <f>VLOOKUP($A29,'Return Data'!$B$7:$R$2700,13,0)</f>
        <v>3.0985</v>
      </c>
      <c r="U29" s="66">
        <f t="shared" ref="U29" si="13">RANK(T29,T$8:T$37,0)</f>
        <v>4</v>
      </c>
      <c r="V29" s="65"/>
      <c r="W29" s="66"/>
      <c r="X29" s="65"/>
      <c r="Y29" s="66"/>
      <c r="Z29" s="65">
        <f>VLOOKUP($A29,'Return Data'!$B$7:$R$2700,16,0)</f>
        <v>3.5994999999999999</v>
      </c>
      <c r="AA29" s="67">
        <f t="shared" si="7"/>
        <v>26</v>
      </c>
    </row>
    <row r="30" spans="1:27" x14ac:dyDescent="0.3">
      <c r="A30" s="63" t="s">
        <v>1358</v>
      </c>
      <c r="B30" s="64">
        <f>VLOOKUP($A30,'Return Data'!$B$7:$R$2700,3,0)</f>
        <v>44262</v>
      </c>
      <c r="C30" s="65">
        <f>VLOOKUP($A30,'Return Data'!$B$7:$R$2700,4,0)</f>
        <v>110.0067</v>
      </c>
      <c r="D30" s="65">
        <f>VLOOKUP($A30,'Return Data'!$B$7:$R$2700,5,0)</f>
        <v>3.0365000000000002</v>
      </c>
      <c r="E30" s="66">
        <f t="shared" si="0"/>
        <v>17</v>
      </c>
      <c r="F30" s="65">
        <f>VLOOKUP($A30,'Return Data'!$B$7:$R$2700,6,0)</f>
        <v>3.0421999999999998</v>
      </c>
      <c r="G30" s="66">
        <f t="shared" si="1"/>
        <v>12</v>
      </c>
      <c r="H30" s="65">
        <f>VLOOKUP($A30,'Return Data'!$B$7:$R$2700,7,0)</f>
        <v>3.0021</v>
      </c>
      <c r="I30" s="66">
        <f t="shared" si="2"/>
        <v>12</v>
      </c>
      <c r="J30" s="65">
        <f>VLOOKUP($A30,'Return Data'!$B$7:$R$2700,8,0)</f>
        <v>2.9230999999999998</v>
      </c>
      <c r="K30" s="66">
        <f t="shared" si="3"/>
        <v>14</v>
      </c>
      <c r="L30" s="65">
        <f>VLOOKUP($A30,'Return Data'!$B$7:$R$2700,9,0)</f>
        <v>2.8001999999999998</v>
      </c>
      <c r="M30" s="66">
        <f t="shared" si="4"/>
        <v>21</v>
      </c>
      <c r="N30" s="65">
        <f>VLOOKUP($A30,'Return Data'!$B$7:$R$2700,10,0)</f>
        <v>2.9182000000000001</v>
      </c>
      <c r="O30" s="66">
        <f t="shared" si="5"/>
        <v>20</v>
      </c>
      <c r="P30" s="65">
        <f>VLOOKUP($A30,'Return Data'!$B$7:$R$2700,11,0)</f>
        <v>2.9188999999999998</v>
      </c>
      <c r="Q30" s="66">
        <f t="shared" si="8"/>
        <v>15</v>
      </c>
      <c r="R30" s="65">
        <f>VLOOKUP($A30,'Return Data'!$B$7:$R$2700,12,0)</f>
        <v>2.9346000000000001</v>
      </c>
      <c r="S30" s="66">
        <f t="shared" si="9"/>
        <v>15</v>
      </c>
      <c r="T30" s="65">
        <f>VLOOKUP($A30,'Return Data'!$B$7:$R$2700,13,0)</f>
        <v>2.9929999999999999</v>
      </c>
      <c r="U30" s="66">
        <f t="shared" si="10"/>
        <v>10</v>
      </c>
      <c r="V30" s="65"/>
      <c r="W30" s="66"/>
      <c r="X30" s="65"/>
      <c r="Y30" s="66"/>
      <c r="Z30" s="65">
        <f>VLOOKUP($A30,'Return Data'!$B$7:$R$2700,16,0)</f>
        <v>4.3913000000000002</v>
      </c>
      <c r="AA30" s="67">
        <f t="shared" si="7"/>
        <v>9</v>
      </c>
    </row>
    <row r="31" spans="1:27" x14ac:dyDescent="0.3">
      <c r="A31" s="63" t="s">
        <v>1360</v>
      </c>
      <c r="B31" s="64">
        <f>VLOOKUP($A31,'Return Data'!$B$7:$R$2700,3,0)</f>
        <v>44262</v>
      </c>
      <c r="C31" s="65">
        <f>VLOOKUP($A31,'Return Data'!$B$7:$R$2700,4,0)</f>
        <v>1058.0329999999999</v>
      </c>
      <c r="D31" s="65">
        <f>VLOOKUP($A31,'Return Data'!$B$7:$R$2700,5,0)</f>
        <v>3.0464000000000002</v>
      </c>
      <c r="E31" s="66">
        <f t="shared" si="0"/>
        <v>12</v>
      </c>
      <c r="F31" s="65">
        <f>VLOOKUP($A31,'Return Data'!$B$7:$R$2700,6,0)</f>
        <v>3.0066999999999999</v>
      </c>
      <c r="G31" s="66">
        <f t="shared" si="1"/>
        <v>23</v>
      </c>
      <c r="H31" s="65">
        <f>VLOOKUP($A31,'Return Data'!$B$7:$R$2700,7,0)</f>
        <v>2.9773999999999998</v>
      </c>
      <c r="I31" s="66">
        <f t="shared" si="2"/>
        <v>26</v>
      </c>
      <c r="J31" s="65">
        <f>VLOOKUP($A31,'Return Data'!$B$7:$R$2700,8,0)</f>
        <v>2.9235000000000002</v>
      </c>
      <c r="K31" s="66">
        <f t="shared" si="3"/>
        <v>13</v>
      </c>
      <c r="L31" s="65">
        <f>VLOOKUP($A31,'Return Data'!$B$7:$R$2700,9,0)</f>
        <v>2.8913000000000002</v>
      </c>
      <c r="M31" s="66">
        <f t="shared" si="4"/>
        <v>6</v>
      </c>
      <c r="N31" s="65">
        <f>VLOOKUP($A31,'Return Data'!$B$7:$R$2700,10,0)</f>
        <v>2.9689999999999999</v>
      </c>
      <c r="O31" s="66">
        <f t="shared" si="5"/>
        <v>8</v>
      </c>
      <c r="P31" s="65">
        <f>VLOOKUP($A31,'Return Data'!$B$7:$R$2700,11,0)</f>
        <v>2.9670000000000001</v>
      </c>
      <c r="Q31" s="66">
        <f t="shared" si="8"/>
        <v>7</v>
      </c>
      <c r="R31" s="65">
        <f>VLOOKUP($A31,'Return Data'!$B$7:$R$2700,12,0)</f>
        <v>2.9794999999999998</v>
      </c>
      <c r="S31" s="66">
        <f t="shared" si="9"/>
        <v>8</v>
      </c>
      <c r="T31" s="65">
        <f>VLOOKUP($A31,'Return Data'!$B$7:$R$2700,13,0)</f>
        <v>3.1116000000000001</v>
      </c>
      <c r="U31" s="66">
        <f t="shared" si="10"/>
        <v>3</v>
      </c>
      <c r="V31" s="65"/>
      <c r="W31" s="66"/>
      <c r="X31" s="65"/>
      <c r="Y31" s="66"/>
      <c r="Z31" s="65">
        <f>VLOOKUP($A31,'Return Data'!$B$7:$R$2700,16,0)</f>
        <v>3.7589000000000001</v>
      </c>
      <c r="AA31" s="67">
        <f t="shared" si="7"/>
        <v>21</v>
      </c>
    </row>
    <row r="32" spans="1:27" x14ac:dyDescent="0.3">
      <c r="A32" s="63" t="s">
        <v>1362</v>
      </c>
      <c r="B32" s="64">
        <f>VLOOKUP($A32,'Return Data'!$B$7:$R$2700,3,0)</f>
        <v>44262</v>
      </c>
      <c r="C32" s="65">
        <f>VLOOKUP($A32,'Return Data'!$B$7:$R$2700,4,0)</f>
        <v>3312.5758999999998</v>
      </c>
      <c r="D32" s="65">
        <f>VLOOKUP($A32,'Return Data'!$B$7:$R$2700,5,0)</f>
        <v>3.0678000000000001</v>
      </c>
      <c r="E32" s="66">
        <f t="shared" si="0"/>
        <v>7</v>
      </c>
      <c r="F32" s="65">
        <f>VLOOKUP($A32,'Return Data'!$B$7:$R$2700,6,0)</f>
        <v>3.0609999999999999</v>
      </c>
      <c r="G32" s="66">
        <f t="shared" si="1"/>
        <v>8</v>
      </c>
      <c r="H32" s="65">
        <f>VLOOKUP($A32,'Return Data'!$B$7:$R$2700,7,0)</f>
        <v>3.05</v>
      </c>
      <c r="I32" s="66">
        <f t="shared" si="2"/>
        <v>5</v>
      </c>
      <c r="J32" s="65">
        <f>VLOOKUP($A32,'Return Data'!$B$7:$R$2700,8,0)</f>
        <v>2.9634</v>
      </c>
      <c r="K32" s="66">
        <f t="shared" si="3"/>
        <v>8</v>
      </c>
      <c r="L32" s="65">
        <f>VLOOKUP($A32,'Return Data'!$B$7:$R$2700,9,0)</f>
        <v>2.8130999999999999</v>
      </c>
      <c r="M32" s="66">
        <f t="shared" si="4"/>
        <v>16</v>
      </c>
      <c r="N32" s="65">
        <f>VLOOKUP($A32,'Return Data'!$B$7:$R$2700,10,0)</f>
        <v>2.9312</v>
      </c>
      <c r="O32" s="66">
        <f t="shared" si="5"/>
        <v>18</v>
      </c>
      <c r="P32" s="65">
        <f>VLOOKUP($A32,'Return Data'!$B$7:$R$2700,11,0)</f>
        <v>2.9155000000000002</v>
      </c>
      <c r="Q32" s="66">
        <f t="shared" si="8"/>
        <v>16</v>
      </c>
      <c r="R32" s="65">
        <f>VLOOKUP($A32,'Return Data'!$B$7:$R$2700,12,0)</f>
        <v>2.9306999999999999</v>
      </c>
      <c r="S32" s="66">
        <f t="shared" si="9"/>
        <v>17</v>
      </c>
      <c r="T32" s="65">
        <f>VLOOKUP($A32,'Return Data'!$B$7:$R$2700,13,0)</f>
        <v>2.9613</v>
      </c>
      <c r="U32" s="66">
        <f t="shared" si="10"/>
        <v>13</v>
      </c>
      <c r="V32" s="65">
        <f>VLOOKUP($A32,'Return Data'!$B$7:$R$2700,17,0)</f>
        <v>4.1345000000000001</v>
      </c>
      <c r="W32" s="66">
        <f t="shared" si="11"/>
        <v>2</v>
      </c>
      <c r="X32" s="65">
        <f>VLOOKUP($A32,'Return Data'!$B$7:$R$2700,14,0)</f>
        <v>4.8621999999999996</v>
      </c>
      <c r="Y32" s="66">
        <f t="shared" si="12"/>
        <v>1</v>
      </c>
      <c r="Z32" s="65">
        <f>VLOOKUP($A32,'Return Data'!$B$7:$R$2700,16,0)</f>
        <v>6.7022000000000004</v>
      </c>
      <c r="AA32" s="67">
        <f t="shared" si="7"/>
        <v>2</v>
      </c>
    </row>
    <row r="33" spans="1:27" x14ac:dyDescent="0.3">
      <c r="A33" s="63" t="s">
        <v>1364</v>
      </c>
      <c r="B33" s="64">
        <f>VLOOKUP($A33,'Return Data'!$B$7:$R$2700,3,0)</f>
        <v>44262</v>
      </c>
      <c r="C33" s="65">
        <f>VLOOKUP($A33,'Return Data'!$B$7:$R$2700,4,0)</f>
        <v>1089.9457</v>
      </c>
      <c r="D33" s="65">
        <f>VLOOKUP($A33,'Return Data'!$B$7:$R$2700,5,0)</f>
        <v>2.9906999999999999</v>
      </c>
      <c r="E33" s="66">
        <f t="shared" si="0"/>
        <v>28</v>
      </c>
      <c r="F33" s="65">
        <f>VLOOKUP($A33,'Return Data'!$B$7:$R$2700,6,0)</f>
        <v>2.9834000000000001</v>
      </c>
      <c r="G33" s="66">
        <f t="shared" si="1"/>
        <v>29</v>
      </c>
      <c r="H33" s="65">
        <f>VLOOKUP($A33,'Return Data'!$B$7:$R$2700,7,0)</f>
        <v>2.9558</v>
      </c>
      <c r="I33" s="66">
        <f t="shared" si="2"/>
        <v>28</v>
      </c>
      <c r="J33" s="65">
        <f>VLOOKUP($A33,'Return Data'!$B$7:$R$2700,8,0)</f>
        <v>2.8654000000000002</v>
      </c>
      <c r="K33" s="66">
        <f t="shared" si="3"/>
        <v>29</v>
      </c>
      <c r="L33" s="65">
        <f>VLOOKUP($A33,'Return Data'!$B$7:$R$2700,9,0)</f>
        <v>2.7555000000000001</v>
      </c>
      <c r="M33" s="66">
        <f t="shared" si="4"/>
        <v>28</v>
      </c>
      <c r="N33" s="65">
        <f>VLOOKUP($A33,'Return Data'!$B$7:$R$2700,10,0)</f>
        <v>2.8898000000000001</v>
      </c>
      <c r="O33" s="66">
        <f t="shared" si="5"/>
        <v>26</v>
      </c>
      <c r="P33" s="65">
        <f>VLOOKUP($A33,'Return Data'!$B$7:$R$2700,11,0)</f>
        <v>2.8715999999999999</v>
      </c>
      <c r="Q33" s="66">
        <f t="shared" si="8"/>
        <v>26</v>
      </c>
      <c r="R33" s="65">
        <f>VLOOKUP($A33,'Return Data'!$B$7:$R$2700,12,0)</f>
        <v>2.8740000000000001</v>
      </c>
      <c r="S33" s="66">
        <f t="shared" si="9"/>
        <v>27</v>
      </c>
      <c r="T33" s="65">
        <f>VLOOKUP($A33,'Return Data'!$B$7:$R$2700,13,0)</f>
        <v>2.9565999999999999</v>
      </c>
      <c r="U33" s="66">
        <f t="shared" si="10"/>
        <v>14</v>
      </c>
      <c r="V33" s="65"/>
      <c r="W33" s="66"/>
      <c r="X33" s="65"/>
      <c r="Y33" s="66"/>
      <c r="Z33" s="65">
        <f>VLOOKUP($A33,'Return Data'!$B$7:$R$2700,16,0)</f>
        <v>4.4756</v>
      </c>
      <c r="AA33" s="67">
        <f t="shared" si="7"/>
        <v>5</v>
      </c>
    </row>
    <row r="34" spans="1:27" x14ac:dyDescent="0.3">
      <c r="A34" s="63" t="s">
        <v>1366</v>
      </c>
      <c r="B34" s="64">
        <f>VLOOKUP($A34,'Return Data'!$B$7:$R$2700,3,0)</f>
        <v>44262</v>
      </c>
      <c r="C34" s="65">
        <f>VLOOKUP($A34,'Return Data'!$B$7:$R$2700,4,0)</f>
        <v>1081.376</v>
      </c>
      <c r="D34" s="65">
        <f>VLOOKUP($A34,'Return Data'!$B$7:$R$2700,5,0)</f>
        <v>3.0278999999999998</v>
      </c>
      <c r="E34" s="66">
        <f t="shared" si="0"/>
        <v>21</v>
      </c>
      <c r="F34" s="65">
        <f>VLOOKUP($A34,'Return Data'!$B$7:$R$2700,6,0)</f>
        <v>3.0284</v>
      </c>
      <c r="G34" s="66">
        <f t="shared" si="1"/>
        <v>19</v>
      </c>
      <c r="H34" s="65">
        <f>VLOOKUP($A34,'Return Data'!$B$7:$R$2700,7,0)</f>
        <v>2.9912999999999998</v>
      </c>
      <c r="I34" s="66">
        <f t="shared" si="2"/>
        <v>15</v>
      </c>
      <c r="J34" s="65">
        <f>VLOOKUP($A34,'Return Data'!$B$7:$R$2700,8,0)</f>
        <v>2.9121000000000001</v>
      </c>
      <c r="K34" s="66">
        <f t="shared" si="3"/>
        <v>20</v>
      </c>
      <c r="L34" s="65">
        <f>VLOOKUP($A34,'Return Data'!$B$7:$R$2700,9,0)</f>
        <v>2.8062999999999998</v>
      </c>
      <c r="M34" s="66">
        <f t="shared" si="4"/>
        <v>20</v>
      </c>
      <c r="N34" s="65">
        <f>VLOOKUP($A34,'Return Data'!$B$7:$R$2700,10,0)</f>
        <v>2.9333</v>
      </c>
      <c r="O34" s="66">
        <f t="shared" si="5"/>
        <v>15</v>
      </c>
      <c r="P34" s="65">
        <f>VLOOKUP($A34,'Return Data'!$B$7:$R$2700,11,0)</f>
        <v>2.9247999999999998</v>
      </c>
      <c r="Q34" s="66">
        <f t="shared" si="8"/>
        <v>14</v>
      </c>
      <c r="R34" s="65">
        <f>VLOOKUP($A34,'Return Data'!$B$7:$R$2700,12,0)</f>
        <v>2.9377</v>
      </c>
      <c r="S34" s="66">
        <f t="shared" si="9"/>
        <v>14</v>
      </c>
      <c r="T34" s="65">
        <f>VLOOKUP($A34,'Return Data'!$B$7:$R$2700,13,0)</f>
        <v>2.9558</v>
      </c>
      <c r="U34" s="66">
        <f t="shared" si="10"/>
        <v>15</v>
      </c>
      <c r="V34" s="65"/>
      <c r="W34" s="66"/>
      <c r="X34" s="65"/>
      <c r="Y34" s="66"/>
      <c r="Z34" s="65">
        <f>VLOOKUP($A34,'Return Data'!$B$7:$R$2700,16,0)</f>
        <v>4.0803000000000003</v>
      </c>
      <c r="AA34" s="67">
        <f t="shared" si="7"/>
        <v>13</v>
      </c>
    </row>
    <row r="35" spans="1:27" x14ac:dyDescent="0.3">
      <c r="A35" s="63" t="s">
        <v>1368</v>
      </c>
      <c r="B35" s="64">
        <f>VLOOKUP($A35,'Return Data'!$B$7:$R$2700,3,0)</f>
        <v>44262</v>
      </c>
      <c r="C35" s="65">
        <f>VLOOKUP($A35,'Return Data'!$B$7:$R$2700,4,0)</f>
        <v>1079.4403</v>
      </c>
      <c r="D35" s="65">
        <f>VLOOKUP($A35,'Return Data'!$B$7:$R$2700,5,0)</f>
        <v>3.0232000000000001</v>
      </c>
      <c r="E35" s="66">
        <f t="shared" si="0"/>
        <v>22</v>
      </c>
      <c r="F35" s="65">
        <f>VLOOKUP($A35,'Return Data'!$B$7:$R$2700,6,0)</f>
        <v>3.0045000000000002</v>
      </c>
      <c r="G35" s="66">
        <f t="shared" si="1"/>
        <v>25</v>
      </c>
      <c r="H35" s="65">
        <f>VLOOKUP($A35,'Return Data'!$B$7:$R$2700,7,0)</f>
        <v>2.9588999999999999</v>
      </c>
      <c r="I35" s="66">
        <f t="shared" si="2"/>
        <v>27</v>
      </c>
      <c r="J35" s="65">
        <f>VLOOKUP($A35,'Return Data'!$B$7:$R$2700,8,0)</f>
        <v>2.895</v>
      </c>
      <c r="K35" s="66">
        <f t="shared" si="3"/>
        <v>26</v>
      </c>
      <c r="L35" s="65">
        <f>VLOOKUP($A35,'Return Data'!$B$7:$R$2700,9,0)</f>
        <v>2.8107000000000002</v>
      </c>
      <c r="M35" s="66">
        <f t="shared" si="4"/>
        <v>19</v>
      </c>
      <c r="N35" s="65">
        <f>VLOOKUP($A35,'Return Data'!$B$7:$R$2700,10,0)</f>
        <v>2.9218000000000002</v>
      </c>
      <c r="O35" s="66">
        <f t="shared" si="5"/>
        <v>19</v>
      </c>
      <c r="P35" s="65">
        <f>VLOOKUP($A35,'Return Data'!$B$7:$R$2700,11,0)</f>
        <v>2.8974000000000002</v>
      </c>
      <c r="Q35" s="66">
        <f t="shared" si="8"/>
        <v>21</v>
      </c>
      <c r="R35" s="65">
        <f>VLOOKUP($A35,'Return Data'!$B$7:$R$2700,12,0)</f>
        <v>2.9081000000000001</v>
      </c>
      <c r="S35" s="66">
        <f t="shared" si="9"/>
        <v>20</v>
      </c>
      <c r="T35" s="65">
        <f>VLOOKUP($A35,'Return Data'!$B$7:$R$2700,13,0)</f>
        <v>2.8959000000000001</v>
      </c>
      <c r="U35" s="66">
        <f t="shared" si="10"/>
        <v>22</v>
      </c>
      <c r="V35" s="65"/>
      <c r="W35" s="66"/>
      <c r="X35" s="65"/>
      <c r="Y35" s="66"/>
      <c r="Z35" s="65">
        <f>VLOOKUP($A35,'Return Data'!$B$7:$R$2700,16,0)</f>
        <v>3.9937</v>
      </c>
      <c r="AA35" s="67">
        <f t="shared" si="7"/>
        <v>16</v>
      </c>
    </row>
    <row r="36" spans="1:27" x14ac:dyDescent="0.3">
      <c r="A36" s="63" t="s">
        <v>1370</v>
      </c>
      <c r="B36" s="64">
        <f>VLOOKUP($A36,'Return Data'!$B$7:$R$2700,3,0)</f>
        <v>44262</v>
      </c>
      <c r="C36" s="65">
        <f>VLOOKUP($A36,'Return Data'!$B$7:$R$2700,4,0)</f>
        <v>2787.9726999999998</v>
      </c>
      <c r="D36" s="65">
        <f>VLOOKUP($A36,'Return Data'!$B$7:$R$2700,5,0)</f>
        <v>3.1109</v>
      </c>
      <c r="E36" s="66">
        <f t="shared" si="0"/>
        <v>3</v>
      </c>
      <c r="F36" s="65">
        <f>VLOOKUP($A36,'Return Data'!$B$7:$R$2700,6,0)</f>
        <v>3.1088</v>
      </c>
      <c r="G36" s="66">
        <f t="shared" si="1"/>
        <v>3</v>
      </c>
      <c r="H36" s="65">
        <f>VLOOKUP($A36,'Return Data'!$B$7:$R$2700,7,0)</f>
        <v>3.0402</v>
      </c>
      <c r="I36" s="66">
        <f t="shared" si="2"/>
        <v>7</v>
      </c>
      <c r="J36" s="65">
        <f>VLOOKUP($A36,'Return Data'!$B$7:$R$2700,8,0)</f>
        <v>2.9780000000000002</v>
      </c>
      <c r="K36" s="66">
        <f t="shared" si="3"/>
        <v>6</v>
      </c>
      <c r="L36" s="65">
        <f>VLOOKUP($A36,'Return Data'!$B$7:$R$2700,9,0)</f>
        <v>2.8599000000000001</v>
      </c>
      <c r="M36" s="66">
        <f t="shared" si="4"/>
        <v>10</v>
      </c>
      <c r="N36" s="65">
        <f>VLOOKUP($A36,'Return Data'!$B$7:$R$2700,10,0)</f>
        <v>2.96</v>
      </c>
      <c r="O36" s="66">
        <f t="shared" si="5"/>
        <v>10</v>
      </c>
      <c r="P36" s="65">
        <f>VLOOKUP($A36,'Return Data'!$B$7:$R$2700,11,0)</f>
        <v>2.9540999999999999</v>
      </c>
      <c r="Q36" s="66">
        <f t="shared" si="8"/>
        <v>10</v>
      </c>
      <c r="R36" s="65">
        <f>VLOOKUP($A36,'Return Data'!$B$7:$R$2700,12,0)</f>
        <v>2.9750000000000001</v>
      </c>
      <c r="S36" s="66">
        <f t="shared" si="9"/>
        <v>9</v>
      </c>
      <c r="T36" s="65">
        <f>VLOOKUP($A36,'Return Data'!$B$7:$R$2700,13,0)</f>
        <v>3.0150000000000001</v>
      </c>
      <c r="U36" s="66">
        <f t="shared" si="10"/>
        <v>8</v>
      </c>
      <c r="V36" s="65">
        <f>VLOOKUP($A36,'Return Data'!$B$7:$R$2700,17,0)</f>
        <v>4.1790000000000003</v>
      </c>
      <c r="W36" s="66">
        <f t="shared" si="11"/>
        <v>1</v>
      </c>
      <c r="X36" s="65">
        <f>VLOOKUP($A36,'Return Data'!$B$7:$R$2700,14,0)</f>
        <v>4.8212999999999999</v>
      </c>
      <c r="Y36" s="66">
        <f t="shared" si="12"/>
        <v>2</v>
      </c>
      <c r="Z36" s="65">
        <f>VLOOKUP($A36,'Return Data'!$B$7:$R$2700,16,0)</f>
        <v>6.1223000000000001</v>
      </c>
      <c r="AA36" s="67">
        <f t="shared" si="7"/>
        <v>3</v>
      </c>
    </row>
    <row r="37" spans="1:27" x14ac:dyDescent="0.3">
      <c r="A37" s="63" t="s">
        <v>1372</v>
      </c>
      <c r="B37" s="64">
        <f>VLOOKUP($A37,'Return Data'!$B$7:$R$2700,3,0)</f>
        <v>44262</v>
      </c>
      <c r="C37" s="65">
        <f>VLOOKUP($A37,'Return Data'!$B$7:$R$2700,4,0)</f>
        <v>1056.0143</v>
      </c>
      <c r="D37" s="65">
        <f>VLOOKUP($A37,'Return Data'!$B$7:$R$2700,5,0)</f>
        <v>2.9815999999999998</v>
      </c>
      <c r="E37" s="66">
        <f t="shared" si="0"/>
        <v>29</v>
      </c>
      <c r="F37" s="65">
        <f>VLOOKUP($A37,'Return Data'!$B$7:$R$2700,6,0)</f>
        <v>2.9847999999999999</v>
      </c>
      <c r="G37" s="66">
        <f t="shared" si="1"/>
        <v>28</v>
      </c>
      <c r="H37" s="65">
        <f>VLOOKUP($A37,'Return Data'!$B$7:$R$2700,7,0)</f>
        <v>2.9805999999999999</v>
      </c>
      <c r="I37" s="66">
        <f t="shared" si="2"/>
        <v>22</v>
      </c>
      <c r="J37" s="65">
        <f>VLOOKUP($A37,'Return Data'!$B$7:$R$2700,8,0)</f>
        <v>2.8677999999999999</v>
      </c>
      <c r="K37" s="66">
        <f t="shared" si="3"/>
        <v>28</v>
      </c>
      <c r="L37" s="65">
        <f>VLOOKUP($A37,'Return Data'!$B$7:$R$2700,9,0)</f>
        <v>2.7307999999999999</v>
      </c>
      <c r="M37" s="66">
        <f t="shared" si="4"/>
        <v>29</v>
      </c>
      <c r="N37" s="65">
        <f>VLOOKUP($A37,'Return Data'!$B$7:$R$2700,10,0)</f>
        <v>2.8618999999999999</v>
      </c>
      <c r="O37" s="66">
        <f t="shared" si="5"/>
        <v>29</v>
      </c>
      <c r="P37" s="65">
        <f>VLOOKUP($A37,'Return Data'!$B$7:$R$2700,11,0)</f>
        <v>2.8414000000000001</v>
      </c>
      <c r="Q37" s="66">
        <f t="shared" si="8"/>
        <v>29</v>
      </c>
      <c r="R37" s="65">
        <f>VLOOKUP($A37,'Return Data'!$B$7:$R$2700,12,0)</f>
        <v>2.8357999999999999</v>
      </c>
      <c r="S37" s="66">
        <f t="shared" si="9"/>
        <v>30</v>
      </c>
      <c r="T37" s="65">
        <f>VLOOKUP($A37,'Return Data'!$B$7:$R$2700,13,0)</f>
        <v>2.8595000000000002</v>
      </c>
      <c r="U37" s="66">
        <f t="shared" si="10"/>
        <v>27</v>
      </c>
      <c r="V37" s="65"/>
      <c r="W37" s="66"/>
      <c r="X37" s="65"/>
      <c r="Y37" s="66"/>
      <c r="Z37" s="65">
        <f>VLOOKUP($A37,'Return Data'!$B$7:$R$2700,16,0)</f>
        <v>3.6031</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3.042450000000001</v>
      </c>
      <c r="E39" s="74"/>
      <c r="F39" s="75">
        <f>AVERAGE(F8:F37)</f>
        <v>3.0372833333333329</v>
      </c>
      <c r="G39" s="74"/>
      <c r="H39" s="75">
        <f>AVERAGE(H8:H37)</f>
        <v>3.0024266666666661</v>
      </c>
      <c r="I39" s="74"/>
      <c r="J39" s="75">
        <f>AVERAGE(J8:J37)</f>
        <v>2.9272833333333335</v>
      </c>
      <c r="K39" s="74"/>
      <c r="L39" s="75">
        <f>AVERAGE(L8:L37)</f>
        <v>2.8308099999999996</v>
      </c>
      <c r="M39" s="74"/>
      <c r="N39" s="75">
        <f>AVERAGE(N8:N37)</f>
        <v>2.9368866666666662</v>
      </c>
      <c r="O39" s="74"/>
      <c r="P39" s="75">
        <f>AVERAGE(P8:P37)</f>
        <v>2.925206666666667</v>
      </c>
      <c r="Q39" s="74"/>
      <c r="R39" s="75">
        <f>AVERAGE(R8:R37)</f>
        <v>2.9384666666666677</v>
      </c>
      <c r="S39" s="74"/>
      <c r="T39" s="75">
        <f>AVERAGE(T8:T37)</f>
        <v>2.9753666666666665</v>
      </c>
      <c r="U39" s="74"/>
      <c r="V39" s="75">
        <f>AVERAGE(V8:V37)</f>
        <v>4.0567800000000007</v>
      </c>
      <c r="W39" s="74"/>
      <c r="X39" s="75">
        <f>AVERAGE(X8:X37)</f>
        <v>4.7083249999999994</v>
      </c>
      <c r="Y39" s="74"/>
      <c r="Z39" s="75">
        <f>AVERAGE(Z8:Z37)</f>
        <v>4.2531033333333328</v>
      </c>
      <c r="AA39" s="76"/>
    </row>
    <row r="40" spans="1:27" x14ac:dyDescent="0.3">
      <c r="A40" s="73" t="s">
        <v>28</v>
      </c>
      <c r="B40" s="74"/>
      <c r="C40" s="74"/>
      <c r="D40" s="75">
        <f>MIN(D8:D37)</f>
        <v>2.96</v>
      </c>
      <c r="E40" s="74"/>
      <c r="F40" s="75">
        <f>MIN(F8:F37)</f>
        <v>2.9628000000000001</v>
      </c>
      <c r="G40" s="74"/>
      <c r="H40" s="75">
        <f>MIN(H8:H37)</f>
        <v>2.8946999999999998</v>
      </c>
      <c r="I40" s="74"/>
      <c r="J40" s="75">
        <f>MIN(J8:J37)</f>
        <v>2.8142</v>
      </c>
      <c r="K40" s="74"/>
      <c r="L40" s="75">
        <f>MIN(L8:L37)</f>
        <v>2.7183000000000002</v>
      </c>
      <c r="M40" s="74"/>
      <c r="N40" s="75">
        <f>MIN(N8:N37)</f>
        <v>2.8595999999999999</v>
      </c>
      <c r="O40" s="74"/>
      <c r="P40" s="75">
        <f>MIN(P8:P37)</f>
        <v>2.8401999999999998</v>
      </c>
      <c r="Q40" s="74"/>
      <c r="R40" s="75">
        <f>MIN(R8:R37)</f>
        <v>2.8357999999999999</v>
      </c>
      <c r="S40" s="74"/>
      <c r="T40" s="75">
        <f>MIN(T8:T37)</f>
        <v>2.8595000000000002</v>
      </c>
      <c r="U40" s="74"/>
      <c r="V40" s="75">
        <f>MIN(V8:V37)</f>
        <v>3.7841</v>
      </c>
      <c r="W40" s="74"/>
      <c r="X40" s="75">
        <f>MIN(X8:X37)</f>
        <v>4.3682999999999996</v>
      </c>
      <c r="Y40" s="74"/>
      <c r="Z40" s="75">
        <f>MIN(Z8:Z37)</f>
        <v>3.2248000000000001</v>
      </c>
      <c r="AA40" s="76"/>
    </row>
    <row r="41" spans="1:27" ht="15" thickBot="1" x14ac:dyDescent="0.35">
      <c r="A41" s="77" t="s">
        <v>29</v>
      </c>
      <c r="B41" s="78"/>
      <c r="C41" s="78"/>
      <c r="D41" s="79">
        <f>MAX(D8:D37)</f>
        <v>3.1274000000000002</v>
      </c>
      <c r="E41" s="78"/>
      <c r="F41" s="79">
        <f>MAX(F8:F37)</f>
        <v>3.1244999999999998</v>
      </c>
      <c r="G41" s="78"/>
      <c r="H41" s="79">
        <f>MAX(H8:H37)</f>
        <v>3.0933999999999999</v>
      </c>
      <c r="I41" s="78"/>
      <c r="J41" s="79">
        <f>MAX(J8:J37)</f>
        <v>2.996</v>
      </c>
      <c r="K41" s="78"/>
      <c r="L41" s="79">
        <f>MAX(L8:L37)</f>
        <v>2.9664000000000001</v>
      </c>
      <c r="M41" s="78"/>
      <c r="N41" s="79">
        <f>MAX(N8:N37)</f>
        <v>3.0234000000000001</v>
      </c>
      <c r="O41" s="78"/>
      <c r="P41" s="79">
        <f>MAX(P8:P37)</f>
        <v>3.0463</v>
      </c>
      <c r="Q41" s="78"/>
      <c r="R41" s="79">
        <f>MAX(R8:R37)</f>
        <v>3.0632999999999999</v>
      </c>
      <c r="S41" s="78"/>
      <c r="T41" s="79">
        <f>MAX(T8:T37)</f>
        <v>3.1789999999999998</v>
      </c>
      <c r="U41" s="78"/>
      <c r="V41" s="79">
        <f>MAX(V8:V37)</f>
        <v>4.1790000000000003</v>
      </c>
      <c r="W41" s="78"/>
      <c r="X41" s="79">
        <f>MAX(X8:X37)</f>
        <v>4.8621999999999996</v>
      </c>
      <c r="Y41" s="78"/>
      <c r="Z41" s="79">
        <f>MAX(Z8:Z37)</f>
        <v>6.7531999999999996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1618</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44260</v>
      </c>
      <c r="C8" s="65">
        <f>VLOOKUP($A8,'Return Data'!$B$7:$R$2700,4,0)</f>
        <v>549.39419999999996</v>
      </c>
      <c r="D8" s="65">
        <f>VLOOKUP($A8,'Return Data'!$B$7:$R$2700,5,0)</f>
        <v>0.20599999999999999</v>
      </c>
      <c r="E8" s="66">
        <f t="shared" ref="E8:E33" si="0">RANK(D8,D$8:D$33,0)</f>
        <v>8</v>
      </c>
      <c r="F8" s="65">
        <f>VLOOKUP($A8,'Return Data'!$B$7:$R$2700,6,0)</f>
        <v>4.3288000000000002</v>
      </c>
      <c r="G8" s="66">
        <f t="shared" ref="G8:G33" si="1">RANK(F8,F$8:F$33,0)</f>
        <v>5</v>
      </c>
      <c r="H8" s="65">
        <f>VLOOKUP($A8,'Return Data'!$B$7:$R$2700,7,0)</f>
        <v>4.2420999999999998</v>
      </c>
      <c r="I8" s="66">
        <f t="shared" ref="I8:I33" si="2">RANK(H8,H$8:H$33,0)</f>
        <v>5</v>
      </c>
      <c r="J8" s="65">
        <f>VLOOKUP($A8,'Return Data'!$B$7:$R$2700,8,0)</f>
        <v>2.9014000000000002</v>
      </c>
      <c r="K8" s="66">
        <f t="shared" ref="K8:K33" si="3">RANK(J8,J$8:J$33,0)</f>
        <v>8</v>
      </c>
      <c r="L8" s="65">
        <f>VLOOKUP($A8,'Return Data'!$B$7:$R$2700,9,0)</f>
        <v>4.3921999999999999</v>
      </c>
      <c r="M8" s="66">
        <f t="shared" ref="M8:M33" si="4">RANK(L8,L$8:L$33,0)</f>
        <v>8</v>
      </c>
      <c r="N8" s="65">
        <f>VLOOKUP($A8,'Return Data'!$B$7:$R$2700,10,0)</f>
        <v>2.6379000000000001</v>
      </c>
      <c r="O8" s="66">
        <f t="shared" ref="O8:O33" si="5">RANK(N8,N$8:N$33,0)</f>
        <v>15</v>
      </c>
      <c r="P8" s="65">
        <f>VLOOKUP($A8,'Return Data'!$B$7:$R$2700,11,0)</f>
        <v>4.7065000000000001</v>
      </c>
      <c r="Q8" s="66">
        <f t="shared" ref="Q8:Q33" si="6">RANK(P8,P$8:P$33,0)</f>
        <v>9</v>
      </c>
      <c r="R8" s="65">
        <f>VLOOKUP($A8,'Return Data'!$B$7:$R$2700,12,0)</f>
        <v>6.7888000000000002</v>
      </c>
      <c r="S8" s="66">
        <f t="shared" ref="S8:S33" si="7">RANK(R8,R$8:R$33,0)</f>
        <v>12</v>
      </c>
      <c r="T8" s="65">
        <f>VLOOKUP($A8,'Return Data'!$B$7:$R$2700,13,0)</f>
        <v>7.3512000000000004</v>
      </c>
      <c r="U8" s="66">
        <f t="shared" ref="U8:U33" si="8">RANK(T8,T$8:T$33,0)</f>
        <v>5</v>
      </c>
      <c r="V8" s="65">
        <f>VLOOKUP($A8,'Return Data'!$B$7:$R$2700,17,0)</f>
        <v>8.2140000000000004</v>
      </c>
      <c r="W8" s="66">
        <f t="shared" ref="W8:W31" si="9">RANK(V8,V$8:V$33,0)</f>
        <v>3</v>
      </c>
      <c r="X8" s="65">
        <f>VLOOKUP($A8,'Return Data'!$B$7:$R$2700,14,0)</f>
        <v>8.3143999999999991</v>
      </c>
      <c r="Y8" s="66">
        <f t="shared" ref="Y8:Y31" si="10">RANK(X8,X$8:X$33,0)</f>
        <v>2</v>
      </c>
      <c r="Z8" s="65">
        <f>VLOOKUP($A8,'Return Data'!$B$7:$R$2700,16,0)</f>
        <v>8.7118000000000002</v>
      </c>
      <c r="AA8" s="67">
        <f t="shared" ref="AA8:AA33" si="11">RANK(Z8,Z$8:Z$33,0)</f>
        <v>2</v>
      </c>
    </row>
    <row r="9" spans="1:27" x14ac:dyDescent="0.3">
      <c r="A9" s="63" t="s">
        <v>1038</v>
      </c>
      <c r="B9" s="64">
        <f>VLOOKUP($A9,'Return Data'!$B$7:$R$2700,3,0)</f>
        <v>44260</v>
      </c>
      <c r="C9" s="65">
        <f>VLOOKUP($A9,'Return Data'!$B$7:$R$2700,4,0)</f>
        <v>2472.1828999999998</v>
      </c>
      <c r="D9" s="65">
        <f>VLOOKUP($A9,'Return Data'!$B$7:$R$2700,5,0)</f>
        <v>-0.40600000000000003</v>
      </c>
      <c r="E9" s="66">
        <f t="shared" si="0"/>
        <v>11</v>
      </c>
      <c r="F9" s="65">
        <f>VLOOKUP($A9,'Return Data'!$B$7:$R$2700,6,0)</f>
        <v>2.8610000000000002</v>
      </c>
      <c r="G9" s="66">
        <f t="shared" si="1"/>
        <v>9</v>
      </c>
      <c r="H9" s="65">
        <f>VLOOKUP($A9,'Return Data'!$B$7:$R$2700,7,0)</f>
        <v>3.2685</v>
      </c>
      <c r="I9" s="66">
        <f t="shared" si="2"/>
        <v>13</v>
      </c>
      <c r="J9" s="65">
        <f>VLOOKUP($A9,'Return Data'!$B$7:$R$2700,8,0)</f>
        <v>2.9944999999999999</v>
      </c>
      <c r="K9" s="66">
        <f t="shared" si="3"/>
        <v>7</v>
      </c>
      <c r="L9" s="65">
        <f>VLOOKUP($A9,'Return Data'!$B$7:$R$2700,9,0)</f>
        <v>4.2907999999999999</v>
      </c>
      <c r="M9" s="66">
        <f t="shared" si="4"/>
        <v>10</v>
      </c>
      <c r="N9" s="65">
        <f>VLOOKUP($A9,'Return Data'!$B$7:$R$2700,10,0)</f>
        <v>2.9068999999999998</v>
      </c>
      <c r="O9" s="66">
        <f t="shared" si="5"/>
        <v>9</v>
      </c>
      <c r="P9" s="65">
        <f>VLOOKUP($A9,'Return Data'!$B$7:$R$2700,11,0)</f>
        <v>4.4157999999999999</v>
      </c>
      <c r="Q9" s="66">
        <f t="shared" si="6"/>
        <v>12</v>
      </c>
      <c r="R9" s="65">
        <f>VLOOKUP($A9,'Return Data'!$B$7:$R$2700,12,0)</f>
        <v>5.9842000000000004</v>
      </c>
      <c r="S9" s="66">
        <f t="shared" si="7"/>
        <v>14</v>
      </c>
      <c r="T9" s="65">
        <f>VLOOKUP($A9,'Return Data'!$B$7:$R$2700,13,0)</f>
        <v>6.6458000000000004</v>
      </c>
      <c r="U9" s="66">
        <f t="shared" si="8"/>
        <v>10</v>
      </c>
      <c r="V9" s="65">
        <f>VLOOKUP($A9,'Return Data'!$B$7:$R$2700,17,0)</f>
        <v>7.8192000000000004</v>
      </c>
      <c r="W9" s="66">
        <f t="shared" si="9"/>
        <v>5</v>
      </c>
      <c r="X9" s="65">
        <f>VLOOKUP($A9,'Return Data'!$B$7:$R$2700,14,0)</f>
        <v>7.9614000000000003</v>
      </c>
      <c r="Y9" s="66">
        <f t="shared" si="10"/>
        <v>5</v>
      </c>
      <c r="Z9" s="65">
        <f>VLOOKUP($A9,'Return Data'!$B$7:$R$2700,16,0)</f>
        <v>8.4049999999999994</v>
      </c>
      <c r="AA9" s="67">
        <f t="shared" si="11"/>
        <v>4</v>
      </c>
    </row>
    <row r="10" spans="1:27" x14ac:dyDescent="0.3">
      <c r="A10" s="63" t="s">
        <v>1041</v>
      </c>
      <c r="B10" s="64">
        <f>VLOOKUP($A10,'Return Data'!$B$7:$R$2700,3,0)</f>
        <v>44260</v>
      </c>
      <c r="C10" s="65">
        <f>VLOOKUP($A10,'Return Data'!$B$7:$R$2700,4,0)</f>
        <v>1580.4599000000001</v>
      </c>
      <c r="D10" s="65">
        <f>VLOOKUP($A10,'Return Data'!$B$7:$R$2700,5,0)</f>
        <v>25.380099999999999</v>
      </c>
      <c r="E10" s="66">
        <f t="shared" si="0"/>
        <v>1</v>
      </c>
      <c r="F10" s="65">
        <f>VLOOKUP($A10,'Return Data'!$B$7:$R$2700,6,0)</f>
        <v>5.4782000000000002</v>
      </c>
      <c r="G10" s="66">
        <f t="shared" si="1"/>
        <v>4</v>
      </c>
      <c r="H10" s="65">
        <f>VLOOKUP($A10,'Return Data'!$B$7:$R$2700,7,0)</f>
        <v>6.0651000000000002</v>
      </c>
      <c r="I10" s="66">
        <f t="shared" si="2"/>
        <v>2</v>
      </c>
      <c r="J10" s="65">
        <f>VLOOKUP($A10,'Return Data'!$B$7:$R$2700,8,0)</f>
        <v>4.9268000000000001</v>
      </c>
      <c r="K10" s="66">
        <f t="shared" si="3"/>
        <v>2</v>
      </c>
      <c r="L10" s="65">
        <f>VLOOKUP($A10,'Return Data'!$B$7:$R$2700,9,0)</f>
        <v>4.7172000000000001</v>
      </c>
      <c r="M10" s="66">
        <f t="shared" si="4"/>
        <v>4</v>
      </c>
      <c r="N10" s="65">
        <f>VLOOKUP($A10,'Return Data'!$B$7:$R$2700,10,0)</f>
        <v>12.599399999999999</v>
      </c>
      <c r="O10" s="66">
        <f t="shared" si="5"/>
        <v>2</v>
      </c>
      <c r="P10" s="65">
        <f>VLOOKUP($A10,'Return Data'!$B$7:$R$2700,11,0)</f>
        <v>10.2263</v>
      </c>
      <c r="Q10" s="66">
        <f t="shared" si="6"/>
        <v>2</v>
      </c>
      <c r="R10" s="65">
        <f>VLOOKUP($A10,'Return Data'!$B$7:$R$2700,12,0)</f>
        <v>46.856200000000001</v>
      </c>
      <c r="S10" s="66">
        <f t="shared" si="7"/>
        <v>1</v>
      </c>
      <c r="T10" s="65">
        <f>VLOOKUP($A10,'Return Data'!$B$7:$R$2700,13,0)</f>
        <v>-1.232</v>
      </c>
      <c r="U10" s="66">
        <f t="shared" si="8"/>
        <v>25</v>
      </c>
      <c r="V10" s="65">
        <f>VLOOKUP($A10,'Return Data'!$B$7:$R$2700,17,0)</f>
        <v>-15.0822</v>
      </c>
      <c r="W10" s="66">
        <f t="shared" si="9"/>
        <v>25</v>
      </c>
      <c r="X10" s="65">
        <f>VLOOKUP($A10,'Return Data'!$B$7:$R$2700,14,0)</f>
        <v>-8.2918000000000003</v>
      </c>
      <c r="Y10" s="66">
        <f t="shared" si="10"/>
        <v>25</v>
      </c>
      <c r="Z10" s="65">
        <f>VLOOKUP($A10,'Return Data'!$B$7:$R$2700,16,0)</f>
        <v>2.3812000000000002</v>
      </c>
      <c r="AA10" s="67">
        <f t="shared" si="11"/>
        <v>25</v>
      </c>
    </row>
    <row r="11" spans="1:27" x14ac:dyDescent="0.3">
      <c r="A11" s="63" t="s">
        <v>1045</v>
      </c>
      <c r="B11" s="64">
        <f>VLOOKUP($A11,'Return Data'!$B$7:$R$2700,3,0)</f>
        <v>44260</v>
      </c>
      <c r="C11" s="65">
        <f>VLOOKUP($A11,'Return Data'!$B$7:$R$2700,4,0)</f>
        <v>33.495800000000003</v>
      </c>
      <c r="D11" s="65">
        <f>VLOOKUP($A11,'Return Data'!$B$7:$R$2700,5,0)</f>
        <v>1.4167000000000001</v>
      </c>
      <c r="E11" s="66">
        <f t="shared" si="0"/>
        <v>7</v>
      </c>
      <c r="F11" s="65">
        <f>VLOOKUP($A11,'Return Data'!$B$7:$R$2700,6,0)</f>
        <v>5.9599000000000002</v>
      </c>
      <c r="G11" s="66">
        <f t="shared" si="1"/>
        <v>2</v>
      </c>
      <c r="H11" s="65">
        <f>VLOOKUP($A11,'Return Data'!$B$7:$R$2700,7,0)</f>
        <v>4.7990000000000004</v>
      </c>
      <c r="I11" s="66">
        <f t="shared" si="2"/>
        <v>4</v>
      </c>
      <c r="J11" s="65">
        <f>VLOOKUP($A11,'Return Data'!$B$7:$R$2700,8,0)</f>
        <v>3.2662</v>
      </c>
      <c r="K11" s="66">
        <f t="shared" si="3"/>
        <v>5</v>
      </c>
      <c r="L11" s="65">
        <f>VLOOKUP($A11,'Return Data'!$B$7:$R$2700,9,0)</f>
        <v>4.8750999999999998</v>
      </c>
      <c r="M11" s="66">
        <f t="shared" si="4"/>
        <v>3</v>
      </c>
      <c r="N11" s="65">
        <f>VLOOKUP($A11,'Return Data'!$B$7:$R$2700,10,0)</f>
        <v>2.7890000000000001</v>
      </c>
      <c r="O11" s="66">
        <f t="shared" si="5"/>
        <v>13</v>
      </c>
      <c r="P11" s="65">
        <f>VLOOKUP($A11,'Return Data'!$B$7:$R$2700,11,0)</f>
        <v>4.4417999999999997</v>
      </c>
      <c r="Q11" s="66">
        <f t="shared" si="6"/>
        <v>11</v>
      </c>
      <c r="R11" s="65">
        <f>VLOOKUP($A11,'Return Data'!$B$7:$R$2700,12,0)</f>
        <v>5.8441000000000001</v>
      </c>
      <c r="S11" s="66">
        <f t="shared" si="7"/>
        <v>15</v>
      </c>
      <c r="T11" s="65">
        <f>VLOOKUP($A11,'Return Data'!$B$7:$R$2700,13,0)</f>
        <v>6.9801000000000002</v>
      </c>
      <c r="U11" s="66">
        <f t="shared" si="8"/>
        <v>8</v>
      </c>
      <c r="V11" s="65">
        <f>VLOOKUP($A11,'Return Data'!$B$7:$R$2700,17,0)</f>
        <v>7.5018000000000002</v>
      </c>
      <c r="W11" s="66">
        <f t="shared" si="9"/>
        <v>7</v>
      </c>
      <c r="X11" s="65">
        <f>VLOOKUP($A11,'Return Data'!$B$7:$R$2700,14,0)</f>
        <v>7.7107000000000001</v>
      </c>
      <c r="Y11" s="66">
        <f t="shared" si="10"/>
        <v>7</v>
      </c>
      <c r="Z11" s="65">
        <f>VLOOKUP($A11,'Return Data'!$B$7:$R$2700,16,0)</f>
        <v>8.2981999999999996</v>
      </c>
      <c r="AA11" s="67">
        <f t="shared" si="11"/>
        <v>6</v>
      </c>
    </row>
    <row r="12" spans="1:27" x14ac:dyDescent="0.3">
      <c r="A12" s="63" t="s">
        <v>1046</v>
      </c>
      <c r="B12" s="64">
        <f>VLOOKUP($A12,'Return Data'!$B$7:$R$2700,3,0)</f>
        <v>44260</v>
      </c>
      <c r="C12" s="65">
        <f>VLOOKUP($A12,'Return Data'!$B$7:$R$2700,4,0)</f>
        <v>33.5002</v>
      </c>
      <c r="D12" s="65">
        <f>VLOOKUP($A12,'Return Data'!$B$7:$R$2700,5,0)</f>
        <v>-0.65369999999999995</v>
      </c>
      <c r="E12" s="66">
        <f t="shared" si="0"/>
        <v>12</v>
      </c>
      <c r="F12" s="65">
        <f>VLOOKUP($A12,'Return Data'!$B$7:$R$2700,6,0)</f>
        <v>2.2158000000000002</v>
      </c>
      <c r="G12" s="66">
        <f t="shared" si="1"/>
        <v>13</v>
      </c>
      <c r="H12" s="65">
        <f>VLOOKUP($A12,'Return Data'!$B$7:$R$2700,7,0)</f>
        <v>2.9279000000000002</v>
      </c>
      <c r="I12" s="66">
        <f t="shared" si="2"/>
        <v>19</v>
      </c>
      <c r="J12" s="65">
        <f>VLOOKUP($A12,'Return Data'!$B$7:$R$2700,8,0)</f>
        <v>2.3774999999999999</v>
      </c>
      <c r="K12" s="66">
        <f t="shared" si="3"/>
        <v>17</v>
      </c>
      <c r="L12" s="65">
        <f>VLOOKUP($A12,'Return Data'!$B$7:$R$2700,9,0)</f>
        <v>3.7972000000000001</v>
      </c>
      <c r="M12" s="66">
        <f t="shared" si="4"/>
        <v>19</v>
      </c>
      <c r="N12" s="65">
        <f>VLOOKUP($A12,'Return Data'!$B$7:$R$2700,10,0)</f>
        <v>2.5387</v>
      </c>
      <c r="O12" s="66">
        <f t="shared" si="5"/>
        <v>19</v>
      </c>
      <c r="P12" s="65">
        <f>VLOOKUP($A12,'Return Data'!$B$7:$R$2700,11,0)</f>
        <v>3.5706000000000002</v>
      </c>
      <c r="Q12" s="66">
        <f t="shared" si="6"/>
        <v>24</v>
      </c>
      <c r="R12" s="65">
        <f>VLOOKUP($A12,'Return Data'!$B$7:$R$2700,12,0)</f>
        <v>4.7317999999999998</v>
      </c>
      <c r="S12" s="66">
        <f t="shared" si="7"/>
        <v>24</v>
      </c>
      <c r="T12" s="65">
        <f>VLOOKUP($A12,'Return Data'!$B$7:$R$2700,13,0)</f>
        <v>5.6555</v>
      </c>
      <c r="U12" s="66">
        <f t="shared" si="8"/>
        <v>20</v>
      </c>
      <c r="V12" s="65">
        <f>VLOOKUP($A12,'Return Data'!$B$7:$R$2700,17,0)</f>
        <v>6.8948999999999998</v>
      </c>
      <c r="W12" s="66">
        <f t="shared" si="9"/>
        <v>13</v>
      </c>
      <c r="X12" s="65">
        <f>VLOOKUP($A12,'Return Data'!$B$7:$R$2700,14,0)</f>
        <v>7.1528</v>
      </c>
      <c r="Y12" s="66">
        <f t="shared" si="10"/>
        <v>13</v>
      </c>
      <c r="Z12" s="65">
        <f>VLOOKUP($A12,'Return Data'!$B$7:$R$2700,16,0)</f>
        <v>7.9401000000000002</v>
      </c>
      <c r="AA12" s="67">
        <f t="shared" si="11"/>
        <v>12</v>
      </c>
    </row>
    <row r="13" spans="1:27" x14ac:dyDescent="0.3">
      <c r="A13" s="63" t="s">
        <v>1048</v>
      </c>
      <c r="B13" s="64">
        <f>VLOOKUP($A13,'Return Data'!$B$7:$R$2700,3,0)</f>
        <v>44260</v>
      </c>
      <c r="C13" s="65">
        <f>VLOOKUP($A13,'Return Data'!$B$7:$R$2700,4,0)</f>
        <v>15.752599999999999</v>
      </c>
      <c r="D13" s="65">
        <f>VLOOKUP($A13,'Return Data'!$B$7:$R$2700,5,0)</f>
        <v>-0.92679999999999996</v>
      </c>
      <c r="E13" s="66">
        <f t="shared" si="0"/>
        <v>13</v>
      </c>
      <c r="F13" s="65">
        <f>VLOOKUP($A13,'Return Data'!$B$7:$R$2700,6,0)</f>
        <v>1.6994</v>
      </c>
      <c r="G13" s="66">
        <f t="shared" si="1"/>
        <v>17</v>
      </c>
      <c r="H13" s="65">
        <f>VLOOKUP($A13,'Return Data'!$B$7:$R$2700,7,0)</f>
        <v>2.9477000000000002</v>
      </c>
      <c r="I13" s="66">
        <f t="shared" si="2"/>
        <v>17</v>
      </c>
      <c r="J13" s="65">
        <f>VLOOKUP($A13,'Return Data'!$B$7:$R$2700,8,0)</f>
        <v>2.4430999999999998</v>
      </c>
      <c r="K13" s="66">
        <f t="shared" si="3"/>
        <v>15</v>
      </c>
      <c r="L13" s="65">
        <f>VLOOKUP($A13,'Return Data'!$B$7:$R$2700,9,0)</f>
        <v>4.0008999999999997</v>
      </c>
      <c r="M13" s="66">
        <f t="shared" si="4"/>
        <v>15</v>
      </c>
      <c r="N13" s="65">
        <f>VLOOKUP($A13,'Return Data'!$B$7:$R$2700,10,0)</f>
        <v>2.4439000000000002</v>
      </c>
      <c r="O13" s="66">
        <f t="shared" si="5"/>
        <v>20</v>
      </c>
      <c r="P13" s="65">
        <f>VLOOKUP($A13,'Return Data'!$B$7:$R$2700,11,0)</f>
        <v>3.9028</v>
      </c>
      <c r="Q13" s="66">
        <f t="shared" si="6"/>
        <v>19</v>
      </c>
      <c r="R13" s="65">
        <f>VLOOKUP($A13,'Return Data'!$B$7:$R$2700,12,0)</f>
        <v>5.0797999999999996</v>
      </c>
      <c r="S13" s="66">
        <f t="shared" si="7"/>
        <v>22</v>
      </c>
      <c r="T13" s="65">
        <f>VLOOKUP($A13,'Return Data'!$B$7:$R$2700,13,0)</f>
        <v>5.8970000000000002</v>
      </c>
      <c r="U13" s="66">
        <f t="shared" si="8"/>
        <v>19</v>
      </c>
      <c r="V13" s="65">
        <f>VLOOKUP($A13,'Return Data'!$B$7:$R$2700,17,0)</f>
        <v>7.3692000000000002</v>
      </c>
      <c r="W13" s="66">
        <f t="shared" si="9"/>
        <v>10</v>
      </c>
      <c r="X13" s="65">
        <f>VLOOKUP($A13,'Return Data'!$B$7:$R$2700,14,0)</f>
        <v>7.5998999999999999</v>
      </c>
      <c r="Y13" s="66">
        <f t="shared" si="10"/>
        <v>9</v>
      </c>
      <c r="Z13" s="65">
        <f>VLOOKUP($A13,'Return Data'!$B$7:$R$2700,16,0)</f>
        <v>7.8791000000000002</v>
      </c>
      <c r="AA13" s="67">
        <f t="shared" si="11"/>
        <v>13</v>
      </c>
    </row>
    <row r="14" spans="1:27" x14ac:dyDescent="0.3">
      <c r="A14" s="63" t="s">
        <v>1053</v>
      </c>
      <c r="B14" s="64">
        <f>VLOOKUP($A14,'Return Data'!$B$7:$R$2700,3,0)</f>
        <v>44260</v>
      </c>
      <c r="C14" s="65">
        <f>VLOOKUP($A14,'Return Data'!$B$7:$R$2700,4,0)</f>
        <v>16.884263420551299</v>
      </c>
      <c r="D14" s="65">
        <f>VLOOKUP($A14,'Return Data'!$B$7:$R$2700,5,0)</f>
        <v>3.9904999999999999</v>
      </c>
      <c r="E14" s="66">
        <f t="shared" si="0"/>
        <v>3</v>
      </c>
      <c r="F14" s="65">
        <f>VLOOKUP($A14,'Return Data'!$B$7:$R$2700,6,0)</f>
        <v>7.4305000000000003</v>
      </c>
      <c r="G14" s="66">
        <f t="shared" si="1"/>
        <v>1</v>
      </c>
      <c r="H14" s="65">
        <f>VLOOKUP($A14,'Return Data'!$B$7:$R$2700,7,0)</f>
        <v>10.232699999999999</v>
      </c>
      <c r="I14" s="66">
        <f t="shared" si="2"/>
        <v>1</v>
      </c>
      <c r="J14" s="65">
        <f>VLOOKUP($A14,'Return Data'!$B$7:$R$2700,8,0)</f>
        <v>7.9617000000000004</v>
      </c>
      <c r="K14" s="66">
        <f t="shared" si="3"/>
        <v>1</v>
      </c>
      <c r="L14" s="65">
        <f>VLOOKUP($A14,'Return Data'!$B$7:$R$2700,9,0)</f>
        <v>10.1968</v>
      </c>
      <c r="M14" s="66">
        <f t="shared" si="4"/>
        <v>1</v>
      </c>
      <c r="N14" s="65">
        <f>VLOOKUP($A14,'Return Data'!$B$7:$R$2700,10,0)</f>
        <v>13.248799999999999</v>
      </c>
      <c r="O14" s="66">
        <f t="shared" si="5"/>
        <v>1</v>
      </c>
      <c r="P14" s="65">
        <f>VLOOKUP($A14,'Return Data'!$B$7:$R$2700,11,0)</f>
        <v>14.0815</v>
      </c>
      <c r="Q14" s="66">
        <f t="shared" si="6"/>
        <v>1</v>
      </c>
      <c r="R14" s="65">
        <f>VLOOKUP($A14,'Return Data'!$B$7:$R$2700,12,0)</f>
        <v>14.5909</v>
      </c>
      <c r="S14" s="66">
        <f t="shared" si="7"/>
        <v>4</v>
      </c>
      <c r="T14" s="65">
        <f>VLOOKUP($A14,'Return Data'!$B$7:$R$2700,13,0)</f>
        <v>8.9710000000000001</v>
      </c>
      <c r="U14" s="66">
        <f t="shared" si="8"/>
        <v>2</v>
      </c>
      <c r="V14" s="65">
        <f>VLOOKUP($A14,'Return Data'!$B$7:$R$2700,17,0)</f>
        <v>2.7219000000000002</v>
      </c>
      <c r="W14" s="66">
        <f t="shared" si="9"/>
        <v>19</v>
      </c>
      <c r="X14" s="65">
        <f>VLOOKUP($A14,'Return Data'!$B$7:$R$2700,14,0)</f>
        <v>4.2192999999999996</v>
      </c>
      <c r="Y14" s="66">
        <f t="shared" si="10"/>
        <v>19</v>
      </c>
      <c r="Z14" s="65">
        <f>VLOOKUP($A14,'Return Data'!$B$7:$R$2700,16,0)</f>
        <v>6.1470000000000002</v>
      </c>
      <c r="AA14" s="67">
        <f t="shared" si="11"/>
        <v>22</v>
      </c>
    </row>
    <row r="15" spans="1:27" x14ac:dyDescent="0.3">
      <c r="A15" s="63" t="s">
        <v>1059</v>
      </c>
      <c r="B15" s="64">
        <f>VLOOKUP($A15,'Return Data'!$B$7:$R$2700,3,0)</f>
        <v>44260</v>
      </c>
      <c r="C15" s="65">
        <f>VLOOKUP($A15,'Return Data'!$B$7:$R$2700,4,0)</f>
        <v>47.455399999999997</v>
      </c>
      <c r="D15" s="65">
        <f>VLOOKUP($A15,'Return Data'!$B$7:$R$2700,5,0)</f>
        <v>-15.7606</v>
      </c>
      <c r="E15" s="66">
        <f t="shared" si="0"/>
        <v>25</v>
      </c>
      <c r="F15" s="65">
        <f>VLOOKUP($A15,'Return Data'!$B$7:$R$2700,6,0)</f>
        <v>-1.5125</v>
      </c>
      <c r="G15" s="66">
        <f t="shared" si="1"/>
        <v>25</v>
      </c>
      <c r="H15" s="65">
        <f>VLOOKUP($A15,'Return Data'!$B$7:$R$2700,7,0)</f>
        <v>2.8584000000000001</v>
      </c>
      <c r="I15" s="66">
        <f t="shared" si="2"/>
        <v>20</v>
      </c>
      <c r="J15" s="65">
        <f>VLOOKUP($A15,'Return Data'!$B$7:$R$2700,8,0)</f>
        <v>1.7343999999999999</v>
      </c>
      <c r="K15" s="66">
        <f t="shared" si="3"/>
        <v>23</v>
      </c>
      <c r="L15" s="65">
        <f>VLOOKUP($A15,'Return Data'!$B$7:$R$2700,9,0)</f>
        <v>4.1002999999999998</v>
      </c>
      <c r="M15" s="66">
        <f t="shared" si="4"/>
        <v>12</v>
      </c>
      <c r="N15" s="65">
        <f>VLOOKUP($A15,'Return Data'!$B$7:$R$2700,10,0)</f>
        <v>3.8536999999999999</v>
      </c>
      <c r="O15" s="66">
        <f t="shared" si="5"/>
        <v>4</v>
      </c>
      <c r="P15" s="65">
        <f>VLOOKUP($A15,'Return Data'!$B$7:$R$2700,11,0)</f>
        <v>5.7877000000000001</v>
      </c>
      <c r="Q15" s="66">
        <f t="shared" si="6"/>
        <v>3</v>
      </c>
      <c r="R15" s="65">
        <f>VLOOKUP($A15,'Return Data'!$B$7:$R$2700,12,0)</f>
        <v>7.6891999999999996</v>
      </c>
      <c r="S15" s="66">
        <f t="shared" si="7"/>
        <v>7</v>
      </c>
      <c r="T15" s="65">
        <f>VLOOKUP($A15,'Return Data'!$B$7:$R$2700,13,0)</f>
        <v>7.7039</v>
      </c>
      <c r="U15" s="66">
        <f t="shared" si="8"/>
        <v>3</v>
      </c>
      <c r="V15" s="65">
        <f>VLOOKUP($A15,'Return Data'!$B$7:$R$2700,17,0)</f>
        <v>8.2037999999999993</v>
      </c>
      <c r="W15" s="66">
        <f t="shared" si="9"/>
        <v>4</v>
      </c>
      <c r="X15" s="65">
        <f>VLOOKUP($A15,'Return Data'!$B$7:$R$2700,14,0)</f>
        <v>8.0417000000000005</v>
      </c>
      <c r="Y15" s="66">
        <f t="shared" si="10"/>
        <v>4</v>
      </c>
      <c r="Z15" s="65">
        <f>VLOOKUP($A15,'Return Data'!$B$7:$R$2700,16,0)</f>
        <v>8.3369999999999997</v>
      </c>
      <c r="AA15" s="67">
        <f t="shared" si="11"/>
        <v>5</v>
      </c>
    </row>
    <row r="16" spans="1:27" x14ac:dyDescent="0.3">
      <c r="A16" s="63" t="s">
        <v>1061</v>
      </c>
      <c r="B16" s="64">
        <f>VLOOKUP($A16,'Return Data'!$B$7:$R$2700,3,0)</f>
        <v>44260</v>
      </c>
      <c r="C16" s="65">
        <f>VLOOKUP($A16,'Return Data'!$B$7:$R$2700,4,0)</f>
        <v>17.125399999999999</v>
      </c>
      <c r="D16" s="65">
        <f>VLOOKUP($A16,'Return Data'!$B$7:$R$2700,5,0)</f>
        <v>-3.6229</v>
      </c>
      <c r="E16" s="66">
        <f t="shared" si="0"/>
        <v>22</v>
      </c>
      <c r="F16" s="65">
        <f>VLOOKUP($A16,'Return Data'!$B$7:$R$2700,6,0)</f>
        <v>2.3449</v>
      </c>
      <c r="G16" s="66">
        <f t="shared" si="1"/>
        <v>10</v>
      </c>
      <c r="H16" s="65">
        <f>VLOOKUP($A16,'Return Data'!$B$7:$R$2700,7,0)</f>
        <v>2.8332000000000002</v>
      </c>
      <c r="I16" s="66">
        <f t="shared" si="2"/>
        <v>21</v>
      </c>
      <c r="J16" s="65">
        <f>VLOOKUP($A16,'Return Data'!$B$7:$R$2700,8,0)</f>
        <v>1.5640000000000001</v>
      </c>
      <c r="K16" s="66">
        <f t="shared" si="3"/>
        <v>24</v>
      </c>
      <c r="L16" s="65">
        <f>VLOOKUP($A16,'Return Data'!$B$7:$R$2700,9,0)</f>
        <v>4.1847000000000003</v>
      </c>
      <c r="M16" s="66">
        <f t="shared" si="4"/>
        <v>11</v>
      </c>
      <c r="N16" s="65">
        <f>VLOOKUP($A16,'Return Data'!$B$7:$R$2700,10,0)</f>
        <v>2.2824</v>
      </c>
      <c r="O16" s="66">
        <f t="shared" si="5"/>
        <v>24</v>
      </c>
      <c r="P16" s="65">
        <f>VLOOKUP($A16,'Return Data'!$B$7:$R$2700,11,0)</f>
        <v>3.9173</v>
      </c>
      <c r="Q16" s="66">
        <f t="shared" si="6"/>
        <v>18</v>
      </c>
      <c r="R16" s="65">
        <f>VLOOKUP($A16,'Return Data'!$B$7:$R$2700,12,0)</f>
        <v>16.362300000000001</v>
      </c>
      <c r="S16" s="66">
        <f t="shared" si="7"/>
        <v>3</v>
      </c>
      <c r="T16" s="65">
        <f>VLOOKUP($A16,'Return Data'!$B$7:$R$2700,13,0)</f>
        <v>3.2198000000000002</v>
      </c>
      <c r="U16" s="66">
        <f t="shared" si="8"/>
        <v>23</v>
      </c>
      <c r="V16" s="65">
        <f>VLOOKUP($A16,'Return Data'!$B$7:$R$2700,17,0)</f>
        <v>0.53110000000000002</v>
      </c>
      <c r="W16" s="66">
        <f t="shared" si="9"/>
        <v>22</v>
      </c>
      <c r="X16" s="65">
        <f>VLOOKUP($A16,'Return Data'!$B$7:$R$2700,14,0)</f>
        <v>2.9251999999999998</v>
      </c>
      <c r="Y16" s="66">
        <f t="shared" si="10"/>
        <v>22</v>
      </c>
      <c r="Z16" s="65">
        <f>VLOOKUP($A16,'Return Data'!$B$7:$R$2700,16,0)</f>
        <v>6.4988000000000001</v>
      </c>
      <c r="AA16" s="67">
        <f t="shared" si="11"/>
        <v>21</v>
      </c>
    </row>
    <row r="17" spans="1:27" x14ac:dyDescent="0.3">
      <c r="A17" s="63" t="s">
        <v>1063</v>
      </c>
      <c r="B17" s="64">
        <f>VLOOKUP($A17,'Return Data'!$B$7:$R$2700,3,0)</f>
        <v>44260</v>
      </c>
      <c r="C17" s="65">
        <f>VLOOKUP($A17,'Return Data'!$B$7:$R$2700,4,0)</f>
        <v>419.36739999999998</v>
      </c>
      <c r="D17" s="65">
        <f>VLOOKUP($A17,'Return Data'!$B$7:$R$2700,5,0)</f>
        <v>-24.223400000000002</v>
      </c>
      <c r="E17" s="66">
        <f t="shared" si="0"/>
        <v>26</v>
      </c>
      <c r="F17" s="65">
        <f>VLOOKUP($A17,'Return Data'!$B$7:$R$2700,6,0)</f>
        <v>-4.6459000000000001</v>
      </c>
      <c r="G17" s="66">
        <f t="shared" si="1"/>
        <v>26</v>
      </c>
      <c r="H17" s="65">
        <f>VLOOKUP($A17,'Return Data'!$B$7:$R$2700,7,0)</f>
        <v>0.26240000000000002</v>
      </c>
      <c r="I17" s="66">
        <f t="shared" si="2"/>
        <v>25</v>
      </c>
      <c r="J17" s="65">
        <f>VLOOKUP($A17,'Return Data'!$B$7:$R$2700,8,0)</f>
        <v>1.2161999999999999</v>
      </c>
      <c r="K17" s="66">
        <f t="shared" si="3"/>
        <v>25</v>
      </c>
      <c r="L17" s="65">
        <f>VLOOKUP($A17,'Return Data'!$B$7:$R$2700,9,0)</f>
        <v>2.8464</v>
      </c>
      <c r="M17" s="66">
        <f t="shared" si="4"/>
        <v>25</v>
      </c>
      <c r="N17" s="65">
        <f>VLOOKUP($A17,'Return Data'!$B$7:$R$2700,10,0)</f>
        <v>3.4293</v>
      </c>
      <c r="O17" s="66">
        <f t="shared" si="5"/>
        <v>7</v>
      </c>
      <c r="P17" s="65">
        <f>VLOOKUP($A17,'Return Data'!$B$7:$R$2700,11,0)</f>
        <v>5.4139999999999997</v>
      </c>
      <c r="Q17" s="66">
        <f t="shared" si="6"/>
        <v>4</v>
      </c>
      <c r="R17" s="65">
        <f>VLOOKUP($A17,'Return Data'!$B$7:$R$2700,12,0)</f>
        <v>7.3148</v>
      </c>
      <c r="S17" s="66">
        <f t="shared" si="7"/>
        <v>9</v>
      </c>
      <c r="T17" s="65">
        <f>VLOOKUP($A17,'Return Data'!$B$7:$R$2700,13,0)</f>
        <v>7.5126999999999997</v>
      </c>
      <c r="U17" s="66">
        <f t="shared" si="8"/>
        <v>4</v>
      </c>
      <c r="V17" s="65">
        <f>VLOOKUP($A17,'Return Data'!$B$7:$R$2700,17,0)</f>
        <v>8.2414000000000005</v>
      </c>
      <c r="W17" s="66">
        <f t="shared" si="9"/>
        <v>2</v>
      </c>
      <c r="X17" s="65">
        <f>VLOOKUP($A17,'Return Data'!$B$7:$R$2700,14,0)</f>
        <v>8.0744000000000007</v>
      </c>
      <c r="Y17" s="66">
        <f t="shared" si="10"/>
        <v>3</v>
      </c>
      <c r="Z17" s="65">
        <f>VLOOKUP($A17,'Return Data'!$B$7:$R$2700,16,0)</f>
        <v>8.5442999999999998</v>
      </c>
      <c r="AA17" s="67">
        <f t="shared" si="11"/>
        <v>3</v>
      </c>
    </row>
    <row r="18" spans="1:27" x14ac:dyDescent="0.3">
      <c r="A18" s="63" t="s">
        <v>1064</v>
      </c>
      <c r="B18" s="64">
        <f>VLOOKUP($A18,'Return Data'!$B$7:$R$2700,3,0)</f>
        <v>44260</v>
      </c>
      <c r="C18" s="65">
        <f>VLOOKUP($A18,'Return Data'!$B$7:$R$2700,4,0)</f>
        <v>30.5105</v>
      </c>
      <c r="D18" s="65">
        <f>VLOOKUP($A18,'Return Data'!$B$7:$R$2700,5,0)</f>
        <v>-4.665</v>
      </c>
      <c r="E18" s="66">
        <f t="shared" si="0"/>
        <v>24</v>
      </c>
      <c r="F18" s="65">
        <f>VLOOKUP($A18,'Return Data'!$B$7:$R$2700,6,0)</f>
        <v>1.3161</v>
      </c>
      <c r="G18" s="66">
        <f t="shared" si="1"/>
        <v>20</v>
      </c>
      <c r="H18" s="65">
        <f>VLOOKUP($A18,'Return Data'!$B$7:$R$2700,7,0)</f>
        <v>3.2320000000000002</v>
      </c>
      <c r="I18" s="66">
        <f t="shared" si="2"/>
        <v>14</v>
      </c>
      <c r="J18" s="65">
        <f>VLOOKUP($A18,'Return Data'!$B$7:$R$2700,8,0)</f>
        <v>2.1073</v>
      </c>
      <c r="K18" s="66">
        <f t="shared" si="3"/>
        <v>21</v>
      </c>
      <c r="L18" s="65">
        <f>VLOOKUP($A18,'Return Data'!$B$7:$R$2700,9,0)</f>
        <v>4.0071000000000003</v>
      </c>
      <c r="M18" s="66">
        <f t="shared" si="4"/>
        <v>14</v>
      </c>
      <c r="N18" s="65">
        <f>VLOOKUP($A18,'Return Data'!$B$7:$R$2700,10,0)</f>
        <v>2.2181000000000002</v>
      </c>
      <c r="O18" s="66">
        <f t="shared" si="5"/>
        <v>25</v>
      </c>
      <c r="P18" s="65">
        <f>VLOOKUP($A18,'Return Data'!$B$7:$R$2700,11,0)</f>
        <v>3.6869999999999998</v>
      </c>
      <c r="Q18" s="66">
        <f t="shared" si="6"/>
        <v>23</v>
      </c>
      <c r="R18" s="65">
        <f>VLOOKUP($A18,'Return Data'!$B$7:$R$2700,12,0)</f>
        <v>5.2529000000000003</v>
      </c>
      <c r="S18" s="66">
        <f t="shared" si="7"/>
        <v>21</v>
      </c>
      <c r="T18" s="65">
        <f>VLOOKUP($A18,'Return Data'!$B$7:$R$2700,13,0)</f>
        <v>6.0140000000000002</v>
      </c>
      <c r="U18" s="66">
        <f t="shared" si="8"/>
        <v>18</v>
      </c>
      <c r="V18" s="65">
        <f>VLOOKUP($A18,'Return Data'!$B$7:$R$2700,17,0)</f>
        <v>7.2736000000000001</v>
      </c>
      <c r="W18" s="66">
        <f t="shared" si="9"/>
        <v>11</v>
      </c>
      <c r="X18" s="65">
        <f>VLOOKUP($A18,'Return Data'!$B$7:$R$2700,14,0)</f>
        <v>7.4569000000000001</v>
      </c>
      <c r="Y18" s="66">
        <f t="shared" si="10"/>
        <v>12</v>
      </c>
      <c r="Z18" s="65">
        <f>VLOOKUP($A18,'Return Data'!$B$7:$R$2700,16,0)</f>
        <v>8.2451000000000008</v>
      </c>
      <c r="AA18" s="67">
        <f t="shared" si="11"/>
        <v>9</v>
      </c>
    </row>
    <row r="19" spans="1:27" x14ac:dyDescent="0.3">
      <c r="A19" s="63" t="s">
        <v>1067</v>
      </c>
      <c r="B19" s="64">
        <f>VLOOKUP($A19,'Return Data'!$B$7:$R$2700,3,0)</f>
        <v>44260</v>
      </c>
      <c r="C19" s="65">
        <f>VLOOKUP($A19,'Return Data'!$B$7:$R$2700,4,0)</f>
        <v>3037.9247999999998</v>
      </c>
      <c r="D19" s="65">
        <f>VLOOKUP($A19,'Return Data'!$B$7:$R$2700,5,0)</f>
        <v>-4.3068</v>
      </c>
      <c r="E19" s="66">
        <f t="shared" si="0"/>
        <v>23</v>
      </c>
      <c r="F19" s="65">
        <f>VLOOKUP($A19,'Return Data'!$B$7:$R$2700,6,0)</f>
        <v>1.1756</v>
      </c>
      <c r="G19" s="66">
        <f t="shared" si="1"/>
        <v>22</v>
      </c>
      <c r="H19" s="65">
        <f>VLOOKUP($A19,'Return Data'!$B$7:$R$2700,7,0)</f>
        <v>3.6886000000000001</v>
      </c>
      <c r="I19" s="66">
        <f t="shared" si="2"/>
        <v>8</v>
      </c>
      <c r="J19" s="65">
        <f>VLOOKUP($A19,'Return Data'!$B$7:$R$2700,8,0)</f>
        <v>2.6778</v>
      </c>
      <c r="K19" s="66">
        <f t="shared" si="3"/>
        <v>10</v>
      </c>
      <c r="L19" s="65">
        <f>VLOOKUP($A19,'Return Data'!$B$7:$R$2700,9,0)</f>
        <v>4.5190000000000001</v>
      </c>
      <c r="M19" s="66">
        <f t="shared" si="4"/>
        <v>5</v>
      </c>
      <c r="N19" s="65">
        <f>VLOOKUP($A19,'Return Data'!$B$7:$R$2700,10,0)</f>
        <v>2.5434000000000001</v>
      </c>
      <c r="O19" s="66">
        <f t="shared" si="5"/>
        <v>18</v>
      </c>
      <c r="P19" s="65">
        <f>VLOOKUP($A19,'Return Data'!$B$7:$R$2700,11,0)</f>
        <v>3.9201999999999999</v>
      </c>
      <c r="Q19" s="66">
        <f t="shared" si="6"/>
        <v>17</v>
      </c>
      <c r="R19" s="65">
        <f>VLOOKUP($A19,'Return Data'!$B$7:$R$2700,12,0)</f>
        <v>5.4744000000000002</v>
      </c>
      <c r="S19" s="66">
        <f t="shared" si="7"/>
        <v>18</v>
      </c>
      <c r="T19" s="65">
        <f>VLOOKUP($A19,'Return Data'!$B$7:$R$2700,13,0)</f>
        <v>6.4024000000000001</v>
      </c>
      <c r="U19" s="66">
        <f t="shared" si="8"/>
        <v>12</v>
      </c>
      <c r="V19" s="65">
        <f>VLOOKUP($A19,'Return Data'!$B$7:$R$2700,17,0)</f>
        <v>7.7451999999999996</v>
      </c>
      <c r="W19" s="66">
        <f t="shared" si="9"/>
        <v>6</v>
      </c>
      <c r="X19" s="65">
        <f>VLOOKUP($A19,'Return Data'!$B$7:$R$2700,14,0)</f>
        <v>7.7603999999999997</v>
      </c>
      <c r="Y19" s="66">
        <f t="shared" si="10"/>
        <v>6</v>
      </c>
      <c r="Z19" s="65">
        <f>VLOOKUP($A19,'Return Data'!$B$7:$R$2700,16,0)</f>
        <v>8.2453000000000003</v>
      </c>
      <c r="AA19" s="67">
        <f t="shared" si="11"/>
        <v>8</v>
      </c>
    </row>
    <row r="20" spans="1:27" x14ac:dyDescent="0.3">
      <c r="A20" s="63" t="s">
        <v>1069</v>
      </c>
      <c r="B20" s="64">
        <f>VLOOKUP($A20,'Return Data'!$B$7:$R$2700,3,0)</f>
        <v>44260</v>
      </c>
      <c r="C20" s="65">
        <f>VLOOKUP($A20,'Return Data'!$B$7:$R$2700,4,0)</f>
        <v>29.370999999999999</v>
      </c>
      <c r="D20" s="65">
        <f>VLOOKUP($A20,'Return Data'!$B$7:$R$2700,5,0)</f>
        <v>-3.4792999999999998</v>
      </c>
      <c r="E20" s="66">
        <f t="shared" si="0"/>
        <v>21</v>
      </c>
      <c r="F20" s="65">
        <f>VLOOKUP($A20,'Return Data'!$B$7:$R$2700,6,0)</f>
        <v>1.2843</v>
      </c>
      <c r="G20" s="66">
        <f t="shared" si="1"/>
        <v>21</v>
      </c>
      <c r="H20" s="65">
        <f>VLOOKUP($A20,'Return Data'!$B$7:$R$2700,7,0)</f>
        <v>2.2555999999999998</v>
      </c>
      <c r="I20" s="66">
        <f t="shared" si="2"/>
        <v>23</v>
      </c>
      <c r="J20" s="65">
        <f>VLOOKUP($A20,'Return Data'!$B$7:$R$2700,8,0)</f>
        <v>2.1394000000000002</v>
      </c>
      <c r="K20" s="66">
        <f t="shared" si="3"/>
        <v>20</v>
      </c>
      <c r="L20" s="65">
        <f>VLOOKUP($A20,'Return Data'!$B$7:$R$2700,9,0)</f>
        <v>3.1454</v>
      </c>
      <c r="M20" s="66">
        <f t="shared" si="4"/>
        <v>24</v>
      </c>
      <c r="N20" s="65">
        <f>VLOOKUP($A20,'Return Data'!$B$7:$R$2700,10,0)</f>
        <v>2.2936000000000001</v>
      </c>
      <c r="O20" s="66">
        <f t="shared" si="5"/>
        <v>23</v>
      </c>
      <c r="P20" s="65">
        <f>VLOOKUP($A20,'Return Data'!$B$7:$R$2700,11,0)</f>
        <v>3.3595000000000002</v>
      </c>
      <c r="Q20" s="66">
        <f t="shared" si="6"/>
        <v>25</v>
      </c>
      <c r="R20" s="65">
        <f>VLOOKUP($A20,'Return Data'!$B$7:$R$2700,12,0)</f>
        <v>31.976600000000001</v>
      </c>
      <c r="S20" s="66">
        <f t="shared" si="7"/>
        <v>2</v>
      </c>
      <c r="T20" s="65">
        <f>VLOOKUP($A20,'Return Data'!$B$7:$R$2700,13,0)</f>
        <v>25.651299999999999</v>
      </c>
      <c r="U20" s="66">
        <f t="shared" si="8"/>
        <v>1</v>
      </c>
      <c r="V20" s="65">
        <f>VLOOKUP($A20,'Return Data'!$B$7:$R$2700,17,0)</f>
        <v>5.2987000000000002</v>
      </c>
      <c r="W20" s="66">
        <f t="shared" si="9"/>
        <v>17</v>
      </c>
      <c r="X20" s="65">
        <f>VLOOKUP($A20,'Return Data'!$B$7:$R$2700,14,0)</f>
        <v>5.9305000000000003</v>
      </c>
      <c r="Y20" s="66">
        <f t="shared" si="10"/>
        <v>17</v>
      </c>
      <c r="Z20" s="65">
        <f>VLOOKUP($A20,'Return Data'!$B$7:$R$2700,16,0)</f>
        <v>7.4787999999999997</v>
      </c>
      <c r="AA20" s="67">
        <f t="shared" si="11"/>
        <v>16</v>
      </c>
    </row>
    <row r="21" spans="1:27" x14ac:dyDescent="0.3">
      <c r="A21" s="63" t="s">
        <v>1071</v>
      </c>
      <c r="B21" s="64">
        <f>VLOOKUP($A21,'Return Data'!$B$7:$R$2700,3,0)</f>
        <v>44260</v>
      </c>
      <c r="C21" s="65">
        <f>VLOOKUP($A21,'Return Data'!$B$7:$R$2700,4,0)</f>
        <v>2762.902</v>
      </c>
      <c r="D21" s="65">
        <f>VLOOKUP($A21,'Return Data'!$B$7:$R$2700,5,0)</f>
        <v>-3.4251999999999998</v>
      </c>
      <c r="E21" s="66">
        <f t="shared" si="0"/>
        <v>20</v>
      </c>
      <c r="F21" s="65">
        <f>VLOOKUP($A21,'Return Data'!$B$7:$R$2700,6,0)</f>
        <v>1.7788999999999999</v>
      </c>
      <c r="G21" s="66">
        <f t="shared" si="1"/>
        <v>16</v>
      </c>
      <c r="H21" s="65">
        <f>VLOOKUP($A21,'Return Data'!$B$7:$R$2700,7,0)</f>
        <v>3.7042999999999999</v>
      </c>
      <c r="I21" s="66">
        <f t="shared" si="2"/>
        <v>7</v>
      </c>
      <c r="J21" s="65">
        <f>VLOOKUP($A21,'Return Data'!$B$7:$R$2700,8,0)</f>
        <v>1.7824</v>
      </c>
      <c r="K21" s="66">
        <f t="shared" si="3"/>
        <v>22</v>
      </c>
      <c r="L21" s="65">
        <f>VLOOKUP($A21,'Return Data'!$B$7:$R$2700,9,0)</f>
        <v>3.9712999999999998</v>
      </c>
      <c r="M21" s="66">
        <f t="shared" si="4"/>
        <v>16</v>
      </c>
      <c r="N21" s="65">
        <f>VLOOKUP($A21,'Return Data'!$B$7:$R$2700,10,0)</f>
        <v>2.5869</v>
      </c>
      <c r="O21" s="66">
        <f t="shared" si="5"/>
        <v>16</v>
      </c>
      <c r="P21" s="65">
        <f>VLOOKUP($A21,'Return Data'!$B$7:$R$2700,11,0)</f>
        <v>4.7377000000000002</v>
      </c>
      <c r="Q21" s="66">
        <f t="shared" si="6"/>
        <v>8</v>
      </c>
      <c r="R21" s="65">
        <f>VLOOKUP($A21,'Return Data'!$B$7:$R$2700,12,0)</f>
        <v>7.0237999999999996</v>
      </c>
      <c r="S21" s="66">
        <f t="shared" si="7"/>
        <v>10</v>
      </c>
      <c r="T21" s="65">
        <f>VLOOKUP($A21,'Return Data'!$B$7:$R$2700,13,0)</f>
        <v>7.3048999999999999</v>
      </c>
      <c r="U21" s="66">
        <f t="shared" si="8"/>
        <v>6</v>
      </c>
      <c r="V21" s="65">
        <f>VLOOKUP($A21,'Return Data'!$B$7:$R$2700,17,0)</f>
        <v>8.2840000000000007</v>
      </c>
      <c r="W21" s="66">
        <f t="shared" si="9"/>
        <v>1</v>
      </c>
      <c r="X21" s="65">
        <f>VLOOKUP($A21,'Return Data'!$B$7:$R$2700,14,0)</f>
        <v>8.3736999999999995</v>
      </c>
      <c r="Y21" s="66">
        <f t="shared" si="10"/>
        <v>1</v>
      </c>
      <c r="Z21" s="65">
        <f>VLOOKUP($A21,'Return Data'!$B$7:$R$2700,16,0)</f>
        <v>8.7140000000000004</v>
      </c>
      <c r="AA21" s="67">
        <f t="shared" si="11"/>
        <v>1</v>
      </c>
    </row>
    <row r="22" spans="1:27" x14ac:dyDescent="0.3">
      <c r="A22" s="63" t="s">
        <v>1072</v>
      </c>
      <c r="B22" s="64">
        <f>VLOOKUP($A22,'Return Data'!$B$7:$R$2700,3,0)</f>
        <v>44260</v>
      </c>
      <c r="C22" s="65">
        <f>VLOOKUP($A22,'Return Data'!$B$7:$R$2700,4,0)</f>
        <v>22.7728</v>
      </c>
      <c r="D22" s="65">
        <f>VLOOKUP($A22,'Return Data'!$B$7:$R$2700,5,0)</f>
        <v>-0.1603</v>
      </c>
      <c r="E22" s="66">
        <f t="shared" si="0"/>
        <v>10</v>
      </c>
      <c r="F22" s="65">
        <f>VLOOKUP($A22,'Return Data'!$B$7:$R$2700,6,0)</f>
        <v>2.2978000000000001</v>
      </c>
      <c r="G22" s="66">
        <f t="shared" si="1"/>
        <v>11</v>
      </c>
      <c r="H22" s="65">
        <f>VLOOKUP($A22,'Return Data'!$B$7:$R$2700,7,0)</f>
        <v>3.3679999999999999</v>
      </c>
      <c r="I22" s="66">
        <f t="shared" si="2"/>
        <v>11</v>
      </c>
      <c r="J22" s="65">
        <f>VLOOKUP($A22,'Return Data'!$B$7:$R$2700,8,0)</f>
        <v>2.6314000000000002</v>
      </c>
      <c r="K22" s="66">
        <f t="shared" si="3"/>
        <v>11</v>
      </c>
      <c r="L22" s="65">
        <f>VLOOKUP($A22,'Return Data'!$B$7:$R$2700,9,0)</f>
        <v>4.3996000000000004</v>
      </c>
      <c r="M22" s="66">
        <f t="shared" si="4"/>
        <v>7</v>
      </c>
      <c r="N22" s="65">
        <f>VLOOKUP($A22,'Return Data'!$B$7:$R$2700,10,0)</f>
        <v>2.8504999999999998</v>
      </c>
      <c r="O22" s="66">
        <f t="shared" si="5"/>
        <v>11</v>
      </c>
      <c r="P22" s="65">
        <f>VLOOKUP($A22,'Return Data'!$B$7:$R$2700,11,0)</f>
        <v>4.6790000000000003</v>
      </c>
      <c r="Q22" s="66">
        <f t="shared" si="6"/>
        <v>10</v>
      </c>
      <c r="R22" s="65">
        <f>VLOOKUP($A22,'Return Data'!$B$7:$R$2700,12,0)</f>
        <v>8.9487000000000005</v>
      </c>
      <c r="S22" s="66">
        <f t="shared" si="7"/>
        <v>6</v>
      </c>
      <c r="T22" s="65">
        <f>VLOOKUP($A22,'Return Data'!$B$7:$R$2700,13,0)</f>
        <v>6.0917000000000003</v>
      </c>
      <c r="U22" s="66">
        <f t="shared" si="8"/>
        <v>16</v>
      </c>
      <c r="V22" s="65">
        <f>VLOOKUP($A22,'Return Data'!$B$7:$R$2700,17,0)</f>
        <v>6.0624000000000002</v>
      </c>
      <c r="W22" s="66">
        <f t="shared" si="9"/>
        <v>15</v>
      </c>
      <c r="X22" s="65">
        <f>VLOOKUP($A22,'Return Data'!$B$7:$R$2700,14,0)</f>
        <v>6.5895000000000001</v>
      </c>
      <c r="Y22" s="66">
        <f t="shared" si="10"/>
        <v>15</v>
      </c>
      <c r="Z22" s="65">
        <f>VLOOKUP($A22,'Return Data'!$B$7:$R$2700,16,0)</f>
        <v>8.1847999999999992</v>
      </c>
      <c r="AA22" s="67">
        <f t="shared" si="11"/>
        <v>10</v>
      </c>
    </row>
    <row r="23" spans="1:27" x14ac:dyDescent="0.3">
      <c r="A23" s="63" t="s">
        <v>1075</v>
      </c>
      <c r="B23" s="64">
        <f>VLOOKUP($A23,'Return Data'!$B$7:$R$2700,3,0)</f>
        <v>44260</v>
      </c>
      <c r="C23" s="65">
        <f>VLOOKUP($A23,'Return Data'!$B$7:$R$2700,4,0)</f>
        <v>33.0047</v>
      </c>
      <c r="D23" s="65">
        <f>VLOOKUP($A23,'Return Data'!$B$7:$R$2700,5,0)</f>
        <v>2.3224999999999998</v>
      </c>
      <c r="E23" s="66">
        <f t="shared" si="0"/>
        <v>4</v>
      </c>
      <c r="F23" s="65">
        <f>VLOOKUP($A23,'Return Data'!$B$7:$R$2700,6,0)</f>
        <v>3.5768</v>
      </c>
      <c r="G23" s="66">
        <f t="shared" si="1"/>
        <v>7</v>
      </c>
      <c r="H23" s="65">
        <f>VLOOKUP($A23,'Return Data'!$B$7:$R$2700,7,0)</f>
        <v>3.3673000000000002</v>
      </c>
      <c r="I23" s="66">
        <f t="shared" si="2"/>
        <v>12</v>
      </c>
      <c r="J23" s="65">
        <f>VLOOKUP($A23,'Return Data'!$B$7:$R$2700,8,0)</f>
        <v>2.5093000000000001</v>
      </c>
      <c r="K23" s="66">
        <f t="shared" si="3"/>
        <v>13</v>
      </c>
      <c r="L23" s="65">
        <f>VLOOKUP($A23,'Return Data'!$B$7:$R$2700,9,0)</f>
        <v>3.6677</v>
      </c>
      <c r="M23" s="66">
        <f t="shared" si="4"/>
        <v>22</v>
      </c>
      <c r="N23" s="65">
        <f>VLOOKUP($A23,'Return Data'!$B$7:$R$2700,10,0)</f>
        <v>4.9805000000000001</v>
      </c>
      <c r="O23" s="66">
        <f t="shared" si="5"/>
        <v>3</v>
      </c>
      <c r="P23" s="65">
        <f>VLOOKUP($A23,'Return Data'!$B$7:$R$2700,11,0)</f>
        <v>5.0617000000000001</v>
      </c>
      <c r="Q23" s="66">
        <f t="shared" si="6"/>
        <v>7</v>
      </c>
      <c r="R23" s="65">
        <f>VLOOKUP($A23,'Return Data'!$B$7:$R$2700,12,0)</f>
        <v>7.4156000000000004</v>
      </c>
      <c r="S23" s="66">
        <f t="shared" si="7"/>
        <v>8</v>
      </c>
      <c r="T23" s="65">
        <f>VLOOKUP($A23,'Return Data'!$B$7:$R$2700,13,0)</f>
        <v>7.1623000000000001</v>
      </c>
      <c r="U23" s="66">
        <f t="shared" si="8"/>
        <v>7</v>
      </c>
      <c r="V23" s="65">
        <f>VLOOKUP($A23,'Return Data'!$B$7:$R$2700,17,0)</f>
        <v>5.5751999999999997</v>
      </c>
      <c r="W23" s="66">
        <f t="shared" si="9"/>
        <v>16</v>
      </c>
      <c r="X23" s="65">
        <f>VLOOKUP($A23,'Return Data'!$B$7:$R$2700,14,0)</f>
        <v>6.4111000000000002</v>
      </c>
      <c r="Y23" s="66">
        <f t="shared" si="10"/>
        <v>16</v>
      </c>
      <c r="Z23" s="65">
        <f>VLOOKUP($A23,'Return Data'!$B$7:$R$2700,16,0)</f>
        <v>7.7794999999999996</v>
      </c>
      <c r="AA23" s="67">
        <f t="shared" si="11"/>
        <v>14</v>
      </c>
    </row>
    <row r="24" spans="1:27" x14ac:dyDescent="0.3">
      <c r="A24" s="63" t="s">
        <v>1076</v>
      </c>
      <c r="B24" s="64">
        <f>VLOOKUP($A24,'Return Data'!$B$7:$R$2700,3,0)</f>
        <v>44260</v>
      </c>
      <c r="C24" s="65">
        <f>VLOOKUP($A24,'Return Data'!$B$7:$R$2700,4,0)</f>
        <v>1337.9394</v>
      </c>
      <c r="D24" s="65">
        <f>VLOOKUP($A24,'Return Data'!$B$7:$R$2700,5,0)</f>
        <v>-1.5358000000000001</v>
      </c>
      <c r="E24" s="66">
        <f t="shared" si="0"/>
        <v>14</v>
      </c>
      <c r="F24" s="65">
        <f>VLOOKUP($A24,'Return Data'!$B$7:$R$2700,6,0)</f>
        <v>1.4723999999999999</v>
      </c>
      <c r="G24" s="66">
        <f t="shared" si="1"/>
        <v>18</v>
      </c>
      <c r="H24" s="65">
        <f>VLOOKUP($A24,'Return Data'!$B$7:$R$2700,7,0)</f>
        <v>3.1318000000000001</v>
      </c>
      <c r="I24" s="66">
        <f t="shared" si="2"/>
        <v>15</v>
      </c>
      <c r="J24" s="65">
        <f>VLOOKUP($A24,'Return Data'!$B$7:$R$2700,8,0)</f>
        <v>2.4649000000000001</v>
      </c>
      <c r="K24" s="66">
        <f t="shared" si="3"/>
        <v>14</v>
      </c>
      <c r="L24" s="65">
        <f>VLOOKUP($A24,'Return Data'!$B$7:$R$2700,9,0)</f>
        <v>4.0708000000000002</v>
      </c>
      <c r="M24" s="66">
        <f t="shared" si="4"/>
        <v>13</v>
      </c>
      <c r="N24" s="65">
        <f>VLOOKUP($A24,'Return Data'!$B$7:$R$2700,10,0)</f>
        <v>2.7585000000000002</v>
      </c>
      <c r="O24" s="66">
        <f t="shared" si="5"/>
        <v>14</v>
      </c>
      <c r="P24" s="65">
        <f>VLOOKUP($A24,'Return Data'!$B$7:$R$2700,11,0)</f>
        <v>4.2149999999999999</v>
      </c>
      <c r="Q24" s="66">
        <f t="shared" si="6"/>
        <v>13</v>
      </c>
      <c r="R24" s="65">
        <f>VLOOKUP($A24,'Return Data'!$B$7:$R$2700,12,0)</f>
        <v>5.5335999999999999</v>
      </c>
      <c r="S24" s="66">
        <f t="shared" si="7"/>
        <v>17</v>
      </c>
      <c r="T24" s="65">
        <f>VLOOKUP($A24,'Return Data'!$B$7:$R$2700,13,0)</f>
        <v>6.0707000000000004</v>
      </c>
      <c r="U24" s="66">
        <f t="shared" si="8"/>
        <v>17</v>
      </c>
      <c r="V24" s="65">
        <f>VLOOKUP($A24,'Return Data'!$B$7:$R$2700,17,0)</f>
        <v>7.4141000000000004</v>
      </c>
      <c r="W24" s="66">
        <f t="shared" si="9"/>
        <v>9</v>
      </c>
      <c r="X24" s="65">
        <f>VLOOKUP($A24,'Return Data'!$B$7:$R$2700,14,0)</f>
        <v>7.5895999999999999</v>
      </c>
      <c r="Y24" s="66">
        <f t="shared" si="10"/>
        <v>10</v>
      </c>
      <c r="Z24" s="65">
        <f>VLOOKUP($A24,'Return Data'!$B$7:$R$2700,16,0)</f>
        <v>7.4492000000000003</v>
      </c>
      <c r="AA24" s="67">
        <f t="shared" si="11"/>
        <v>18</v>
      </c>
    </row>
    <row r="25" spans="1:27" x14ac:dyDescent="0.3">
      <c r="A25" s="63" t="s">
        <v>1078</v>
      </c>
      <c r="B25" s="64">
        <f>VLOOKUP($A25,'Return Data'!$B$7:$R$2700,3,0)</f>
        <v>44260</v>
      </c>
      <c r="C25" s="65">
        <f>VLOOKUP($A25,'Return Data'!$B$7:$R$2700,4,0)</f>
        <v>1882.4861000000001</v>
      </c>
      <c r="D25" s="65">
        <f>VLOOKUP($A25,'Return Data'!$B$7:$R$2700,5,0)</f>
        <v>-3.1059000000000001</v>
      </c>
      <c r="E25" s="66">
        <f t="shared" si="0"/>
        <v>19</v>
      </c>
      <c r="F25" s="65">
        <f>VLOOKUP($A25,'Return Data'!$B$7:$R$2700,6,0)</f>
        <v>2.2934999999999999</v>
      </c>
      <c r="G25" s="66">
        <f t="shared" si="1"/>
        <v>12</v>
      </c>
      <c r="H25" s="65">
        <f>VLOOKUP($A25,'Return Data'!$B$7:$R$2700,7,0)</f>
        <v>3.4182999999999999</v>
      </c>
      <c r="I25" s="66">
        <f t="shared" si="2"/>
        <v>10</v>
      </c>
      <c r="J25" s="65">
        <f>VLOOKUP($A25,'Return Data'!$B$7:$R$2700,8,0)</f>
        <v>2.7328000000000001</v>
      </c>
      <c r="K25" s="66">
        <f t="shared" si="3"/>
        <v>9</v>
      </c>
      <c r="L25" s="65">
        <f>VLOOKUP($A25,'Return Data'!$B$7:$R$2700,9,0)</f>
        <v>3.9457</v>
      </c>
      <c r="M25" s="66">
        <f t="shared" si="4"/>
        <v>17</v>
      </c>
      <c r="N25" s="65">
        <f>VLOOKUP($A25,'Return Data'!$B$7:$R$2700,10,0)</f>
        <v>2.3182999999999998</v>
      </c>
      <c r="O25" s="66">
        <f t="shared" si="5"/>
        <v>21</v>
      </c>
      <c r="P25" s="65">
        <f>VLOOKUP($A25,'Return Data'!$B$7:$R$2700,11,0)</f>
        <v>4.0247000000000002</v>
      </c>
      <c r="Q25" s="66">
        <f t="shared" si="6"/>
        <v>16</v>
      </c>
      <c r="R25" s="65">
        <f>VLOOKUP($A25,'Return Data'!$B$7:$R$2700,12,0)</f>
        <v>6.0063000000000004</v>
      </c>
      <c r="S25" s="66">
        <f t="shared" si="7"/>
        <v>13</v>
      </c>
      <c r="T25" s="65">
        <f>VLOOKUP($A25,'Return Data'!$B$7:$R$2700,13,0)</f>
        <v>6.1289999999999996</v>
      </c>
      <c r="U25" s="66">
        <f t="shared" si="8"/>
        <v>15</v>
      </c>
      <c r="V25" s="65">
        <f>VLOOKUP($A25,'Return Data'!$B$7:$R$2700,17,0)</f>
        <v>6.3124000000000002</v>
      </c>
      <c r="W25" s="66">
        <f t="shared" si="9"/>
        <v>14</v>
      </c>
      <c r="X25" s="65">
        <f>VLOOKUP($A25,'Return Data'!$B$7:$R$2700,14,0)</f>
        <v>6.8013000000000003</v>
      </c>
      <c r="Y25" s="66">
        <f t="shared" si="10"/>
        <v>14</v>
      </c>
      <c r="Z25" s="65">
        <f>VLOOKUP($A25,'Return Data'!$B$7:$R$2700,16,0)</f>
        <v>7.4656000000000002</v>
      </c>
      <c r="AA25" s="67">
        <f t="shared" si="11"/>
        <v>17</v>
      </c>
    </row>
    <row r="26" spans="1:27" x14ac:dyDescent="0.3">
      <c r="A26" s="63" t="s">
        <v>1081</v>
      </c>
      <c r="B26" s="64">
        <f>VLOOKUP($A26,'Return Data'!$B$7:$R$2700,3,0)</f>
        <v>44260</v>
      </c>
      <c r="C26" s="65">
        <f>VLOOKUP($A26,'Return Data'!$B$7:$R$2700,4,0)</f>
        <v>3003.2449999999999</v>
      </c>
      <c r="D26" s="65">
        <f>VLOOKUP($A26,'Return Data'!$B$7:$R$2700,5,0)</f>
        <v>2.1524999999999999</v>
      </c>
      <c r="E26" s="66">
        <f t="shared" si="0"/>
        <v>5</v>
      </c>
      <c r="F26" s="65">
        <f>VLOOKUP($A26,'Return Data'!$B$7:$R$2700,6,0)</f>
        <v>5.5838999999999999</v>
      </c>
      <c r="G26" s="66">
        <f t="shared" si="1"/>
        <v>3</v>
      </c>
      <c r="H26" s="65">
        <f>VLOOKUP($A26,'Return Data'!$B$7:$R$2700,7,0)</f>
        <v>5.1805000000000003</v>
      </c>
      <c r="I26" s="66">
        <f t="shared" si="2"/>
        <v>3</v>
      </c>
      <c r="J26" s="65">
        <f>VLOOKUP($A26,'Return Data'!$B$7:$R$2700,8,0)</f>
        <v>3.7881</v>
      </c>
      <c r="K26" s="66">
        <f t="shared" si="3"/>
        <v>4</v>
      </c>
      <c r="L26" s="65">
        <f>VLOOKUP($A26,'Return Data'!$B$7:$R$2700,9,0)</f>
        <v>5.1130000000000004</v>
      </c>
      <c r="M26" s="66">
        <f t="shared" si="4"/>
        <v>2</v>
      </c>
      <c r="N26" s="65">
        <f>VLOOKUP($A26,'Return Data'!$B$7:$R$2700,10,0)</f>
        <v>3.4434</v>
      </c>
      <c r="O26" s="66">
        <f t="shared" si="5"/>
        <v>6</v>
      </c>
      <c r="P26" s="65">
        <f>VLOOKUP($A26,'Return Data'!$B$7:$R$2700,11,0)</f>
        <v>5.2007000000000003</v>
      </c>
      <c r="Q26" s="66">
        <f t="shared" si="6"/>
        <v>5</v>
      </c>
      <c r="R26" s="65">
        <f>VLOOKUP($A26,'Return Data'!$B$7:$R$2700,12,0)</f>
        <v>6.9047000000000001</v>
      </c>
      <c r="S26" s="66">
        <f t="shared" si="7"/>
        <v>11</v>
      </c>
      <c r="T26" s="65">
        <f>VLOOKUP($A26,'Return Data'!$B$7:$R$2700,13,0)</f>
        <v>6.7571000000000003</v>
      </c>
      <c r="U26" s="66">
        <f t="shared" si="8"/>
        <v>9</v>
      </c>
      <c r="V26" s="65">
        <f>VLOOKUP($A26,'Return Data'!$B$7:$R$2700,17,0)</f>
        <v>7.1395</v>
      </c>
      <c r="W26" s="66">
        <f t="shared" si="9"/>
        <v>12</v>
      </c>
      <c r="X26" s="65">
        <f>VLOOKUP($A26,'Return Data'!$B$7:$R$2700,14,0)</f>
        <v>7.4813999999999998</v>
      </c>
      <c r="Y26" s="66">
        <f t="shared" si="10"/>
        <v>11</v>
      </c>
      <c r="Z26" s="65">
        <f>VLOOKUP($A26,'Return Data'!$B$7:$R$2700,16,0)</f>
        <v>8.2508999999999997</v>
      </c>
      <c r="AA26" s="67">
        <f t="shared" si="11"/>
        <v>7</v>
      </c>
    </row>
    <row r="27" spans="1:27" x14ac:dyDescent="0.3">
      <c r="A27" s="63" t="s">
        <v>1083</v>
      </c>
      <c r="B27" s="64">
        <f>VLOOKUP($A27,'Return Data'!$B$7:$R$2700,3,0)</f>
        <v>44260</v>
      </c>
      <c r="C27" s="65">
        <f>VLOOKUP($A27,'Return Data'!$B$7:$R$2700,4,0)</f>
        <v>24.440200000000001</v>
      </c>
      <c r="D27" s="65">
        <f>VLOOKUP($A27,'Return Data'!$B$7:$R$2700,5,0)</f>
        <v>-1.792</v>
      </c>
      <c r="E27" s="66">
        <f t="shared" si="0"/>
        <v>17</v>
      </c>
      <c r="F27" s="65">
        <f>VLOOKUP($A27,'Return Data'!$B$7:$R$2700,6,0)</f>
        <v>1.3442000000000001</v>
      </c>
      <c r="G27" s="66">
        <f t="shared" si="1"/>
        <v>19</v>
      </c>
      <c r="H27" s="65">
        <f>VLOOKUP($A27,'Return Data'!$B$7:$R$2700,7,0)</f>
        <v>3.1168</v>
      </c>
      <c r="I27" s="66">
        <f t="shared" si="2"/>
        <v>16</v>
      </c>
      <c r="J27" s="65">
        <f>VLOOKUP($A27,'Return Data'!$B$7:$R$2700,8,0)</f>
        <v>4.8083999999999998</v>
      </c>
      <c r="K27" s="66">
        <f t="shared" si="3"/>
        <v>3</v>
      </c>
      <c r="L27" s="65">
        <f>VLOOKUP($A27,'Return Data'!$B$7:$R$2700,9,0)</f>
        <v>4.3346999999999998</v>
      </c>
      <c r="M27" s="66">
        <f t="shared" si="4"/>
        <v>9</v>
      </c>
      <c r="N27" s="65">
        <f>VLOOKUP($A27,'Return Data'!$B$7:$R$2700,10,0)</f>
        <v>3.5112999999999999</v>
      </c>
      <c r="O27" s="66">
        <f t="shared" si="5"/>
        <v>5</v>
      </c>
      <c r="P27" s="65">
        <f>VLOOKUP($A27,'Return Data'!$B$7:$R$2700,11,0)</f>
        <v>5.0629</v>
      </c>
      <c r="Q27" s="66">
        <f t="shared" si="6"/>
        <v>6</v>
      </c>
      <c r="R27" s="65">
        <f>VLOOKUP($A27,'Return Data'!$B$7:$R$2700,12,0)</f>
        <v>2.4272999999999998</v>
      </c>
      <c r="S27" s="66">
        <f t="shared" si="7"/>
        <v>25</v>
      </c>
      <c r="T27" s="65">
        <f>VLOOKUP($A27,'Return Data'!$B$7:$R$2700,13,0)</f>
        <v>2.3086000000000002</v>
      </c>
      <c r="U27" s="66">
        <f t="shared" si="8"/>
        <v>24</v>
      </c>
      <c r="V27" s="65">
        <f>VLOOKUP($A27,'Return Data'!$B$7:$R$2700,17,0)</f>
        <v>-3.5312000000000001</v>
      </c>
      <c r="W27" s="66">
        <f t="shared" si="9"/>
        <v>24</v>
      </c>
      <c r="X27" s="65">
        <f>VLOOKUP($A27,'Return Data'!$B$7:$R$2700,14,0)</f>
        <v>0.28310000000000002</v>
      </c>
      <c r="Y27" s="66">
        <f t="shared" si="10"/>
        <v>23</v>
      </c>
      <c r="Z27" s="65">
        <f>VLOOKUP($A27,'Return Data'!$B$7:$R$2700,16,0)</f>
        <v>5.8830999999999998</v>
      </c>
      <c r="AA27" s="67">
        <f t="shared" si="11"/>
        <v>23</v>
      </c>
    </row>
    <row r="28" spans="1:27" x14ac:dyDescent="0.3">
      <c r="A28" s="63" t="s">
        <v>1085</v>
      </c>
      <c r="B28" s="64">
        <f>VLOOKUP($A28,'Return Data'!$B$7:$R$2700,3,0)</f>
        <v>44260</v>
      </c>
      <c r="C28" s="65">
        <f>VLOOKUP($A28,'Return Data'!$B$7:$R$2700,4,0)</f>
        <v>2835.9337999999998</v>
      </c>
      <c r="D28" s="65">
        <f>VLOOKUP($A28,'Return Data'!$B$7:$R$2700,5,0)</f>
        <v>1.8843000000000001</v>
      </c>
      <c r="E28" s="66">
        <f t="shared" si="0"/>
        <v>6</v>
      </c>
      <c r="F28" s="65">
        <f>VLOOKUP($A28,'Return Data'!$B$7:$R$2700,6,0)</f>
        <v>3.4138000000000002</v>
      </c>
      <c r="G28" s="66">
        <f t="shared" si="1"/>
        <v>8</v>
      </c>
      <c r="H28" s="65">
        <f>VLOOKUP($A28,'Return Data'!$B$7:$R$2700,7,0)</f>
        <v>3.7372000000000001</v>
      </c>
      <c r="I28" s="66">
        <f t="shared" si="2"/>
        <v>6</v>
      </c>
      <c r="J28" s="65">
        <f>VLOOKUP($A28,'Return Data'!$B$7:$R$2700,8,0)</f>
        <v>3.0413999999999999</v>
      </c>
      <c r="K28" s="66">
        <f t="shared" si="3"/>
        <v>6</v>
      </c>
      <c r="L28" s="65">
        <f>VLOOKUP($A28,'Return Data'!$B$7:$R$2700,9,0)</f>
        <v>4.4489000000000001</v>
      </c>
      <c r="M28" s="66">
        <f t="shared" si="4"/>
        <v>6</v>
      </c>
      <c r="N28" s="65">
        <f>VLOOKUP($A28,'Return Data'!$B$7:$R$2700,10,0)</f>
        <v>2.9102999999999999</v>
      </c>
      <c r="O28" s="66">
        <f t="shared" si="5"/>
        <v>8</v>
      </c>
      <c r="P28" s="65">
        <f>VLOOKUP($A28,'Return Data'!$B$7:$R$2700,11,0)</f>
        <v>3.714</v>
      </c>
      <c r="Q28" s="66">
        <f t="shared" si="6"/>
        <v>21</v>
      </c>
      <c r="R28" s="65">
        <f>VLOOKUP($A28,'Return Data'!$B$7:$R$2700,12,0)</f>
        <v>11.9659</v>
      </c>
      <c r="S28" s="66">
        <f t="shared" si="7"/>
        <v>5</v>
      </c>
      <c r="T28" s="65">
        <f>VLOOKUP($A28,'Return Data'!$B$7:$R$2700,13,0)</f>
        <v>4.3959999999999999</v>
      </c>
      <c r="U28" s="66">
        <f t="shared" si="8"/>
        <v>22</v>
      </c>
      <c r="V28" s="65">
        <f>VLOOKUP($A28,'Return Data'!$B$7:$R$2700,17,0)</f>
        <v>-3.1808999999999998</v>
      </c>
      <c r="W28" s="66">
        <f t="shared" si="9"/>
        <v>23</v>
      </c>
      <c r="X28" s="65">
        <f>VLOOKUP($A28,'Return Data'!$B$7:$R$2700,14,0)</f>
        <v>1.34E-2</v>
      </c>
      <c r="Y28" s="66">
        <f t="shared" si="10"/>
        <v>24</v>
      </c>
      <c r="Z28" s="65">
        <f>VLOOKUP($A28,'Return Data'!$B$7:$R$2700,16,0)</f>
        <v>5.5404</v>
      </c>
      <c r="AA28" s="67">
        <f t="shared" si="11"/>
        <v>24</v>
      </c>
    </row>
    <row r="29" spans="1:27" x14ac:dyDescent="0.3">
      <c r="A29" s="63" t="s">
        <v>1087</v>
      </c>
      <c r="B29" s="64">
        <f>VLOOKUP($A29,'Return Data'!$B$7:$R$2700,3,0)</f>
        <v>44260</v>
      </c>
      <c r="C29" s="65">
        <f>VLOOKUP($A29,'Return Data'!$B$7:$R$2700,4,0)</f>
        <v>2787.6021000000001</v>
      </c>
      <c r="D29" s="65">
        <f>VLOOKUP($A29,'Return Data'!$B$7:$R$2700,5,0)</f>
        <v>-1.5699000000000001</v>
      </c>
      <c r="E29" s="66">
        <f t="shared" si="0"/>
        <v>15</v>
      </c>
      <c r="F29" s="65">
        <f>VLOOKUP($A29,'Return Data'!$B$7:$R$2700,6,0)</f>
        <v>1.9076</v>
      </c>
      <c r="G29" s="66">
        <f t="shared" si="1"/>
        <v>15</v>
      </c>
      <c r="H29" s="65">
        <f>VLOOKUP($A29,'Return Data'!$B$7:$R$2700,7,0)</f>
        <v>2.9356</v>
      </c>
      <c r="I29" s="66">
        <f t="shared" si="2"/>
        <v>18</v>
      </c>
      <c r="J29" s="65">
        <f>VLOOKUP($A29,'Return Data'!$B$7:$R$2700,8,0)</f>
        <v>2.6223000000000001</v>
      </c>
      <c r="K29" s="66">
        <f t="shared" si="3"/>
        <v>12</v>
      </c>
      <c r="L29" s="65">
        <f>VLOOKUP($A29,'Return Data'!$B$7:$R$2700,9,0)</f>
        <v>3.6985000000000001</v>
      </c>
      <c r="M29" s="66">
        <f t="shared" si="4"/>
        <v>20</v>
      </c>
      <c r="N29" s="65">
        <f>VLOOKUP($A29,'Return Data'!$B$7:$R$2700,10,0)</f>
        <v>2.8435999999999999</v>
      </c>
      <c r="O29" s="66">
        <f t="shared" si="5"/>
        <v>12</v>
      </c>
      <c r="P29" s="65">
        <f>VLOOKUP($A29,'Return Data'!$B$7:$R$2700,11,0)</f>
        <v>4.173</v>
      </c>
      <c r="Q29" s="66">
        <f t="shared" si="6"/>
        <v>14</v>
      </c>
      <c r="R29" s="65">
        <f>VLOOKUP($A29,'Return Data'!$B$7:$R$2700,12,0)</f>
        <v>5.4272999999999998</v>
      </c>
      <c r="S29" s="66">
        <f t="shared" si="7"/>
        <v>19</v>
      </c>
      <c r="T29" s="65">
        <f>VLOOKUP($A29,'Return Data'!$B$7:$R$2700,13,0)</f>
        <v>6.3642000000000003</v>
      </c>
      <c r="U29" s="66">
        <f t="shared" si="8"/>
        <v>13</v>
      </c>
      <c r="V29" s="65">
        <f>VLOOKUP($A29,'Return Data'!$B$7:$R$2700,17,0)</f>
        <v>7.4870000000000001</v>
      </c>
      <c r="W29" s="66">
        <f t="shared" si="9"/>
        <v>8</v>
      </c>
      <c r="X29" s="65">
        <f>VLOOKUP($A29,'Return Data'!$B$7:$R$2700,14,0)</f>
        <v>7.6479999999999997</v>
      </c>
      <c r="Y29" s="66">
        <f t="shared" si="10"/>
        <v>8</v>
      </c>
      <c r="Z29" s="65">
        <f>VLOOKUP($A29,'Return Data'!$B$7:$R$2700,16,0)</f>
        <v>8.0920000000000005</v>
      </c>
      <c r="AA29" s="67">
        <f t="shared" si="11"/>
        <v>11</v>
      </c>
    </row>
    <row r="30" spans="1:27" x14ac:dyDescent="0.3">
      <c r="A30" s="63" t="s">
        <v>1088</v>
      </c>
      <c r="B30" s="64">
        <f>VLOOKUP($A30,'Return Data'!$B$7:$R$2700,3,0)</f>
        <v>44260</v>
      </c>
      <c r="C30" s="65">
        <f>VLOOKUP($A30,'Return Data'!$B$7:$R$2700,4,0)</f>
        <v>27.004300000000001</v>
      </c>
      <c r="D30" s="65">
        <f>VLOOKUP($A30,'Return Data'!$B$7:$R$2700,5,0)</f>
        <v>-1.8922000000000001</v>
      </c>
      <c r="E30" s="66">
        <f t="shared" si="0"/>
        <v>18</v>
      </c>
      <c r="F30" s="65">
        <f>VLOOKUP($A30,'Return Data'!$B$7:$R$2700,6,0)</f>
        <v>0.5857</v>
      </c>
      <c r="G30" s="66">
        <f t="shared" si="1"/>
        <v>23</v>
      </c>
      <c r="H30" s="65">
        <f>VLOOKUP($A30,'Return Data'!$B$7:$R$2700,7,0)</f>
        <v>2.1248999999999998</v>
      </c>
      <c r="I30" s="66">
        <f t="shared" si="2"/>
        <v>24</v>
      </c>
      <c r="J30" s="65">
        <f>VLOOKUP($A30,'Return Data'!$B$7:$R$2700,8,0)</f>
        <v>2.1644999999999999</v>
      </c>
      <c r="K30" s="66">
        <f t="shared" si="3"/>
        <v>19</v>
      </c>
      <c r="L30" s="65">
        <f>VLOOKUP($A30,'Return Data'!$B$7:$R$2700,9,0)</f>
        <v>3.6354000000000002</v>
      </c>
      <c r="M30" s="66">
        <f t="shared" si="4"/>
        <v>23</v>
      </c>
      <c r="N30" s="65">
        <f>VLOOKUP($A30,'Return Data'!$B$7:$R$2700,10,0)</f>
        <v>2.8586999999999998</v>
      </c>
      <c r="O30" s="66">
        <f t="shared" si="5"/>
        <v>10</v>
      </c>
      <c r="P30" s="65">
        <f>VLOOKUP($A30,'Return Data'!$B$7:$R$2700,11,0)</f>
        <v>3.7040000000000002</v>
      </c>
      <c r="Q30" s="66">
        <f t="shared" si="6"/>
        <v>22</v>
      </c>
      <c r="R30" s="65">
        <f>VLOOKUP($A30,'Return Data'!$B$7:$R$2700,12,0)</f>
        <v>5.0400999999999998</v>
      </c>
      <c r="S30" s="66">
        <f t="shared" si="7"/>
        <v>23</v>
      </c>
      <c r="T30" s="65">
        <f>VLOOKUP($A30,'Return Data'!$B$7:$R$2700,13,0)</f>
        <v>5.4390000000000001</v>
      </c>
      <c r="U30" s="66">
        <f t="shared" si="8"/>
        <v>21</v>
      </c>
      <c r="V30" s="65">
        <f>VLOOKUP($A30,'Return Data'!$B$7:$R$2700,17,0)</f>
        <v>1.7209000000000001</v>
      </c>
      <c r="W30" s="66">
        <f t="shared" si="9"/>
        <v>20</v>
      </c>
      <c r="X30" s="65">
        <f>VLOOKUP($A30,'Return Data'!$B$7:$R$2700,14,0)</f>
        <v>3.7536</v>
      </c>
      <c r="Y30" s="66">
        <f t="shared" si="10"/>
        <v>20</v>
      </c>
      <c r="Z30" s="65">
        <f>VLOOKUP($A30,'Return Data'!$B$7:$R$2700,16,0)</f>
        <v>6.9024000000000001</v>
      </c>
      <c r="AA30" s="67">
        <f t="shared" si="11"/>
        <v>19</v>
      </c>
    </row>
    <row r="31" spans="1:27" x14ac:dyDescent="0.3">
      <c r="A31" s="63" t="s">
        <v>1092</v>
      </c>
      <c r="B31" s="64">
        <f>VLOOKUP($A31,'Return Data'!$B$7:$R$2700,3,0)</f>
        <v>44260</v>
      </c>
      <c r="C31" s="65">
        <f>VLOOKUP($A31,'Return Data'!$B$7:$R$2700,4,0)</f>
        <v>3104.9470999999999</v>
      </c>
      <c r="D31" s="65">
        <f>VLOOKUP($A31,'Return Data'!$B$7:$R$2700,5,0)</f>
        <v>4.0537000000000001</v>
      </c>
      <c r="E31" s="66">
        <f t="shared" si="0"/>
        <v>2</v>
      </c>
      <c r="F31" s="65">
        <f>VLOOKUP($A31,'Return Data'!$B$7:$R$2700,6,0)</f>
        <v>4.2244000000000002</v>
      </c>
      <c r="G31" s="66">
        <f t="shared" si="1"/>
        <v>6</v>
      </c>
      <c r="H31" s="65">
        <f>VLOOKUP($A31,'Return Data'!$B$7:$R$2700,7,0)</f>
        <v>3.657</v>
      </c>
      <c r="I31" s="66">
        <f t="shared" si="2"/>
        <v>9</v>
      </c>
      <c r="J31" s="65">
        <f>VLOOKUP($A31,'Return Data'!$B$7:$R$2700,8,0)</f>
        <v>2.4350000000000001</v>
      </c>
      <c r="K31" s="66">
        <f t="shared" si="3"/>
        <v>16</v>
      </c>
      <c r="L31" s="65">
        <f>VLOOKUP($A31,'Return Data'!$B$7:$R$2700,9,0)</f>
        <v>3.8359000000000001</v>
      </c>
      <c r="M31" s="66">
        <f t="shared" si="4"/>
        <v>18</v>
      </c>
      <c r="N31" s="65">
        <f>VLOOKUP($A31,'Return Data'!$B$7:$R$2700,10,0)</f>
        <v>2.3041</v>
      </c>
      <c r="O31" s="66">
        <f t="shared" si="5"/>
        <v>22</v>
      </c>
      <c r="P31" s="65">
        <f>VLOOKUP($A31,'Return Data'!$B$7:$R$2700,11,0)</f>
        <v>4.1188000000000002</v>
      </c>
      <c r="Q31" s="66">
        <f t="shared" si="6"/>
        <v>15</v>
      </c>
      <c r="R31" s="65">
        <f>VLOOKUP($A31,'Return Data'!$B$7:$R$2700,12,0)</f>
        <v>5.7146999999999997</v>
      </c>
      <c r="S31" s="66">
        <f t="shared" si="7"/>
        <v>16</v>
      </c>
      <c r="T31" s="65">
        <f>VLOOKUP($A31,'Return Data'!$B$7:$R$2700,13,0)</f>
        <v>6.5865</v>
      </c>
      <c r="U31" s="66">
        <f t="shared" si="8"/>
        <v>11</v>
      </c>
      <c r="V31" s="65">
        <f>VLOOKUP($A31,'Return Data'!$B$7:$R$2700,17,0)</f>
        <v>4.3849</v>
      </c>
      <c r="W31" s="66">
        <f t="shared" si="9"/>
        <v>18</v>
      </c>
      <c r="X31" s="65">
        <f>VLOOKUP($A31,'Return Data'!$B$7:$R$2700,14,0)</f>
        <v>5.5989000000000004</v>
      </c>
      <c r="Y31" s="66">
        <f t="shared" si="10"/>
        <v>18</v>
      </c>
      <c r="Z31" s="65">
        <f>VLOOKUP($A31,'Return Data'!$B$7:$R$2700,16,0)</f>
        <v>7.4824999999999999</v>
      </c>
      <c r="AA31" s="67">
        <f t="shared" si="11"/>
        <v>15</v>
      </c>
    </row>
    <row r="32" spans="1:27" x14ac:dyDescent="0.3">
      <c r="A32" s="63" t="s">
        <v>1093</v>
      </c>
      <c r="B32" s="64">
        <f>VLOOKUP($A32,'Return Data'!$B$7:$R$2700,3,0)</f>
        <v>44260</v>
      </c>
      <c r="C32" s="65">
        <f>VLOOKUP($A32,'Return Data'!$B$7:$R$2700,4,0)</f>
        <v>31.466999999999999</v>
      </c>
      <c r="D32" s="65">
        <f>VLOOKUP($A32,'Return Data'!$B$7:$R$2700,5,0)</f>
        <v>0</v>
      </c>
      <c r="E32" s="66">
        <f t="shared" si="0"/>
        <v>9</v>
      </c>
      <c r="F32" s="65">
        <f>VLOOKUP($A32,'Return Data'!$B$7:$R$2700,6,0)</f>
        <v>0</v>
      </c>
      <c r="G32" s="66">
        <f t="shared" si="1"/>
        <v>24</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-9.3865999999999996</v>
      </c>
      <c r="S32" s="66">
        <f t="shared" si="7"/>
        <v>26</v>
      </c>
      <c r="T32" s="65">
        <f>VLOOKUP($A32,'Return Data'!$B$7:$R$2700,13,0)</f>
        <v>-20.602599999999999</v>
      </c>
      <c r="U32" s="66">
        <f t="shared" si="8"/>
        <v>26</v>
      </c>
      <c r="V32" s="65"/>
      <c r="W32" s="66"/>
      <c r="X32" s="65"/>
      <c r="Y32" s="66"/>
      <c r="Z32" s="65">
        <f>VLOOKUP($A32,'Return Data'!$B$7:$R$2700,16,0)</f>
        <v>-20.4862</v>
      </c>
      <c r="AA32" s="67">
        <f t="shared" si="11"/>
        <v>26</v>
      </c>
    </row>
    <row r="33" spans="1:27" x14ac:dyDescent="0.3">
      <c r="A33" s="63" t="s">
        <v>1094</v>
      </c>
      <c r="B33" s="64">
        <f>VLOOKUP($A33,'Return Data'!$B$7:$R$2700,3,0)</f>
        <v>44260</v>
      </c>
      <c r="C33" s="65">
        <f>VLOOKUP($A33,'Return Data'!$B$7:$R$2700,4,0)</f>
        <v>2633.3589999999999</v>
      </c>
      <c r="D33" s="65">
        <f>VLOOKUP($A33,'Return Data'!$B$7:$R$2700,5,0)</f>
        <v>-1.6507000000000001</v>
      </c>
      <c r="E33" s="66">
        <f t="shared" si="0"/>
        <v>16</v>
      </c>
      <c r="F33" s="65">
        <f>VLOOKUP($A33,'Return Data'!$B$7:$R$2700,6,0)</f>
        <v>1.9842</v>
      </c>
      <c r="G33" s="66">
        <f t="shared" si="1"/>
        <v>14</v>
      </c>
      <c r="H33" s="65">
        <f>VLOOKUP($A33,'Return Data'!$B$7:$R$2700,7,0)</f>
        <v>2.5314000000000001</v>
      </c>
      <c r="I33" s="66">
        <f t="shared" si="2"/>
        <v>22</v>
      </c>
      <c r="J33" s="65">
        <f>VLOOKUP($A33,'Return Data'!$B$7:$R$2700,8,0)</f>
        <v>2.1951999999999998</v>
      </c>
      <c r="K33" s="66">
        <f t="shared" si="3"/>
        <v>18</v>
      </c>
      <c r="L33" s="65">
        <f>VLOOKUP($A33,'Return Data'!$B$7:$R$2700,9,0)</f>
        <v>3.6684000000000001</v>
      </c>
      <c r="M33" s="66">
        <f t="shared" si="4"/>
        <v>21</v>
      </c>
      <c r="N33" s="65">
        <f>VLOOKUP($A33,'Return Data'!$B$7:$R$2700,10,0)</f>
        <v>2.5628000000000002</v>
      </c>
      <c r="O33" s="66">
        <f t="shared" si="5"/>
        <v>17</v>
      </c>
      <c r="P33" s="65">
        <f>VLOOKUP($A33,'Return Data'!$B$7:$R$2700,11,0)</f>
        <v>3.8582999999999998</v>
      </c>
      <c r="Q33" s="66">
        <f t="shared" si="6"/>
        <v>20</v>
      </c>
      <c r="R33" s="65">
        <f>VLOOKUP($A33,'Return Data'!$B$7:$R$2700,12,0)</f>
        <v>5.3525</v>
      </c>
      <c r="S33" s="66">
        <f t="shared" si="7"/>
        <v>20</v>
      </c>
      <c r="T33" s="65">
        <f>VLOOKUP($A33,'Return Data'!$B$7:$R$2700,13,0)</f>
        <v>6.2561</v>
      </c>
      <c r="U33" s="66">
        <f t="shared" si="8"/>
        <v>14</v>
      </c>
      <c r="V33" s="65">
        <f>VLOOKUP($A33,'Return Data'!$B$7:$R$2700,17,0)</f>
        <v>1.0227999999999999</v>
      </c>
      <c r="W33" s="66">
        <f>RANK(V33,V$8:V$33,0)</f>
        <v>21</v>
      </c>
      <c r="X33" s="65">
        <f>VLOOKUP($A33,'Return Data'!$B$7:$R$2700,14,0)</f>
        <v>3.1865999999999999</v>
      </c>
      <c r="Y33" s="66">
        <f>RANK(X33,X$8:X$33,0)</f>
        <v>21</v>
      </c>
      <c r="Z33" s="65">
        <f>VLOOKUP($A33,'Return Data'!$B$7:$R$2700,16,0)</f>
        <v>6.6863999999999999</v>
      </c>
      <c r="AA33" s="67">
        <f t="shared" si="11"/>
        <v>20</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-1.2219307692307693</v>
      </c>
      <c r="E35" s="74"/>
      <c r="F35" s="75">
        <f>AVERAGE(F8:F33)</f>
        <v>2.3230500000000007</v>
      </c>
      <c r="G35" s="74"/>
      <c r="H35" s="75">
        <f>AVERAGE(H8:H33)</f>
        <v>3.4571653846153843</v>
      </c>
      <c r="I35" s="74"/>
      <c r="J35" s="75">
        <f>AVERAGE(J8:J33)</f>
        <v>2.7494615384615391</v>
      </c>
      <c r="K35" s="74"/>
      <c r="L35" s="75">
        <f>AVERAGE(L8:L33)</f>
        <v>4.1485769230769227</v>
      </c>
      <c r="M35" s="74"/>
      <c r="N35" s="75">
        <f>AVERAGE(N8:N33)</f>
        <v>3.5274615384615378</v>
      </c>
      <c r="O35" s="74"/>
      <c r="P35" s="75">
        <f>AVERAGE(P8:P33)</f>
        <v>4.7684923076923065</v>
      </c>
      <c r="Q35" s="74"/>
      <c r="R35" s="75">
        <f>AVERAGE(R8:R33)</f>
        <v>8.9353807692307701</v>
      </c>
      <c r="S35" s="74"/>
      <c r="T35" s="75">
        <f>AVERAGE(T8:T33)</f>
        <v>5.6552384615384632</v>
      </c>
      <c r="U35" s="74"/>
      <c r="V35" s="75">
        <f>AVERAGE(V8:V33)</f>
        <v>4.4569480000000006</v>
      </c>
      <c r="W35" s="74"/>
      <c r="X35" s="75">
        <f>AVERAGE(X8:X33)</f>
        <v>5.5434400000000004</v>
      </c>
      <c r="Y35" s="74"/>
      <c r="Z35" s="75">
        <f>AVERAGE(Z8:Z33)</f>
        <v>6.3483192307692313</v>
      </c>
      <c r="AA35" s="76"/>
    </row>
    <row r="36" spans="1:27" x14ac:dyDescent="0.3">
      <c r="A36" s="73" t="s">
        <v>28</v>
      </c>
      <c r="B36" s="74"/>
      <c r="C36" s="74"/>
      <c r="D36" s="75">
        <f>MIN(D8:D33)</f>
        <v>-24.223400000000002</v>
      </c>
      <c r="E36" s="74"/>
      <c r="F36" s="75">
        <f>MIN(F8:F33)</f>
        <v>-4.6459000000000001</v>
      </c>
      <c r="G36" s="74"/>
      <c r="H36" s="75">
        <f>MIN(H8:H33)</f>
        <v>0</v>
      </c>
      <c r="I36" s="74"/>
      <c r="J36" s="75">
        <f>MIN(J8:J33)</f>
        <v>0</v>
      </c>
      <c r="K36" s="74"/>
      <c r="L36" s="75">
        <f>MIN(L8:L33)</f>
        <v>0</v>
      </c>
      <c r="M36" s="74"/>
      <c r="N36" s="75">
        <f>MIN(N8:N33)</f>
        <v>0</v>
      </c>
      <c r="O36" s="74"/>
      <c r="P36" s="75">
        <f>MIN(P8:P33)</f>
        <v>0</v>
      </c>
      <c r="Q36" s="74"/>
      <c r="R36" s="75">
        <f>MIN(R8:R33)</f>
        <v>-9.3865999999999996</v>
      </c>
      <c r="S36" s="74"/>
      <c r="T36" s="75">
        <f>MIN(T8:T33)</f>
        <v>-20.602599999999999</v>
      </c>
      <c r="U36" s="74"/>
      <c r="V36" s="75">
        <f>MIN(V8:V33)</f>
        <v>-15.0822</v>
      </c>
      <c r="W36" s="74"/>
      <c r="X36" s="75">
        <f>MIN(X8:X33)</f>
        <v>-8.2918000000000003</v>
      </c>
      <c r="Y36" s="74"/>
      <c r="Z36" s="75">
        <f>MIN(Z8:Z33)</f>
        <v>-20.4862</v>
      </c>
      <c r="AA36" s="76"/>
    </row>
    <row r="37" spans="1:27" ht="15" thickBot="1" x14ac:dyDescent="0.35">
      <c r="A37" s="77" t="s">
        <v>29</v>
      </c>
      <c r="B37" s="78"/>
      <c r="C37" s="78"/>
      <c r="D37" s="79">
        <f>MAX(D8:D33)</f>
        <v>25.380099999999999</v>
      </c>
      <c r="E37" s="78"/>
      <c r="F37" s="79">
        <f>MAX(F8:F33)</f>
        <v>7.4305000000000003</v>
      </c>
      <c r="G37" s="78"/>
      <c r="H37" s="79">
        <f>MAX(H8:H33)</f>
        <v>10.232699999999999</v>
      </c>
      <c r="I37" s="78"/>
      <c r="J37" s="79">
        <f>MAX(J8:J33)</f>
        <v>7.9617000000000004</v>
      </c>
      <c r="K37" s="78"/>
      <c r="L37" s="79">
        <f>MAX(L8:L33)</f>
        <v>10.1968</v>
      </c>
      <c r="M37" s="78"/>
      <c r="N37" s="79">
        <f>MAX(N8:N33)</f>
        <v>13.248799999999999</v>
      </c>
      <c r="O37" s="78"/>
      <c r="P37" s="79">
        <f>MAX(P8:P33)</f>
        <v>14.0815</v>
      </c>
      <c r="Q37" s="78"/>
      <c r="R37" s="79">
        <f>MAX(R8:R33)</f>
        <v>46.856200000000001</v>
      </c>
      <c r="S37" s="78"/>
      <c r="T37" s="79">
        <f>MAX(T8:T33)</f>
        <v>25.651299999999999</v>
      </c>
      <c r="U37" s="78"/>
      <c r="V37" s="79">
        <f>MAX(V8:V33)</f>
        <v>8.2840000000000007</v>
      </c>
      <c r="W37" s="78"/>
      <c r="X37" s="79">
        <f>MAX(X8:X33)</f>
        <v>8.3736999999999995</v>
      </c>
      <c r="Y37" s="78"/>
      <c r="Z37" s="79">
        <f>MAX(Z8:Z33)</f>
        <v>8.7140000000000004</v>
      </c>
      <c r="AA37" s="80"/>
    </row>
    <row r="38" spans="1:27" x14ac:dyDescent="0.3">
      <c r="A38" s="112" t="s">
        <v>433</v>
      </c>
    </row>
    <row r="39" spans="1:27" x14ac:dyDescent="0.3">
      <c r="A39" s="14" t="s">
        <v>340</v>
      </c>
    </row>
  </sheetData>
  <sheetProtection algorithmName="SHA-512" hashValue="DP0dde+vgThxzeqMDaQEvp74OPx7hPEYADZq4+reIuZbXX5QE/mw16kSTU/Ogq66mwrW7FQEWfaYs34erBIQ6w==" saltValue="iJ3VPzWMwsOrMxhge4UD8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1619</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44260</v>
      </c>
      <c r="C8" s="65">
        <f>VLOOKUP($A8,'Return Data'!$B$7:$R$2700,4,0)</f>
        <v>513.52470000000005</v>
      </c>
      <c r="D8" s="65">
        <f>VLOOKUP($A8,'Return Data'!$B$7:$R$2700,5,0)</f>
        <v>-0.46910000000000002</v>
      </c>
      <c r="E8" s="66">
        <f t="shared" ref="E8:E33" si="0">RANK(D8,D$8:D$33,0)</f>
        <v>9</v>
      </c>
      <c r="F8" s="65">
        <f>VLOOKUP($A8,'Return Data'!$B$7:$R$2700,6,0)</f>
        <v>3.6474000000000002</v>
      </c>
      <c r="G8" s="66">
        <f t="shared" ref="G8:G33" si="1">RANK(F8,F$8:F$33,0)</f>
        <v>6</v>
      </c>
      <c r="H8" s="65">
        <f>VLOOKUP($A8,'Return Data'!$B$7:$R$2700,7,0)</f>
        <v>3.5613999999999999</v>
      </c>
      <c r="I8" s="66">
        <f t="shared" ref="I8:I33" si="2">RANK(H8,H$8:H$33,0)</f>
        <v>5</v>
      </c>
      <c r="J8" s="65">
        <f>VLOOKUP($A8,'Return Data'!$B$7:$R$2700,8,0)</f>
        <v>2.1806999999999999</v>
      </c>
      <c r="K8" s="66">
        <f t="shared" ref="K8:K33" si="3">RANK(J8,J$8:J$33,0)</f>
        <v>11</v>
      </c>
      <c r="L8" s="65">
        <f>VLOOKUP($A8,'Return Data'!$B$7:$R$2700,9,0)</f>
        <v>3.6419000000000001</v>
      </c>
      <c r="M8" s="66">
        <f t="shared" ref="M8:M33" si="4">RANK(L8,L$8:L$33,0)</f>
        <v>12</v>
      </c>
      <c r="N8" s="65">
        <f>VLOOKUP($A8,'Return Data'!$B$7:$R$2700,10,0)</f>
        <v>1.8466</v>
      </c>
      <c r="O8" s="66">
        <f t="shared" ref="O8:O33" si="5">RANK(N8,N$8:N$33,0)</f>
        <v>22</v>
      </c>
      <c r="P8" s="65">
        <f>VLOOKUP($A8,'Return Data'!$B$7:$R$2700,11,0)</f>
        <v>3.8856000000000002</v>
      </c>
      <c r="Q8" s="66">
        <f t="shared" ref="Q8:Q33" si="6">RANK(P8,P$8:P$33,0)</f>
        <v>12</v>
      </c>
      <c r="R8" s="65">
        <f>VLOOKUP($A8,'Return Data'!$B$7:$R$2700,12,0)</f>
        <v>5.9417999999999997</v>
      </c>
      <c r="S8" s="66">
        <f t="shared" ref="S8:S33" si="7">RANK(R8,R$8:R$33,0)</f>
        <v>12</v>
      </c>
      <c r="T8" s="65">
        <f>VLOOKUP($A8,'Return Data'!$B$7:$R$2700,13,0)</f>
        <v>6.4795999999999996</v>
      </c>
      <c r="U8" s="66">
        <f t="shared" ref="U8:U33" si="8">RANK(T8,T$8:T$33,0)</f>
        <v>7</v>
      </c>
      <c r="V8" s="65">
        <f>VLOOKUP($A8,'Return Data'!$B$7:$R$2700,17,0)</f>
        <v>7.3177000000000003</v>
      </c>
      <c r="W8" s="66">
        <f t="shared" ref="W8:W31" si="9">RANK(V8,V$8:V$33,0)</f>
        <v>6</v>
      </c>
      <c r="X8" s="65">
        <f>VLOOKUP($A8,'Return Data'!$B$7:$R$2700,14,0)</f>
        <v>7.4231999999999996</v>
      </c>
      <c r="Y8" s="66">
        <f t="shared" ref="Y8:Y31" si="10">RANK(X8,X$8:X$33,0)</f>
        <v>5</v>
      </c>
      <c r="Z8" s="65">
        <f>VLOOKUP($A8,'Return Data'!$B$7:$R$2700,16,0)</f>
        <v>7.4314</v>
      </c>
      <c r="AA8" s="67">
        <f t="shared" ref="AA8:AA33" si="11">RANK(Z8,Z$8:Z$33,0)</f>
        <v>14</v>
      </c>
    </row>
    <row r="9" spans="1:27" x14ac:dyDescent="0.3">
      <c r="A9" s="63" t="s">
        <v>1039</v>
      </c>
      <c r="B9" s="64">
        <f>VLOOKUP($A9,'Return Data'!$B$7:$R$2700,3,0)</f>
        <v>44260</v>
      </c>
      <c r="C9" s="65">
        <f>VLOOKUP($A9,'Return Data'!$B$7:$R$2700,4,0)</f>
        <v>2391.4573999999998</v>
      </c>
      <c r="D9" s="65">
        <f>VLOOKUP($A9,'Return Data'!$B$7:$R$2700,5,0)</f>
        <v>-0.72499999999999998</v>
      </c>
      <c r="E9" s="66">
        <f t="shared" si="0"/>
        <v>10</v>
      </c>
      <c r="F9" s="65">
        <f>VLOOKUP($A9,'Return Data'!$B$7:$R$2700,6,0)</f>
        <v>2.5428000000000002</v>
      </c>
      <c r="G9" s="66">
        <f t="shared" si="1"/>
        <v>9</v>
      </c>
      <c r="H9" s="65">
        <f>VLOOKUP($A9,'Return Data'!$B$7:$R$2700,7,0)</f>
        <v>2.95</v>
      </c>
      <c r="I9" s="66">
        <f t="shared" si="2"/>
        <v>10</v>
      </c>
      <c r="J9" s="65">
        <f>VLOOKUP($A9,'Return Data'!$B$7:$R$2700,8,0)</f>
        <v>2.6760000000000002</v>
      </c>
      <c r="K9" s="66">
        <f t="shared" si="3"/>
        <v>5</v>
      </c>
      <c r="L9" s="65">
        <f>VLOOKUP($A9,'Return Data'!$B$7:$R$2700,9,0)</f>
        <v>3.9716999999999998</v>
      </c>
      <c r="M9" s="66">
        <f t="shared" si="4"/>
        <v>7</v>
      </c>
      <c r="N9" s="65">
        <f>VLOOKUP($A9,'Return Data'!$B$7:$R$2700,10,0)</f>
        <v>2.5857999999999999</v>
      </c>
      <c r="O9" s="66">
        <f t="shared" si="5"/>
        <v>8</v>
      </c>
      <c r="P9" s="65">
        <f>VLOOKUP($A9,'Return Data'!$B$7:$R$2700,11,0)</f>
        <v>4.0945999999999998</v>
      </c>
      <c r="Q9" s="66">
        <f t="shared" si="6"/>
        <v>8</v>
      </c>
      <c r="R9" s="65">
        <f>VLOOKUP($A9,'Return Data'!$B$7:$R$2700,12,0)</f>
        <v>5.6574999999999998</v>
      </c>
      <c r="S9" s="66">
        <f t="shared" si="7"/>
        <v>13</v>
      </c>
      <c r="T9" s="65">
        <f>VLOOKUP($A9,'Return Data'!$B$7:$R$2700,13,0)</f>
        <v>6.3162000000000003</v>
      </c>
      <c r="U9" s="66">
        <f t="shared" si="8"/>
        <v>9</v>
      </c>
      <c r="V9" s="65">
        <f>VLOOKUP($A9,'Return Data'!$B$7:$R$2700,17,0)</f>
        <v>7.492</v>
      </c>
      <c r="W9" s="66">
        <f t="shared" si="9"/>
        <v>3</v>
      </c>
      <c r="X9" s="65">
        <f>VLOOKUP($A9,'Return Data'!$B$7:$R$2700,14,0)</f>
        <v>7.5701999999999998</v>
      </c>
      <c r="Y9" s="66">
        <f t="shared" si="10"/>
        <v>2</v>
      </c>
      <c r="Z9" s="65">
        <f>VLOOKUP($A9,'Return Data'!$B$7:$R$2700,16,0)</f>
        <v>7.9404000000000003</v>
      </c>
      <c r="AA9" s="67">
        <f t="shared" si="11"/>
        <v>5</v>
      </c>
    </row>
    <row r="10" spans="1:27" x14ac:dyDescent="0.3">
      <c r="A10" s="63" t="s">
        <v>1040</v>
      </c>
      <c r="B10" s="64">
        <f>VLOOKUP($A10,'Return Data'!$B$7:$R$2700,3,0)</f>
        <v>44260</v>
      </c>
      <c r="C10" s="65">
        <f>VLOOKUP($A10,'Return Data'!$B$7:$R$2700,4,0)</f>
        <v>1541.4052999999999</v>
      </c>
      <c r="D10" s="65">
        <f>VLOOKUP($A10,'Return Data'!$B$7:$R$2700,5,0)</f>
        <v>25.169899999999998</v>
      </c>
      <c r="E10" s="66">
        <f t="shared" si="0"/>
        <v>1</v>
      </c>
      <c r="F10" s="65">
        <f>VLOOKUP($A10,'Return Data'!$B$7:$R$2700,6,0)</f>
        <v>5.2702</v>
      </c>
      <c r="G10" s="66">
        <f t="shared" si="1"/>
        <v>2</v>
      </c>
      <c r="H10" s="65">
        <f>VLOOKUP($A10,'Return Data'!$B$7:$R$2700,7,0)</f>
        <v>5.8578000000000001</v>
      </c>
      <c r="I10" s="66">
        <f t="shared" si="2"/>
        <v>2</v>
      </c>
      <c r="J10" s="65">
        <f>VLOOKUP($A10,'Return Data'!$B$7:$R$2700,8,0)</f>
        <v>4.7180999999999997</v>
      </c>
      <c r="K10" s="66">
        <f t="shared" si="3"/>
        <v>2</v>
      </c>
      <c r="L10" s="65">
        <f>VLOOKUP($A10,'Return Data'!$B$7:$R$2700,9,0)</f>
        <v>4.508</v>
      </c>
      <c r="M10" s="66">
        <f t="shared" si="4"/>
        <v>2</v>
      </c>
      <c r="N10" s="65">
        <f>VLOOKUP($A10,'Return Data'!$B$7:$R$2700,10,0)</f>
        <v>12.3833</v>
      </c>
      <c r="O10" s="66">
        <f t="shared" si="5"/>
        <v>2</v>
      </c>
      <c r="P10" s="65">
        <f>VLOOKUP($A10,'Return Data'!$B$7:$R$2700,11,0)</f>
        <v>10.005699999999999</v>
      </c>
      <c r="Q10" s="66">
        <f t="shared" si="6"/>
        <v>2</v>
      </c>
      <c r="R10" s="65">
        <f>VLOOKUP($A10,'Return Data'!$B$7:$R$2700,12,0)</f>
        <v>46.572899999999997</v>
      </c>
      <c r="S10" s="66">
        <f t="shared" si="7"/>
        <v>1</v>
      </c>
      <c r="T10" s="65">
        <f>VLOOKUP($A10,'Return Data'!$B$7:$R$2700,13,0)</f>
        <v>-1.4638</v>
      </c>
      <c r="U10" s="66">
        <f t="shared" si="8"/>
        <v>25</v>
      </c>
      <c r="V10" s="65">
        <f>VLOOKUP($A10,'Return Data'!$B$7:$R$2700,17,0)</f>
        <v>-15.3125</v>
      </c>
      <c r="W10" s="66">
        <f t="shared" si="9"/>
        <v>25</v>
      </c>
      <c r="X10" s="65">
        <f>VLOOKUP($A10,'Return Data'!$B$7:$R$2700,14,0)</f>
        <v>-8.5462000000000007</v>
      </c>
      <c r="Y10" s="66">
        <f t="shared" si="10"/>
        <v>25</v>
      </c>
      <c r="Z10" s="65">
        <f>VLOOKUP($A10,'Return Data'!$B$7:$R$2700,16,0)</f>
        <v>3.7660999999999998</v>
      </c>
      <c r="AA10" s="67">
        <f t="shared" si="11"/>
        <v>24</v>
      </c>
    </row>
    <row r="11" spans="1:27" x14ac:dyDescent="0.3">
      <c r="A11" s="63" t="s">
        <v>1044</v>
      </c>
      <c r="B11" s="64">
        <f>VLOOKUP($A11,'Return Data'!$B$7:$R$2700,3,0)</f>
        <v>44260</v>
      </c>
      <c r="C11" s="65">
        <f>VLOOKUP($A11,'Return Data'!$B$7:$R$2700,4,0)</f>
        <v>31.616</v>
      </c>
      <c r="D11" s="65">
        <f>VLOOKUP($A11,'Return Data'!$B$7:$R$2700,5,0)</f>
        <v>0.69269999999999998</v>
      </c>
      <c r="E11" s="66">
        <f t="shared" si="0"/>
        <v>7</v>
      </c>
      <c r="F11" s="65">
        <f>VLOOKUP($A11,'Return Data'!$B$7:$R$2700,6,0)</f>
        <v>5.1974</v>
      </c>
      <c r="G11" s="66">
        <f t="shared" si="1"/>
        <v>3</v>
      </c>
      <c r="H11" s="65">
        <f>VLOOKUP($A11,'Return Data'!$B$7:$R$2700,7,0)</f>
        <v>4.0273000000000003</v>
      </c>
      <c r="I11" s="66">
        <f t="shared" si="2"/>
        <v>4</v>
      </c>
      <c r="J11" s="65">
        <f>VLOOKUP($A11,'Return Data'!$B$7:$R$2700,8,0)</f>
        <v>2.4962</v>
      </c>
      <c r="K11" s="66">
        <f t="shared" si="3"/>
        <v>7</v>
      </c>
      <c r="L11" s="65">
        <f>VLOOKUP($A11,'Return Data'!$B$7:$R$2700,9,0)</f>
        <v>4.1029999999999998</v>
      </c>
      <c r="M11" s="66">
        <f t="shared" si="4"/>
        <v>5</v>
      </c>
      <c r="N11" s="65">
        <f>VLOOKUP($A11,'Return Data'!$B$7:$R$2700,10,0)</f>
        <v>2.0171000000000001</v>
      </c>
      <c r="O11" s="66">
        <f t="shared" si="5"/>
        <v>19</v>
      </c>
      <c r="P11" s="65">
        <f>VLOOKUP($A11,'Return Data'!$B$7:$R$2700,11,0)</f>
        <v>3.6518000000000002</v>
      </c>
      <c r="Q11" s="66">
        <f t="shared" si="6"/>
        <v>14</v>
      </c>
      <c r="R11" s="65">
        <f>VLOOKUP($A11,'Return Data'!$B$7:$R$2700,12,0)</f>
        <v>5.0144000000000002</v>
      </c>
      <c r="S11" s="66">
        <f t="shared" si="7"/>
        <v>19</v>
      </c>
      <c r="T11" s="65">
        <f>VLOOKUP($A11,'Return Data'!$B$7:$R$2700,13,0)</f>
        <v>6.1153000000000004</v>
      </c>
      <c r="U11" s="66">
        <f t="shared" si="8"/>
        <v>11</v>
      </c>
      <c r="V11" s="65">
        <f>VLOOKUP($A11,'Return Data'!$B$7:$R$2700,17,0)</f>
        <v>6.6284999999999998</v>
      </c>
      <c r="W11" s="66">
        <f t="shared" si="9"/>
        <v>11</v>
      </c>
      <c r="X11" s="65">
        <f>VLOOKUP($A11,'Return Data'!$B$7:$R$2700,14,0)</f>
        <v>6.8714000000000004</v>
      </c>
      <c r="Y11" s="66">
        <f t="shared" si="10"/>
        <v>12</v>
      </c>
      <c r="Z11" s="65">
        <f>VLOOKUP($A11,'Return Data'!$B$7:$R$2700,16,0)</f>
        <v>7.7709999999999999</v>
      </c>
      <c r="AA11" s="67">
        <f t="shared" si="11"/>
        <v>6</v>
      </c>
    </row>
    <row r="12" spans="1:27" x14ac:dyDescent="0.3">
      <c r="A12" s="63" t="s">
        <v>1047</v>
      </c>
      <c r="B12" s="64">
        <f>VLOOKUP($A12,'Return Data'!$B$7:$R$2700,3,0)</f>
        <v>44260</v>
      </c>
      <c r="C12" s="65">
        <f>VLOOKUP($A12,'Return Data'!$B$7:$R$2700,4,0)</f>
        <v>32.988799999999998</v>
      </c>
      <c r="D12" s="65">
        <f>VLOOKUP($A12,'Return Data'!$B$7:$R$2700,5,0)</f>
        <v>-0.8851</v>
      </c>
      <c r="E12" s="66">
        <f t="shared" si="0"/>
        <v>12</v>
      </c>
      <c r="F12" s="65">
        <f>VLOOKUP($A12,'Return Data'!$B$7:$R$2700,6,0)</f>
        <v>1.9180999999999999</v>
      </c>
      <c r="G12" s="66">
        <f t="shared" si="1"/>
        <v>10</v>
      </c>
      <c r="H12" s="65">
        <f>VLOOKUP($A12,'Return Data'!$B$7:$R$2700,7,0)</f>
        <v>2.6252</v>
      </c>
      <c r="I12" s="66">
        <f t="shared" si="2"/>
        <v>16</v>
      </c>
      <c r="J12" s="65">
        <f>VLOOKUP($A12,'Return Data'!$B$7:$R$2700,8,0)</f>
        <v>2.0745</v>
      </c>
      <c r="K12" s="66">
        <f t="shared" si="3"/>
        <v>14</v>
      </c>
      <c r="L12" s="65">
        <f>VLOOKUP($A12,'Return Data'!$B$7:$R$2700,9,0)</f>
        <v>3.5065</v>
      </c>
      <c r="M12" s="66">
        <f t="shared" si="4"/>
        <v>15</v>
      </c>
      <c r="N12" s="65">
        <f>VLOOKUP($A12,'Return Data'!$B$7:$R$2700,10,0)</f>
        <v>2.3062999999999998</v>
      </c>
      <c r="O12" s="66">
        <f t="shared" si="5"/>
        <v>12</v>
      </c>
      <c r="P12" s="65">
        <f>VLOOKUP($A12,'Return Data'!$B$7:$R$2700,11,0)</f>
        <v>3.3235999999999999</v>
      </c>
      <c r="Q12" s="66">
        <f t="shared" si="6"/>
        <v>22</v>
      </c>
      <c r="R12" s="65">
        <f>VLOOKUP($A12,'Return Data'!$B$7:$R$2700,12,0)</f>
        <v>4.4724000000000004</v>
      </c>
      <c r="S12" s="66">
        <f t="shared" si="7"/>
        <v>24</v>
      </c>
      <c r="T12" s="65">
        <f>VLOOKUP($A12,'Return Data'!$B$7:$R$2700,13,0)</f>
        <v>5.4019000000000004</v>
      </c>
      <c r="U12" s="66">
        <f t="shared" si="8"/>
        <v>19</v>
      </c>
      <c r="V12" s="65">
        <f>VLOOKUP($A12,'Return Data'!$B$7:$R$2700,17,0)</f>
        <v>6.6402999999999999</v>
      </c>
      <c r="W12" s="66">
        <f t="shared" si="9"/>
        <v>10</v>
      </c>
      <c r="X12" s="65">
        <f>VLOOKUP($A12,'Return Data'!$B$7:$R$2700,14,0)</f>
        <v>6.9066999999999998</v>
      </c>
      <c r="Y12" s="66">
        <f t="shared" si="10"/>
        <v>11</v>
      </c>
      <c r="Z12" s="65">
        <f>VLOOKUP($A12,'Return Data'!$B$7:$R$2700,16,0)</f>
        <v>7.7382999999999997</v>
      </c>
      <c r="AA12" s="67">
        <f t="shared" si="11"/>
        <v>7</v>
      </c>
    </row>
    <row r="13" spans="1:27" x14ac:dyDescent="0.3">
      <c r="A13" s="63" t="s">
        <v>1049</v>
      </c>
      <c r="B13" s="64">
        <f>VLOOKUP($A13,'Return Data'!$B$7:$R$2700,3,0)</f>
        <v>44260</v>
      </c>
      <c r="C13" s="65">
        <f>VLOOKUP($A13,'Return Data'!$B$7:$R$2700,4,0)</f>
        <v>15.457599999999999</v>
      </c>
      <c r="D13" s="65">
        <f>VLOOKUP($A13,'Return Data'!$B$7:$R$2700,5,0)</f>
        <v>-1.1806000000000001</v>
      </c>
      <c r="E13" s="66">
        <f t="shared" si="0"/>
        <v>13</v>
      </c>
      <c r="F13" s="65">
        <f>VLOOKUP($A13,'Return Data'!$B$7:$R$2700,6,0)</f>
        <v>1.4169</v>
      </c>
      <c r="G13" s="66">
        <f t="shared" si="1"/>
        <v>15</v>
      </c>
      <c r="H13" s="65">
        <f>VLOOKUP($A13,'Return Data'!$B$7:$R$2700,7,0)</f>
        <v>2.7</v>
      </c>
      <c r="I13" s="66">
        <f t="shared" si="2"/>
        <v>15</v>
      </c>
      <c r="J13" s="65">
        <f>VLOOKUP($A13,'Return Data'!$B$7:$R$2700,8,0)</f>
        <v>2.1901000000000002</v>
      </c>
      <c r="K13" s="66">
        <f t="shared" si="3"/>
        <v>10</v>
      </c>
      <c r="L13" s="65">
        <f>VLOOKUP($A13,'Return Data'!$B$7:$R$2700,9,0)</f>
        <v>3.7296999999999998</v>
      </c>
      <c r="M13" s="66">
        <f t="shared" si="4"/>
        <v>10</v>
      </c>
      <c r="N13" s="65">
        <f>VLOOKUP($A13,'Return Data'!$B$7:$R$2700,10,0)</f>
        <v>2.1732</v>
      </c>
      <c r="O13" s="66">
        <f t="shared" si="5"/>
        <v>16</v>
      </c>
      <c r="P13" s="65">
        <f>VLOOKUP($A13,'Return Data'!$B$7:$R$2700,11,0)</f>
        <v>3.6339000000000001</v>
      </c>
      <c r="Q13" s="66">
        <f t="shared" si="6"/>
        <v>15</v>
      </c>
      <c r="R13" s="65">
        <f>VLOOKUP($A13,'Return Data'!$B$7:$R$2700,12,0)</f>
        <v>4.8045</v>
      </c>
      <c r="S13" s="66">
        <f t="shared" si="7"/>
        <v>21</v>
      </c>
      <c r="T13" s="65">
        <f>VLOOKUP($A13,'Return Data'!$B$7:$R$2700,13,0)</f>
        <v>5.6150000000000002</v>
      </c>
      <c r="U13" s="66">
        <f t="shared" si="8"/>
        <v>16</v>
      </c>
      <c r="V13" s="65">
        <f>VLOOKUP($A13,'Return Data'!$B$7:$R$2700,17,0)</f>
        <v>7.0568999999999997</v>
      </c>
      <c r="W13" s="66">
        <f t="shared" si="9"/>
        <v>7</v>
      </c>
      <c r="X13" s="65">
        <f>VLOOKUP($A13,'Return Data'!$B$7:$R$2700,14,0)</f>
        <v>7.2949999999999999</v>
      </c>
      <c r="Y13" s="66">
        <f t="shared" si="10"/>
        <v>7</v>
      </c>
      <c r="Z13" s="65">
        <f>VLOOKUP($A13,'Return Data'!$B$7:$R$2700,16,0)</f>
        <v>7.5392000000000001</v>
      </c>
      <c r="AA13" s="67">
        <f t="shared" si="11"/>
        <v>12</v>
      </c>
    </row>
    <row r="14" spans="1:27" x14ac:dyDescent="0.3">
      <c r="A14" s="63" t="s">
        <v>1052</v>
      </c>
      <c r="B14" s="64">
        <f>VLOOKUP($A14,'Return Data'!$B$7:$R$2700,3,0)</f>
        <v>44260</v>
      </c>
      <c r="C14" s="65">
        <f>VLOOKUP($A14,'Return Data'!$B$7:$R$2700,4,0)</f>
        <v>42.665656133792901</v>
      </c>
      <c r="D14" s="65">
        <f>VLOOKUP($A14,'Return Data'!$B$7:$R$2700,5,0)</f>
        <v>3.4420000000000002</v>
      </c>
      <c r="E14" s="66">
        <f t="shared" si="0"/>
        <v>3</v>
      </c>
      <c r="F14" s="65">
        <f>VLOOKUP($A14,'Return Data'!$B$7:$R$2700,6,0)</f>
        <v>7.0022000000000002</v>
      </c>
      <c r="G14" s="66">
        <f t="shared" si="1"/>
        <v>1</v>
      </c>
      <c r="H14" s="65">
        <f>VLOOKUP($A14,'Return Data'!$B$7:$R$2700,7,0)</f>
        <v>9.8520000000000003</v>
      </c>
      <c r="I14" s="66">
        <f t="shared" si="2"/>
        <v>1</v>
      </c>
      <c r="J14" s="65">
        <f>VLOOKUP($A14,'Return Data'!$B$7:$R$2700,8,0)</f>
        <v>7.5953999999999997</v>
      </c>
      <c r="K14" s="66">
        <f t="shared" si="3"/>
        <v>1</v>
      </c>
      <c r="L14" s="65">
        <f>VLOOKUP($A14,'Return Data'!$B$7:$R$2700,9,0)</f>
        <v>9.8332999999999995</v>
      </c>
      <c r="M14" s="66">
        <f t="shared" si="4"/>
        <v>1</v>
      </c>
      <c r="N14" s="65">
        <f>VLOOKUP($A14,'Return Data'!$B$7:$R$2700,10,0)</f>
        <v>12.877700000000001</v>
      </c>
      <c r="O14" s="66">
        <f t="shared" si="5"/>
        <v>1</v>
      </c>
      <c r="P14" s="65">
        <f>VLOOKUP($A14,'Return Data'!$B$7:$R$2700,11,0)</f>
        <v>13.696999999999999</v>
      </c>
      <c r="Q14" s="66">
        <f t="shared" si="6"/>
        <v>1</v>
      </c>
      <c r="R14" s="65">
        <f>VLOOKUP($A14,'Return Data'!$B$7:$R$2700,12,0)</f>
        <v>14.192</v>
      </c>
      <c r="S14" s="66">
        <f t="shared" si="7"/>
        <v>4</v>
      </c>
      <c r="T14" s="65">
        <f>VLOOKUP($A14,'Return Data'!$B$7:$R$2700,13,0)</f>
        <v>8.5808</v>
      </c>
      <c r="U14" s="66">
        <f t="shared" si="8"/>
        <v>2</v>
      </c>
      <c r="V14" s="65">
        <f>VLOOKUP($A14,'Return Data'!$B$7:$R$2700,17,0)</f>
        <v>2.3201999999999998</v>
      </c>
      <c r="W14" s="66">
        <f t="shared" si="9"/>
        <v>19</v>
      </c>
      <c r="X14" s="65">
        <f>VLOOKUP($A14,'Return Data'!$B$7:$R$2700,14,0)</f>
        <v>3.8102</v>
      </c>
      <c r="Y14" s="66">
        <f t="shared" si="10"/>
        <v>19</v>
      </c>
      <c r="Z14" s="65">
        <f>VLOOKUP($A14,'Return Data'!$B$7:$R$2700,16,0)</f>
        <v>7.1220999999999997</v>
      </c>
      <c r="AA14" s="67">
        <f t="shared" si="11"/>
        <v>17</v>
      </c>
    </row>
    <row r="15" spans="1:27" x14ac:dyDescent="0.3">
      <c r="A15" s="63" t="s">
        <v>1058</v>
      </c>
      <c r="B15" s="64">
        <f>VLOOKUP($A15,'Return Data'!$B$7:$R$2700,3,0)</f>
        <v>44260</v>
      </c>
      <c r="C15" s="65">
        <f>VLOOKUP($A15,'Return Data'!$B$7:$R$2700,4,0)</f>
        <v>44.9163</v>
      </c>
      <c r="D15" s="65">
        <f>VLOOKUP($A15,'Return Data'!$B$7:$R$2700,5,0)</f>
        <v>-16.407599999999999</v>
      </c>
      <c r="E15" s="66">
        <f t="shared" si="0"/>
        <v>25</v>
      </c>
      <c r="F15" s="65">
        <f>VLOOKUP($A15,'Return Data'!$B$7:$R$2700,6,0)</f>
        <v>-2.1124999999999998</v>
      </c>
      <c r="G15" s="66">
        <f t="shared" si="1"/>
        <v>25</v>
      </c>
      <c r="H15" s="65">
        <f>VLOOKUP($A15,'Return Data'!$B$7:$R$2700,7,0)</f>
        <v>2.2646999999999999</v>
      </c>
      <c r="I15" s="66">
        <f t="shared" si="2"/>
        <v>21</v>
      </c>
      <c r="J15" s="65">
        <f>VLOOKUP($A15,'Return Data'!$B$7:$R$2700,8,0)</f>
        <v>1.1382000000000001</v>
      </c>
      <c r="K15" s="66">
        <f t="shared" si="3"/>
        <v>22</v>
      </c>
      <c r="L15" s="65">
        <f>VLOOKUP($A15,'Return Data'!$B$7:$R$2700,9,0)</f>
        <v>3.4977999999999998</v>
      </c>
      <c r="M15" s="66">
        <f t="shared" si="4"/>
        <v>16</v>
      </c>
      <c r="N15" s="65">
        <f>VLOOKUP($A15,'Return Data'!$B$7:$R$2700,10,0)</f>
        <v>3.2488999999999999</v>
      </c>
      <c r="O15" s="66">
        <f t="shared" si="5"/>
        <v>5</v>
      </c>
      <c r="P15" s="65">
        <f>VLOOKUP($A15,'Return Data'!$B$7:$R$2700,11,0)</f>
        <v>5.1714000000000002</v>
      </c>
      <c r="Q15" s="66">
        <f t="shared" si="6"/>
        <v>4</v>
      </c>
      <c r="R15" s="65">
        <f>VLOOKUP($A15,'Return Data'!$B$7:$R$2700,12,0)</f>
        <v>7.0559000000000003</v>
      </c>
      <c r="S15" s="66">
        <f t="shared" si="7"/>
        <v>8</v>
      </c>
      <c r="T15" s="65">
        <f>VLOOKUP($A15,'Return Data'!$B$7:$R$2700,13,0)</f>
        <v>7.0598000000000001</v>
      </c>
      <c r="U15" s="66">
        <f t="shared" si="8"/>
        <v>4</v>
      </c>
      <c r="V15" s="65">
        <f>VLOOKUP($A15,'Return Data'!$B$7:$R$2700,17,0)</f>
        <v>7.5576999999999996</v>
      </c>
      <c r="W15" s="66">
        <f t="shared" si="9"/>
        <v>2</v>
      </c>
      <c r="X15" s="65">
        <f>VLOOKUP($A15,'Return Data'!$B$7:$R$2700,14,0)</f>
        <v>7.3856999999999999</v>
      </c>
      <c r="Y15" s="66">
        <f t="shared" si="10"/>
        <v>6</v>
      </c>
      <c r="Z15" s="65">
        <f>VLOOKUP($A15,'Return Data'!$B$7:$R$2700,16,0)</f>
        <v>7.3038999999999996</v>
      </c>
      <c r="AA15" s="67">
        <f t="shared" si="11"/>
        <v>15</v>
      </c>
    </row>
    <row r="16" spans="1:27" x14ac:dyDescent="0.3">
      <c r="A16" s="63" t="s">
        <v>1060</v>
      </c>
      <c r="B16" s="64">
        <f>VLOOKUP($A16,'Return Data'!$B$7:$R$2700,3,0)</f>
        <v>44260</v>
      </c>
      <c r="C16" s="65">
        <f>VLOOKUP($A16,'Return Data'!$B$7:$R$2700,4,0)</f>
        <v>16.1174</v>
      </c>
      <c r="D16" s="65">
        <f>VLOOKUP($A16,'Return Data'!$B$7:$R$2700,5,0)</f>
        <v>-4.5286999999999997</v>
      </c>
      <c r="E16" s="66">
        <f t="shared" si="0"/>
        <v>22</v>
      </c>
      <c r="F16" s="65">
        <f>VLOOKUP($A16,'Return Data'!$B$7:$R$2700,6,0)</f>
        <v>1.5099</v>
      </c>
      <c r="G16" s="66">
        <f t="shared" si="1"/>
        <v>14</v>
      </c>
      <c r="H16" s="65">
        <f>VLOOKUP($A16,'Return Data'!$B$7:$R$2700,7,0)</f>
        <v>1.9742</v>
      </c>
      <c r="I16" s="66">
        <f t="shared" si="2"/>
        <v>22</v>
      </c>
      <c r="J16" s="65">
        <f>VLOOKUP($A16,'Return Data'!$B$7:$R$2700,8,0)</f>
        <v>0.74</v>
      </c>
      <c r="K16" s="66">
        <f t="shared" si="3"/>
        <v>25</v>
      </c>
      <c r="L16" s="65">
        <f>VLOOKUP($A16,'Return Data'!$B$7:$R$2700,9,0)</f>
        <v>3.3570000000000002</v>
      </c>
      <c r="M16" s="66">
        <f t="shared" si="4"/>
        <v>17</v>
      </c>
      <c r="N16" s="65">
        <f>VLOOKUP($A16,'Return Data'!$B$7:$R$2700,10,0)</f>
        <v>1.4560999999999999</v>
      </c>
      <c r="O16" s="66">
        <f t="shared" si="5"/>
        <v>25</v>
      </c>
      <c r="P16" s="65">
        <f>VLOOKUP($A16,'Return Data'!$B$7:$R$2700,11,0)</f>
        <v>3.0828000000000002</v>
      </c>
      <c r="Q16" s="66">
        <f t="shared" si="6"/>
        <v>25</v>
      </c>
      <c r="R16" s="65">
        <f>VLOOKUP($A16,'Return Data'!$B$7:$R$2700,12,0)</f>
        <v>15.443199999999999</v>
      </c>
      <c r="S16" s="66">
        <f t="shared" si="7"/>
        <v>3</v>
      </c>
      <c r="T16" s="65">
        <f>VLOOKUP($A16,'Return Data'!$B$7:$R$2700,13,0)</f>
        <v>2.3769</v>
      </c>
      <c r="U16" s="66">
        <f t="shared" si="8"/>
        <v>23</v>
      </c>
      <c r="V16" s="65">
        <f>VLOOKUP($A16,'Return Data'!$B$7:$R$2700,17,0)</f>
        <v>-0.28070000000000001</v>
      </c>
      <c r="W16" s="66">
        <f t="shared" si="9"/>
        <v>22</v>
      </c>
      <c r="X16" s="65">
        <f>VLOOKUP($A16,'Return Data'!$B$7:$R$2700,14,0)</f>
        <v>2.0981000000000001</v>
      </c>
      <c r="Y16" s="66">
        <f t="shared" si="10"/>
        <v>22</v>
      </c>
      <c r="Z16" s="65">
        <f>VLOOKUP($A16,'Return Data'!$B$7:$R$2700,16,0)</f>
        <v>3.3721999999999999</v>
      </c>
      <c r="AA16" s="67">
        <f t="shared" si="11"/>
        <v>25</v>
      </c>
    </row>
    <row r="17" spans="1:27" x14ac:dyDescent="0.3">
      <c r="A17" s="63" t="s">
        <v>1062</v>
      </c>
      <c r="B17" s="64">
        <f>VLOOKUP($A17,'Return Data'!$B$7:$R$2700,3,0)</f>
        <v>44260</v>
      </c>
      <c r="C17" s="65">
        <f>VLOOKUP($A17,'Return Data'!$B$7:$R$2700,4,0)</f>
        <v>415.71690000000001</v>
      </c>
      <c r="D17" s="65">
        <f>VLOOKUP($A17,'Return Data'!$B$7:$R$2700,5,0)</f>
        <v>-24.339500000000001</v>
      </c>
      <c r="E17" s="66">
        <f t="shared" si="0"/>
        <v>26</v>
      </c>
      <c r="F17" s="65">
        <f>VLOOKUP($A17,'Return Data'!$B$7:$R$2700,6,0)</f>
        <v>-4.7568999999999999</v>
      </c>
      <c r="G17" s="66">
        <f t="shared" si="1"/>
        <v>26</v>
      </c>
      <c r="H17" s="65">
        <f>VLOOKUP($A17,'Return Data'!$B$7:$R$2700,7,0)</f>
        <v>0.15179999999999999</v>
      </c>
      <c r="I17" s="66">
        <f t="shared" si="2"/>
        <v>25</v>
      </c>
      <c r="J17" s="65">
        <f>VLOOKUP($A17,'Return Data'!$B$7:$R$2700,8,0)</f>
        <v>1.1055999999999999</v>
      </c>
      <c r="K17" s="66">
        <f t="shared" si="3"/>
        <v>23</v>
      </c>
      <c r="L17" s="65">
        <f>VLOOKUP($A17,'Return Data'!$B$7:$R$2700,9,0)</f>
        <v>2.7357</v>
      </c>
      <c r="M17" s="66">
        <f t="shared" si="4"/>
        <v>25</v>
      </c>
      <c r="N17" s="65">
        <f>VLOOKUP($A17,'Return Data'!$B$7:$R$2700,10,0)</f>
        <v>3.3184</v>
      </c>
      <c r="O17" s="66">
        <f t="shared" si="5"/>
        <v>4</v>
      </c>
      <c r="P17" s="65">
        <f>VLOOKUP($A17,'Return Data'!$B$7:$R$2700,11,0)</f>
        <v>5.3010999999999999</v>
      </c>
      <c r="Q17" s="66">
        <f t="shared" si="6"/>
        <v>3</v>
      </c>
      <c r="R17" s="65">
        <f>VLOOKUP($A17,'Return Data'!$B$7:$R$2700,12,0)</f>
        <v>7.2008999999999999</v>
      </c>
      <c r="S17" s="66">
        <f t="shared" si="7"/>
        <v>7</v>
      </c>
      <c r="T17" s="65">
        <f>VLOOKUP($A17,'Return Data'!$B$7:$R$2700,13,0)</f>
        <v>7.4013999999999998</v>
      </c>
      <c r="U17" s="66">
        <f t="shared" si="8"/>
        <v>3</v>
      </c>
      <c r="V17" s="65">
        <f>VLOOKUP($A17,'Return Data'!$B$7:$R$2700,17,0)</f>
        <v>8.1295000000000002</v>
      </c>
      <c r="W17" s="66">
        <f t="shared" si="9"/>
        <v>1</v>
      </c>
      <c r="X17" s="65">
        <f>VLOOKUP($A17,'Return Data'!$B$7:$R$2700,14,0)</f>
        <v>7.9459</v>
      </c>
      <c r="Y17" s="66">
        <f t="shared" si="10"/>
        <v>1</v>
      </c>
      <c r="Z17" s="65">
        <f>VLOOKUP($A17,'Return Data'!$B$7:$R$2700,16,0)</f>
        <v>8.0289999999999999</v>
      </c>
      <c r="AA17" s="67">
        <f t="shared" si="11"/>
        <v>1</v>
      </c>
    </row>
    <row r="18" spans="1:27" x14ac:dyDescent="0.3">
      <c r="A18" s="63" t="s">
        <v>1065</v>
      </c>
      <c r="B18" s="64">
        <f>VLOOKUP($A18,'Return Data'!$B$7:$R$2700,3,0)</f>
        <v>44260</v>
      </c>
      <c r="C18" s="65">
        <f>VLOOKUP($A18,'Return Data'!$B$7:$R$2700,4,0)</f>
        <v>30.1035</v>
      </c>
      <c r="D18" s="65">
        <f>VLOOKUP($A18,'Return Data'!$B$7:$R$2700,5,0)</f>
        <v>-4.8493000000000004</v>
      </c>
      <c r="E18" s="66">
        <f t="shared" si="0"/>
        <v>24</v>
      </c>
      <c r="F18" s="65">
        <f>VLOOKUP($A18,'Return Data'!$B$7:$R$2700,6,0)</f>
        <v>1.0912999999999999</v>
      </c>
      <c r="G18" s="66">
        <f t="shared" si="1"/>
        <v>17</v>
      </c>
      <c r="H18" s="65">
        <f>VLOOKUP($A18,'Return Data'!$B$7:$R$2700,7,0)</f>
        <v>3.0329999999999999</v>
      </c>
      <c r="I18" s="66">
        <f t="shared" si="2"/>
        <v>9</v>
      </c>
      <c r="J18" s="65">
        <f>VLOOKUP($A18,'Return Data'!$B$7:$R$2700,8,0)</f>
        <v>1.901</v>
      </c>
      <c r="K18" s="66">
        <f t="shared" si="3"/>
        <v>18</v>
      </c>
      <c r="L18" s="65">
        <f>VLOOKUP($A18,'Return Data'!$B$7:$R$2700,9,0)</f>
        <v>3.8043999999999998</v>
      </c>
      <c r="M18" s="66">
        <f t="shared" si="4"/>
        <v>8</v>
      </c>
      <c r="N18" s="65">
        <f>VLOOKUP($A18,'Return Data'!$B$7:$R$2700,10,0)</f>
        <v>2.0045999999999999</v>
      </c>
      <c r="O18" s="66">
        <f t="shared" si="5"/>
        <v>20</v>
      </c>
      <c r="P18" s="65">
        <f>VLOOKUP($A18,'Return Data'!$B$7:$R$2700,11,0)</f>
        <v>3.4658000000000002</v>
      </c>
      <c r="Q18" s="66">
        <f t="shared" si="6"/>
        <v>18</v>
      </c>
      <c r="R18" s="65">
        <f>VLOOKUP($A18,'Return Data'!$B$7:$R$2700,12,0)</f>
        <v>5.0258000000000003</v>
      </c>
      <c r="S18" s="66">
        <f t="shared" si="7"/>
        <v>18</v>
      </c>
      <c r="T18" s="65">
        <f>VLOOKUP($A18,'Return Data'!$B$7:$R$2700,13,0)</f>
        <v>5.7815000000000003</v>
      </c>
      <c r="U18" s="66">
        <f t="shared" si="8"/>
        <v>14</v>
      </c>
      <c r="V18" s="65">
        <f>VLOOKUP($A18,'Return Data'!$B$7:$R$2700,17,0)</f>
        <v>7.0473999999999997</v>
      </c>
      <c r="W18" s="66">
        <f t="shared" si="9"/>
        <v>8</v>
      </c>
      <c r="X18" s="65">
        <f>VLOOKUP($A18,'Return Data'!$B$7:$R$2700,14,0)</f>
        <v>7.2184999999999997</v>
      </c>
      <c r="Y18" s="66">
        <f t="shared" si="10"/>
        <v>9</v>
      </c>
      <c r="Z18" s="65">
        <f>VLOOKUP($A18,'Return Data'!$B$7:$R$2700,16,0)</f>
        <v>7.5507</v>
      </c>
      <c r="AA18" s="67">
        <f t="shared" si="11"/>
        <v>11</v>
      </c>
    </row>
    <row r="19" spans="1:27" x14ac:dyDescent="0.3">
      <c r="A19" s="63" t="s">
        <v>1066</v>
      </c>
      <c r="B19" s="64">
        <f>VLOOKUP($A19,'Return Data'!$B$7:$R$2700,3,0)</f>
        <v>44260</v>
      </c>
      <c r="C19" s="65">
        <f>VLOOKUP($A19,'Return Data'!$B$7:$R$2700,4,0)</f>
        <v>2952.6176999999998</v>
      </c>
      <c r="D19" s="65">
        <f>VLOOKUP($A19,'Return Data'!$B$7:$R$2700,5,0)</f>
        <v>-4.6375999999999999</v>
      </c>
      <c r="E19" s="66">
        <f t="shared" si="0"/>
        <v>23</v>
      </c>
      <c r="F19" s="65">
        <f>VLOOKUP($A19,'Return Data'!$B$7:$R$2700,6,0)</f>
        <v>0.84599999999999997</v>
      </c>
      <c r="G19" s="66">
        <f t="shared" si="1"/>
        <v>20</v>
      </c>
      <c r="H19" s="65">
        <f>VLOOKUP($A19,'Return Data'!$B$7:$R$2700,7,0)</f>
        <v>3.3588</v>
      </c>
      <c r="I19" s="66">
        <f t="shared" si="2"/>
        <v>7</v>
      </c>
      <c r="J19" s="65">
        <f>VLOOKUP($A19,'Return Data'!$B$7:$R$2700,8,0)</f>
        <v>2.3477000000000001</v>
      </c>
      <c r="K19" s="66">
        <f t="shared" si="3"/>
        <v>8</v>
      </c>
      <c r="L19" s="65">
        <f>VLOOKUP($A19,'Return Data'!$B$7:$R$2700,9,0)</f>
        <v>4.1879999999999997</v>
      </c>
      <c r="M19" s="66">
        <f t="shared" si="4"/>
        <v>4</v>
      </c>
      <c r="N19" s="65">
        <f>VLOOKUP($A19,'Return Data'!$B$7:$R$2700,10,0)</f>
        <v>2.2117</v>
      </c>
      <c r="O19" s="66">
        <f t="shared" si="5"/>
        <v>14</v>
      </c>
      <c r="P19" s="65">
        <f>VLOOKUP($A19,'Return Data'!$B$7:$R$2700,11,0)</f>
        <v>3.5844</v>
      </c>
      <c r="Q19" s="66">
        <f t="shared" si="6"/>
        <v>17</v>
      </c>
      <c r="R19" s="65">
        <f>VLOOKUP($A19,'Return Data'!$B$7:$R$2700,12,0)</f>
        <v>5.1351000000000004</v>
      </c>
      <c r="S19" s="66">
        <f t="shared" si="7"/>
        <v>17</v>
      </c>
      <c r="T19" s="65">
        <f>VLOOKUP($A19,'Return Data'!$B$7:$R$2700,13,0)</f>
        <v>6.0639000000000003</v>
      </c>
      <c r="U19" s="66">
        <f t="shared" si="8"/>
        <v>12</v>
      </c>
      <c r="V19" s="65">
        <f>VLOOKUP($A19,'Return Data'!$B$7:$R$2700,17,0)</f>
        <v>7.4134000000000002</v>
      </c>
      <c r="W19" s="66">
        <f t="shared" si="9"/>
        <v>5</v>
      </c>
      <c r="X19" s="65">
        <f>VLOOKUP($A19,'Return Data'!$B$7:$R$2700,14,0)</f>
        <v>7.4318</v>
      </c>
      <c r="Y19" s="66">
        <f t="shared" si="10"/>
        <v>4</v>
      </c>
      <c r="Z19" s="65">
        <f>VLOOKUP($A19,'Return Data'!$B$7:$R$2700,16,0)</f>
        <v>7.9580000000000002</v>
      </c>
      <c r="AA19" s="67">
        <f t="shared" si="11"/>
        <v>3</v>
      </c>
    </row>
    <row r="20" spans="1:27" x14ac:dyDescent="0.3">
      <c r="A20" s="63" t="s">
        <v>1068</v>
      </c>
      <c r="B20" s="64">
        <f>VLOOKUP($A20,'Return Data'!$B$7:$R$2700,3,0)</f>
        <v>44260</v>
      </c>
      <c r="C20" s="65">
        <f>VLOOKUP($A20,'Return Data'!$B$7:$R$2700,4,0)</f>
        <v>29.1066</v>
      </c>
      <c r="D20" s="65">
        <f>VLOOKUP($A20,'Return Data'!$B$7:$R$2700,5,0)</f>
        <v>-3.7616000000000001</v>
      </c>
      <c r="E20" s="66">
        <f t="shared" si="0"/>
        <v>19</v>
      </c>
      <c r="F20" s="65">
        <f>VLOOKUP($A20,'Return Data'!$B$7:$R$2700,6,0)</f>
        <v>1.0033000000000001</v>
      </c>
      <c r="G20" s="66">
        <f t="shared" si="1"/>
        <v>19</v>
      </c>
      <c r="H20" s="65">
        <f>VLOOKUP($A20,'Return Data'!$B$7:$R$2700,7,0)</f>
        <v>1.9713000000000001</v>
      </c>
      <c r="I20" s="66">
        <f t="shared" si="2"/>
        <v>23</v>
      </c>
      <c r="J20" s="65">
        <f>VLOOKUP($A20,'Return Data'!$B$7:$R$2700,8,0)</f>
        <v>1.8406</v>
      </c>
      <c r="K20" s="66">
        <f t="shared" si="3"/>
        <v>19</v>
      </c>
      <c r="L20" s="65">
        <f>VLOOKUP($A20,'Return Data'!$B$7:$R$2700,9,0)</f>
        <v>2.8456000000000001</v>
      </c>
      <c r="M20" s="66">
        <f t="shared" si="4"/>
        <v>24</v>
      </c>
      <c r="N20" s="65">
        <f>VLOOKUP($A20,'Return Data'!$B$7:$R$2700,10,0)</f>
        <v>2.0499000000000001</v>
      </c>
      <c r="O20" s="66">
        <f t="shared" si="5"/>
        <v>18</v>
      </c>
      <c r="P20" s="65">
        <f>VLOOKUP($A20,'Return Data'!$B$7:$R$2700,11,0)</f>
        <v>3.1855000000000002</v>
      </c>
      <c r="Q20" s="66">
        <f t="shared" si="6"/>
        <v>23</v>
      </c>
      <c r="R20" s="65">
        <f>VLOOKUP($A20,'Return Data'!$B$7:$R$2700,12,0)</f>
        <v>31.793700000000001</v>
      </c>
      <c r="S20" s="66">
        <f t="shared" si="7"/>
        <v>2</v>
      </c>
      <c r="T20" s="65">
        <f>VLOOKUP($A20,'Return Data'!$B$7:$R$2700,13,0)</f>
        <v>25.481100000000001</v>
      </c>
      <c r="U20" s="66">
        <f t="shared" si="8"/>
        <v>1</v>
      </c>
      <c r="V20" s="65">
        <f>VLOOKUP($A20,'Return Data'!$B$7:$R$2700,17,0)</f>
        <v>5.1734999999999998</v>
      </c>
      <c r="W20" s="66">
        <f t="shared" si="9"/>
        <v>16</v>
      </c>
      <c r="X20" s="65">
        <f>VLOOKUP($A20,'Return Data'!$B$7:$R$2700,14,0)</f>
        <v>5.8112000000000004</v>
      </c>
      <c r="Y20" s="66">
        <f t="shared" si="10"/>
        <v>17</v>
      </c>
      <c r="Z20" s="65">
        <f>VLOOKUP($A20,'Return Data'!$B$7:$R$2700,16,0)</f>
        <v>7.6757</v>
      </c>
      <c r="AA20" s="67">
        <f t="shared" si="11"/>
        <v>10</v>
      </c>
    </row>
    <row r="21" spans="1:27" x14ac:dyDescent="0.3">
      <c r="A21" s="63" t="s">
        <v>1070</v>
      </c>
      <c r="B21" s="64">
        <f>VLOOKUP($A21,'Return Data'!$B$7:$R$2700,3,0)</f>
        <v>44260</v>
      </c>
      <c r="C21" s="65">
        <f>VLOOKUP($A21,'Return Data'!$B$7:$R$2700,4,0)</f>
        <v>2619.2582000000002</v>
      </c>
      <c r="D21" s="65">
        <f>VLOOKUP($A21,'Return Data'!$B$7:$R$2700,5,0)</f>
        <v>-4.1843000000000004</v>
      </c>
      <c r="E21" s="66">
        <f t="shared" si="0"/>
        <v>21</v>
      </c>
      <c r="F21" s="65">
        <f>VLOOKUP($A21,'Return Data'!$B$7:$R$2700,6,0)</f>
        <v>1.0062</v>
      </c>
      <c r="G21" s="66">
        <f t="shared" si="1"/>
        <v>18</v>
      </c>
      <c r="H21" s="65">
        <f>VLOOKUP($A21,'Return Data'!$B$7:$R$2700,7,0)</f>
        <v>2.9268000000000001</v>
      </c>
      <c r="I21" s="66">
        <f t="shared" si="2"/>
        <v>11</v>
      </c>
      <c r="J21" s="65">
        <f>VLOOKUP($A21,'Return Data'!$B$7:$R$2700,8,0)</f>
        <v>1.0014000000000001</v>
      </c>
      <c r="K21" s="66">
        <f t="shared" si="3"/>
        <v>24</v>
      </c>
      <c r="L21" s="65">
        <f>VLOOKUP($A21,'Return Data'!$B$7:$R$2700,9,0)</f>
        <v>3.1848999999999998</v>
      </c>
      <c r="M21" s="66">
        <f t="shared" si="4"/>
        <v>21</v>
      </c>
      <c r="N21" s="65">
        <f>VLOOKUP($A21,'Return Data'!$B$7:$R$2700,10,0)</f>
        <v>1.8046</v>
      </c>
      <c r="O21" s="66">
        <f t="shared" si="5"/>
        <v>23</v>
      </c>
      <c r="P21" s="65">
        <f>VLOOKUP($A21,'Return Data'!$B$7:$R$2700,11,0)</f>
        <v>3.9487999999999999</v>
      </c>
      <c r="Q21" s="66">
        <f t="shared" si="6"/>
        <v>10</v>
      </c>
      <c r="R21" s="65">
        <f>VLOOKUP($A21,'Return Data'!$B$7:$R$2700,12,0)</f>
        <v>6.2232000000000003</v>
      </c>
      <c r="S21" s="66">
        <f t="shared" si="7"/>
        <v>10</v>
      </c>
      <c r="T21" s="65">
        <f>VLOOKUP($A21,'Return Data'!$B$7:$R$2700,13,0)</f>
        <v>6.4931000000000001</v>
      </c>
      <c r="U21" s="66">
        <f t="shared" si="8"/>
        <v>6</v>
      </c>
      <c r="V21" s="65">
        <f>VLOOKUP($A21,'Return Data'!$B$7:$R$2700,17,0)</f>
        <v>7.4715999999999996</v>
      </c>
      <c r="W21" s="66">
        <f t="shared" si="9"/>
        <v>4</v>
      </c>
      <c r="X21" s="65">
        <f>VLOOKUP($A21,'Return Data'!$B$7:$R$2700,14,0)</f>
        <v>7.5669000000000004</v>
      </c>
      <c r="Y21" s="66">
        <f t="shared" si="10"/>
        <v>3</v>
      </c>
      <c r="Z21" s="65">
        <f>VLOOKUP($A21,'Return Data'!$B$7:$R$2700,16,0)</f>
        <v>7.6847000000000003</v>
      </c>
      <c r="AA21" s="67">
        <f t="shared" si="11"/>
        <v>9</v>
      </c>
    </row>
    <row r="22" spans="1:27" x14ac:dyDescent="0.3">
      <c r="A22" s="63" t="s">
        <v>1073</v>
      </c>
      <c r="B22" s="64">
        <f>VLOOKUP($A22,'Return Data'!$B$7:$R$2700,3,0)</f>
        <v>44260</v>
      </c>
      <c r="C22" s="65">
        <f>VLOOKUP($A22,'Return Data'!$B$7:$R$2700,4,0)</f>
        <v>22.0777</v>
      </c>
      <c r="D22" s="65">
        <f>VLOOKUP($A22,'Return Data'!$B$7:$R$2700,5,0)</f>
        <v>-0.8266</v>
      </c>
      <c r="E22" s="66">
        <f t="shared" si="0"/>
        <v>11</v>
      </c>
      <c r="F22" s="65">
        <f>VLOOKUP($A22,'Return Data'!$B$7:$R$2700,6,0)</f>
        <v>1.5984</v>
      </c>
      <c r="G22" s="66">
        <f t="shared" si="1"/>
        <v>13</v>
      </c>
      <c r="H22" s="65">
        <f>VLOOKUP($A22,'Return Data'!$B$7:$R$2700,7,0)</f>
        <v>2.7174999999999998</v>
      </c>
      <c r="I22" s="66">
        <f t="shared" si="2"/>
        <v>14</v>
      </c>
      <c r="J22" s="65">
        <f>VLOOKUP($A22,'Return Data'!$B$7:$R$2700,8,0)</f>
        <v>1.9855</v>
      </c>
      <c r="K22" s="66">
        <f t="shared" si="3"/>
        <v>16</v>
      </c>
      <c r="L22" s="65">
        <f>VLOOKUP($A22,'Return Data'!$B$7:$R$2700,9,0)</f>
        <v>3.7423000000000002</v>
      </c>
      <c r="M22" s="66">
        <f t="shared" si="4"/>
        <v>9</v>
      </c>
      <c r="N22" s="65">
        <f>VLOOKUP($A22,'Return Data'!$B$7:$R$2700,10,0)</f>
        <v>2.1957</v>
      </c>
      <c r="O22" s="66">
        <f t="shared" si="5"/>
        <v>15</v>
      </c>
      <c r="P22" s="65">
        <f>VLOOKUP($A22,'Return Data'!$B$7:$R$2700,11,0)</f>
        <v>4.0138999999999996</v>
      </c>
      <c r="Q22" s="66">
        <f t="shared" si="6"/>
        <v>9</v>
      </c>
      <c r="R22" s="65">
        <f>VLOOKUP($A22,'Return Data'!$B$7:$R$2700,12,0)</f>
        <v>8.2790999999999997</v>
      </c>
      <c r="S22" s="66">
        <f t="shared" si="7"/>
        <v>6</v>
      </c>
      <c r="T22" s="65">
        <f>VLOOKUP($A22,'Return Data'!$B$7:$R$2700,13,0)</f>
        <v>5.4588000000000001</v>
      </c>
      <c r="U22" s="66">
        <f t="shared" si="8"/>
        <v>18</v>
      </c>
      <c r="V22" s="65">
        <f>VLOOKUP($A22,'Return Data'!$B$7:$R$2700,17,0)</f>
        <v>5.4805000000000001</v>
      </c>
      <c r="W22" s="66">
        <f t="shared" si="9"/>
        <v>15</v>
      </c>
      <c r="X22" s="65">
        <f>VLOOKUP($A22,'Return Data'!$B$7:$R$2700,14,0)</f>
        <v>6.0334000000000003</v>
      </c>
      <c r="Y22" s="66">
        <f t="shared" si="10"/>
        <v>15</v>
      </c>
      <c r="Z22" s="65">
        <f>VLOOKUP($A22,'Return Data'!$B$7:$R$2700,16,0)</f>
        <v>8.0268999999999995</v>
      </c>
      <c r="AA22" s="67">
        <f t="shared" si="11"/>
        <v>2</v>
      </c>
    </row>
    <row r="23" spans="1:27" x14ac:dyDescent="0.3">
      <c r="A23" s="63" t="s">
        <v>1074</v>
      </c>
      <c r="B23" s="64">
        <f>VLOOKUP($A23,'Return Data'!$B$7:$R$2700,3,0)</f>
        <v>44260</v>
      </c>
      <c r="C23" s="65">
        <f>VLOOKUP($A23,'Return Data'!$B$7:$R$2700,4,0)</f>
        <v>31.256900000000002</v>
      </c>
      <c r="D23" s="65">
        <f>VLOOKUP($A23,'Return Data'!$B$7:$R$2700,5,0)</f>
        <v>1.7517</v>
      </c>
      <c r="E23" s="66">
        <f t="shared" si="0"/>
        <v>4</v>
      </c>
      <c r="F23" s="65">
        <f>VLOOKUP($A23,'Return Data'!$B$7:$R$2700,6,0)</f>
        <v>3.0758000000000001</v>
      </c>
      <c r="G23" s="66">
        <f t="shared" si="1"/>
        <v>7</v>
      </c>
      <c r="H23" s="65">
        <f>VLOOKUP($A23,'Return Data'!$B$7:$R$2700,7,0)</f>
        <v>2.8374999999999999</v>
      </c>
      <c r="I23" s="66">
        <f t="shared" si="2"/>
        <v>12</v>
      </c>
      <c r="J23" s="65">
        <f>VLOOKUP($A23,'Return Data'!$B$7:$R$2700,8,0)</f>
        <v>1.9712000000000001</v>
      </c>
      <c r="K23" s="66">
        <f t="shared" si="3"/>
        <v>17</v>
      </c>
      <c r="L23" s="65">
        <f>VLOOKUP($A23,'Return Data'!$B$7:$R$2700,9,0)</f>
        <v>3.1312000000000002</v>
      </c>
      <c r="M23" s="66">
        <f t="shared" si="4"/>
        <v>22</v>
      </c>
      <c r="N23" s="65">
        <f>VLOOKUP($A23,'Return Data'!$B$7:$R$2700,10,0)</f>
        <v>4.4424999999999999</v>
      </c>
      <c r="O23" s="66">
        <f t="shared" si="5"/>
        <v>3</v>
      </c>
      <c r="P23" s="65">
        <f>VLOOKUP($A23,'Return Data'!$B$7:$R$2700,11,0)</f>
        <v>4.5122999999999998</v>
      </c>
      <c r="Q23" s="66">
        <f t="shared" si="6"/>
        <v>5</v>
      </c>
      <c r="R23" s="65">
        <f>VLOOKUP($A23,'Return Data'!$B$7:$R$2700,12,0)</f>
        <v>6.8449</v>
      </c>
      <c r="S23" s="66">
        <f t="shared" si="7"/>
        <v>9</v>
      </c>
      <c r="T23" s="65">
        <f>VLOOKUP($A23,'Return Data'!$B$7:$R$2700,13,0)</f>
        <v>6.5799000000000003</v>
      </c>
      <c r="U23" s="66">
        <f t="shared" si="8"/>
        <v>5</v>
      </c>
      <c r="V23" s="65">
        <f>VLOOKUP($A23,'Return Data'!$B$7:$R$2700,17,0)</f>
        <v>5.0206</v>
      </c>
      <c r="W23" s="66">
        <f t="shared" si="9"/>
        <v>17</v>
      </c>
      <c r="X23" s="65">
        <f>VLOOKUP($A23,'Return Data'!$B$7:$R$2700,14,0)</f>
        <v>5.8616999999999999</v>
      </c>
      <c r="Y23" s="66">
        <f t="shared" si="10"/>
        <v>16</v>
      </c>
      <c r="Z23" s="65">
        <f>VLOOKUP($A23,'Return Data'!$B$7:$R$2700,16,0)</f>
        <v>6.6257000000000001</v>
      </c>
      <c r="AA23" s="67">
        <f t="shared" si="11"/>
        <v>19</v>
      </c>
    </row>
    <row r="24" spans="1:27" x14ac:dyDescent="0.3">
      <c r="A24" s="63" t="s">
        <v>1077</v>
      </c>
      <c r="B24" s="64">
        <f>VLOOKUP($A24,'Return Data'!$B$7:$R$2700,3,0)</f>
        <v>44260</v>
      </c>
      <c r="C24" s="65">
        <f>VLOOKUP($A24,'Return Data'!$B$7:$R$2700,4,0)</f>
        <v>1290.7417</v>
      </c>
      <c r="D24" s="65">
        <f>VLOOKUP($A24,'Return Data'!$B$7:$R$2700,5,0)</f>
        <v>-2.3582999999999998</v>
      </c>
      <c r="E24" s="66">
        <f t="shared" si="0"/>
        <v>16</v>
      </c>
      <c r="F24" s="65">
        <f>VLOOKUP($A24,'Return Data'!$B$7:$R$2700,6,0)</f>
        <v>0.6542</v>
      </c>
      <c r="G24" s="66">
        <f t="shared" si="1"/>
        <v>21</v>
      </c>
      <c r="H24" s="65">
        <f>VLOOKUP($A24,'Return Data'!$B$7:$R$2700,7,0)</f>
        <v>2.3113999999999999</v>
      </c>
      <c r="I24" s="66">
        <f t="shared" si="2"/>
        <v>20</v>
      </c>
      <c r="J24" s="65">
        <f>VLOOKUP($A24,'Return Data'!$B$7:$R$2700,8,0)</f>
        <v>1.6440999999999999</v>
      </c>
      <c r="K24" s="66">
        <f t="shared" si="3"/>
        <v>20</v>
      </c>
      <c r="L24" s="65">
        <f>VLOOKUP($A24,'Return Data'!$B$7:$R$2700,9,0)</f>
        <v>3.2483</v>
      </c>
      <c r="M24" s="66">
        <f t="shared" si="4"/>
        <v>20</v>
      </c>
      <c r="N24" s="65">
        <f>VLOOKUP($A24,'Return Data'!$B$7:$R$2700,10,0)</f>
        <v>1.9337</v>
      </c>
      <c r="O24" s="66">
        <f t="shared" si="5"/>
        <v>21</v>
      </c>
      <c r="P24" s="65">
        <f>VLOOKUP($A24,'Return Data'!$B$7:$R$2700,11,0)</f>
        <v>3.3797999999999999</v>
      </c>
      <c r="Q24" s="66">
        <f t="shared" si="6"/>
        <v>20</v>
      </c>
      <c r="R24" s="65">
        <f>VLOOKUP($A24,'Return Data'!$B$7:$R$2700,12,0)</f>
        <v>4.6828000000000003</v>
      </c>
      <c r="S24" s="66">
        <f t="shared" si="7"/>
        <v>22</v>
      </c>
      <c r="T24" s="65">
        <f>VLOOKUP($A24,'Return Data'!$B$7:$R$2700,13,0)</f>
        <v>5.2050999999999998</v>
      </c>
      <c r="U24" s="66">
        <f t="shared" si="8"/>
        <v>20</v>
      </c>
      <c r="V24" s="65">
        <f>VLOOKUP($A24,'Return Data'!$B$7:$R$2700,17,0)</f>
        <v>6.5452000000000004</v>
      </c>
      <c r="W24" s="66">
        <f t="shared" si="9"/>
        <v>13</v>
      </c>
      <c r="X24" s="65">
        <f>VLOOKUP($A24,'Return Data'!$B$7:$R$2700,14,0)</f>
        <v>6.6768000000000001</v>
      </c>
      <c r="Y24" s="66">
        <f t="shared" si="10"/>
        <v>13</v>
      </c>
      <c r="Z24" s="65">
        <f>VLOOKUP($A24,'Return Data'!$B$7:$R$2700,16,0)</f>
        <v>6.5010000000000003</v>
      </c>
      <c r="AA24" s="67">
        <f t="shared" si="11"/>
        <v>20</v>
      </c>
    </row>
    <row r="25" spans="1:27" x14ac:dyDescent="0.3">
      <c r="A25" s="63" t="s">
        <v>1079</v>
      </c>
      <c r="B25" s="64">
        <f>VLOOKUP($A25,'Return Data'!$B$7:$R$2700,3,0)</f>
        <v>44260</v>
      </c>
      <c r="C25" s="65">
        <f>VLOOKUP($A25,'Return Data'!$B$7:$R$2700,4,0)</f>
        <v>1776.1338000000001</v>
      </c>
      <c r="D25" s="65">
        <f>VLOOKUP($A25,'Return Data'!$B$7:$R$2700,5,0)</f>
        <v>-3.7932000000000001</v>
      </c>
      <c r="E25" s="66">
        <f t="shared" si="0"/>
        <v>20</v>
      </c>
      <c r="F25" s="65">
        <f>VLOOKUP($A25,'Return Data'!$B$7:$R$2700,6,0)</f>
        <v>1.6298999999999999</v>
      </c>
      <c r="G25" s="66">
        <f t="shared" si="1"/>
        <v>12</v>
      </c>
      <c r="H25" s="65">
        <f>VLOOKUP($A25,'Return Data'!$B$7:$R$2700,7,0)</f>
        <v>2.7595999999999998</v>
      </c>
      <c r="I25" s="66">
        <f t="shared" si="2"/>
        <v>13</v>
      </c>
      <c r="J25" s="65">
        <f>VLOOKUP($A25,'Return Data'!$B$7:$R$2700,8,0)</f>
        <v>2.0752000000000002</v>
      </c>
      <c r="K25" s="66">
        <f t="shared" si="3"/>
        <v>13</v>
      </c>
      <c r="L25" s="65">
        <f>VLOOKUP($A25,'Return Data'!$B$7:$R$2700,9,0)</f>
        <v>3.2978000000000001</v>
      </c>
      <c r="M25" s="66">
        <f t="shared" si="4"/>
        <v>19</v>
      </c>
      <c r="N25" s="65">
        <f>VLOOKUP($A25,'Return Data'!$B$7:$R$2700,10,0)</f>
        <v>1.6855</v>
      </c>
      <c r="O25" s="66">
        <f t="shared" si="5"/>
        <v>24</v>
      </c>
      <c r="P25" s="65">
        <f>VLOOKUP($A25,'Return Data'!$B$7:$R$2700,11,0)</f>
        <v>3.3831000000000002</v>
      </c>
      <c r="Q25" s="66">
        <f t="shared" si="6"/>
        <v>19</v>
      </c>
      <c r="R25" s="65">
        <f>VLOOKUP($A25,'Return Data'!$B$7:$R$2700,12,0)</f>
        <v>5.3639000000000001</v>
      </c>
      <c r="S25" s="66">
        <f t="shared" si="7"/>
        <v>15</v>
      </c>
      <c r="T25" s="65">
        <f>VLOOKUP($A25,'Return Data'!$B$7:$R$2700,13,0)</f>
        <v>5.4878</v>
      </c>
      <c r="U25" s="66">
        <f t="shared" si="8"/>
        <v>17</v>
      </c>
      <c r="V25" s="65">
        <f>VLOOKUP($A25,'Return Data'!$B$7:$R$2700,17,0)</f>
        <v>5.6479999999999997</v>
      </c>
      <c r="W25" s="66">
        <f t="shared" si="9"/>
        <v>14</v>
      </c>
      <c r="X25" s="65">
        <f>VLOOKUP($A25,'Return Data'!$B$7:$R$2700,14,0)</f>
        <v>6.1159999999999997</v>
      </c>
      <c r="Y25" s="66">
        <f t="shared" si="10"/>
        <v>14</v>
      </c>
      <c r="Z25" s="65">
        <f>VLOOKUP($A25,'Return Data'!$B$7:$R$2700,16,0)</f>
        <v>4.5148999999999999</v>
      </c>
      <c r="AA25" s="67">
        <f t="shared" si="11"/>
        <v>23</v>
      </c>
    </row>
    <row r="26" spans="1:27" x14ac:dyDescent="0.3">
      <c r="A26" s="63" t="s">
        <v>1080</v>
      </c>
      <c r="B26" s="64">
        <f>VLOOKUP($A26,'Return Data'!$B$7:$R$2700,3,0)</f>
        <v>44260</v>
      </c>
      <c r="C26" s="65">
        <f>VLOOKUP($A26,'Return Data'!$B$7:$R$2700,4,0)</f>
        <v>2908.7080999999998</v>
      </c>
      <c r="D26" s="65">
        <f>VLOOKUP($A26,'Return Data'!$B$7:$R$2700,5,0)</f>
        <v>1.4607000000000001</v>
      </c>
      <c r="E26" s="66">
        <f t="shared" si="0"/>
        <v>6</v>
      </c>
      <c r="F26" s="65">
        <f>VLOOKUP($A26,'Return Data'!$B$7:$R$2700,6,0)</f>
        <v>4.8929999999999998</v>
      </c>
      <c r="G26" s="66">
        <f t="shared" si="1"/>
        <v>4</v>
      </c>
      <c r="H26" s="65">
        <f>VLOOKUP($A26,'Return Data'!$B$7:$R$2700,7,0)</f>
        <v>4.4892000000000003</v>
      </c>
      <c r="I26" s="66">
        <f t="shared" si="2"/>
        <v>3</v>
      </c>
      <c r="J26" s="65">
        <f>VLOOKUP($A26,'Return Data'!$B$7:$R$2700,8,0)</f>
        <v>3.0973000000000002</v>
      </c>
      <c r="K26" s="66">
        <f t="shared" si="3"/>
        <v>4</v>
      </c>
      <c r="L26" s="65">
        <f>VLOOKUP($A26,'Return Data'!$B$7:$R$2700,9,0)</f>
        <v>4.4200999999999997</v>
      </c>
      <c r="M26" s="66">
        <f t="shared" si="4"/>
        <v>3</v>
      </c>
      <c r="N26" s="65">
        <f>VLOOKUP($A26,'Return Data'!$B$7:$R$2700,10,0)</f>
        <v>2.7480000000000002</v>
      </c>
      <c r="O26" s="66">
        <f t="shared" si="5"/>
        <v>7</v>
      </c>
      <c r="P26" s="65">
        <f>VLOOKUP($A26,'Return Data'!$B$7:$R$2700,11,0)</f>
        <v>4.4939999999999998</v>
      </c>
      <c r="Q26" s="66">
        <f t="shared" si="6"/>
        <v>6</v>
      </c>
      <c r="R26" s="65">
        <f>VLOOKUP($A26,'Return Data'!$B$7:$R$2700,12,0)</f>
        <v>6.1764000000000001</v>
      </c>
      <c r="S26" s="66">
        <f t="shared" si="7"/>
        <v>11</v>
      </c>
      <c r="T26" s="65">
        <f>VLOOKUP($A26,'Return Data'!$B$7:$R$2700,13,0)</f>
        <v>6.0144000000000002</v>
      </c>
      <c r="U26" s="66">
        <f t="shared" si="8"/>
        <v>13</v>
      </c>
      <c r="V26" s="65">
        <f>VLOOKUP($A26,'Return Data'!$B$7:$R$2700,17,0)</f>
        <v>6.5613000000000001</v>
      </c>
      <c r="W26" s="66">
        <f t="shared" si="9"/>
        <v>12</v>
      </c>
      <c r="X26" s="65">
        <f>VLOOKUP($A26,'Return Data'!$B$7:$R$2700,14,0)</f>
        <v>6.9829999999999997</v>
      </c>
      <c r="Y26" s="66">
        <f t="shared" si="10"/>
        <v>10</v>
      </c>
      <c r="Z26" s="65">
        <f>VLOOKUP($A26,'Return Data'!$B$7:$R$2700,16,0)</f>
        <v>7.9425999999999997</v>
      </c>
      <c r="AA26" s="67">
        <f t="shared" si="11"/>
        <v>4</v>
      </c>
    </row>
    <row r="27" spans="1:27" x14ac:dyDescent="0.3">
      <c r="A27" s="63" t="s">
        <v>1082</v>
      </c>
      <c r="B27" s="64">
        <f>VLOOKUP($A27,'Return Data'!$B$7:$R$2700,3,0)</f>
        <v>44260</v>
      </c>
      <c r="C27" s="65">
        <f>VLOOKUP($A27,'Return Data'!$B$7:$R$2700,4,0)</f>
        <v>23.247900000000001</v>
      </c>
      <c r="D27" s="65">
        <f>VLOOKUP($A27,'Return Data'!$B$7:$R$2700,5,0)</f>
        <v>-2.5118999999999998</v>
      </c>
      <c r="E27" s="66">
        <f t="shared" si="0"/>
        <v>17</v>
      </c>
      <c r="F27" s="65">
        <f>VLOOKUP($A27,'Return Data'!$B$7:$R$2700,6,0)</f>
        <v>0.628</v>
      </c>
      <c r="G27" s="66">
        <f t="shared" si="1"/>
        <v>22</v>
      </c>
      <c r="H27" s="65">
        <f>VLOOKUP($A27,'Return Data'!$B$7:$R$2700,7,0)</f>
        <v>2.4459</v>
      </c>
      <c r="I27" s="66">
        <f t="shared" si="2"/>
        <v>18</v>
      </c>
      <c r="J27" s="65">
        <f>VLOOKUP($A27,'Return Data'!$B$7:$R$2700,8,0)</f>
        <v>4.1310000000000002</v>
      </c>
      <c r="K27" s="66">
        <f t="shared" si="3"/>
        <v>3</v>
      </c>
      <c r="L27" s="65">
        <f>VLOOKUP($A27,'Return Data'!$B$7:$R$2700,9,0)</f>
        <v>3.6549</v>
      </c>
      <c r="M27" s="66">
        <f t="shared" si="4"/>
        <v>11</v>
      </c>
      <c r="N27" s="65">
        <f>VLOOKUP($A27,'Return Data'!$B$7:$R$2700,10,0)</f>
        <v>2.8285999999999998</v>
      </c>
      <c r="O27" s="66">
        <f t="shared" si="5"/>
        <v>6</v>
      </c>
      <c r="P27" s="65">
        <f>VLOOKUP($A27,'Return Data'!$B$7:$R$2700,11,0)</f>
        <v>4.3575999999999997</v>
      </c>
      <c r="Q27" s="66">
        <f t="shared" si="6"/>
        <v>7</v>
      </c>
      <c r="R27" s="65">
        <f>VLOOKUP($A27,'Return Data'!$B$7:$R$2700,12,0)</f>
        <v>1.716</v>
      </c>
      <c r="S27" s="66">
        <f t="shared" si="7"/>
        <v>25</v>
      </c>
      <c r="T27" s="65">
        <f>VLOOKUP($A27,'Return Data'!$B$7:$R$2700,13,0)</f>
        <v>1.5764</v>
      </c>
      <c r="U27" s="66">
        <f t="shared" si="8"/>
        <v>24</v>
      </c>
      <c r="V27" s="65">
        <f>VLOOKUP($A27,'Return Data'!$B$7:$R$2700,17,0)</f>
        <v>-4.2344999999999997</v>
      </c>
      <c r="W27" s="66">
        <f t="shared" si="9"/>
        <v>24</v>
      </c>
      <c r="X27" s="65">
        <f>VLOOKUP($A27,'Return Data'!$B$7:$R$2700,14,0)</f>
        <v>-0.42570000000000002</v>
      </c>
      <c r="Y27" s="66">
        <f t="shared" si="10"/>
        <v>24</v>
      </c>
      <c r="Z27" s="65">
        <f>VLOOKUP($A27,'Return Data'!$B$7:$R$2700,16,0)</f>
        <v>6.3455000000000004</v>
      </c>
      <c r="AA27" s="67">
        <f t="shared" si="11"/>
        <v>21</v>
      </c>
    </row>
    <row r="28" spans="1:27" x14ac:dyDescent="0.3">
      <c r="A28" s="63" t="s">
        <v>1084</v>
      </c>
      <c r="B28" s="64">
        <f>VLOOKUP($A28,'Return Data'!$B$7:$R$2700,3,0)</f>
        <v>44260</v>
      </c>
      <c r="C28" s="65">
        <f>VLOOKUP($A28,'Return Data'!$B$7:$R$2700,4,0)</f>
        <v>2721.5475000000001</v>
      </c>
      <c r="D28" s="65">
        <f>VLOOKUP($A28,'Return Data'!$B$7:$R$2700,5,0)</f>
        <v>1.5021</v>
      </c>
      <c r="E28" s="66">
        <f t="shared" si="0"/>
        <v>5</v>
      </c>
      <c r="F28" s="65">
        <f>VLOOKUP($A28,'Return Data'!$B$7:$R$2700,6,0)</f>
        <v>3.0326</v>
      </c>
      <c r="G28" s="66">
        <f t="shared" si="1"/>
        <v>8</v>
      </c>
      <c r="H28" s="65">
        <f>VLOOKUP($A28,'Return Data'!$B$7:$R$2700,7,0)</f>
        <v>3.3571</v>
      </c>
      <c r="I28" s="66">
        <f t="shared" si="2"/>
        <v>8</v>
      </c>
      <c r="J28" s="65">
        <f>VLOOKUP($A28,'Return Data'!$B$7:$R$2700,8,0)</f>
        <v>2.6615000000000002</v>
      </c>
      <c r="K28" s="66">
        <f t="shared" si="3"/>
        <v>6</v>
      </c>
      <c r="L28" s="65">
        <f>VLOOKUP($A28,'Return Data'!$B$7:$R$2700,9,0)</f>
        <v>4.0862999999999996</v>
      </c>
      <c r="M28" s="66">
        <f t="shared" si="4"/>
        <v>6</v>
      </c>
      <c r="N28" s="65">
        <f>VLOOKUP($A28,'Return Data'!$B$7:$R$2700,10,0)</f>
        <v>2.5649999999999999</v>
      </c>
      <c r="O28" s="66">
        <f t="shared" si="5"/>
        <v>9</v>
      </c>
      <c r="P28" s="65">
        <f>VLOOKUP($A28,'Return Data'!$B$7:$R$2700,11,0)</f>
        <v>3.3715999999999999</v>
      </c>
      <c r="Q28" s="66">
        <f t="shared" si="6"/>
        <v>21</v>
      </c>
      <c r="R28" s="65">
        <f>VLOOKUP($A28,'Return Data'!$B$7:$R$2700,12,0)</f>
        <v>11.630599999999999</v>
      </c>
      <c r="S28" s="66">
        <f t="shared" si="7"/>
        <v>5</v>
      </c>
      <c r="T28" s="65">
        <f>VLOOKUP($A28,'Return Data'!$B$7:$R$2700,13,0)</f>
        <v>4.1067</v>
      </c>
      <c r="U28" s="66">
        <f t="shared" si="8"/>
        <v>22</v>
      </c>
      <c r="V28" s="65">
        <f>VLOOKUP($A28,'Return Data'!$B$7:$R$2700,17,0)</f>
        <v>-3.4135</v>
      </c>
      <c r="W28" s="66">
        <f t="shared" si="9"/>
        <v>23</v>
      </c>
      <c r="X28" s="65">
        <f>VLOOKUP($A28,'Return Data'!$B$7:$R$2700,14,0)</f>
        <v>-0.27579999999999999</v>
      </c>
      <c r="Y28" s="66">
        <f t="shared" si="10"/>
        <v>23</v>
      </c>
      <c r="Z28" s="65">
        <f>VLOOKUP($A28,'Return Data'!$B$7:$R$2700,16,0)</f>
        <v>6.2626999999999997</v>
      </c>
      <c r="AA28" s="67">
        <f t="shared" si="11"/>
        <v>22</v>
      </c>
    </row>
    <row r="29" spans="1:27" x14ac:dyDescent="0.3">
      <c r="A29" s="63" t="s">
        <v>1086</v>
      </c>
      <c r="B29" s="64">
        <f>VLOOKUP($A29,'Return Data'!$B$7:$R$2700,3,0)</f>
        <v>44260</v>
      </c>
      <c r="C29" s="65">
        <f>VLOOKUP($A29,'Return Data'!$B$7:$R$2700,4,0)</f>
        <v>2743.5081</v>
      </c>
      <c r="D29" s="65">
        <f>VLOOKUP($A29,'Return Data'!$B$7:$R$2700,5,0)</f>
        <v>-2.1804000000000001</v>
      </c>
      <c r="E29" s="66">
        <f t="shared" si="0"/>
        <v>15</v>
      </c>
      <c r="F29" s="65">
        <f>VLOOKUP($A29,'Return Data'!$B$7:$R$2700,6,0)</f>
        <v>1.2968</v>
      </c>
      <c r="G29" s="66">
        <f t="shared" si="1"/>
        <v>16</v>
      </c>
      <c r="H29" s="65">
        <f>VLOOKUP($A29,'Return Data'!$B$7:$R$2700,7,0)</f>
        <v>2.3254999999999999</v>
      </c>
      <c r="I29" s="66">
        <f t="shared" si="2"/>
        <v>19</v>
      </c>
      <c r="J29" s="65">
        <f>VLOOKUP($A29,'Return Data'!$B$7:$R$2700,8,0)</f>
        <v>2.0118999999999998</v>
      </c>
      <c r="K29" s="66">
        <f t="shared" si="3"/>
        <v>15</v>
      </c>
      <c r="L29" s="65">
        <f>VLOOKUP($A29,'Return Data'!$B$7:$R$2700,9,0)</f>
        <v>3.3222</v>
      </c>
      <c r="M29" s="66">
        <f t="shared" si="4"/>
        <v>18</v>
      </c>
      <c r="N29" s="65">
        <f>VLOOKUP($A29,'Return Data'!$B$7:$R$2700,10,0)</f>
        <v>2.3961000000000001</v>
      </c>
      <c r="O29" s="66">
        <f t="shared" si="5"/>
        <v>11</v>
      </c>
      <c r="P29" s="65">
        <f>VLOOKUP($A29,'Return Data'!$B$7:$R$2700,11,0)</f>
        <v>3.6067</v>
      </c>
      <c r="Q29" s="66">
        <f t="shared" si="6"/>
        <v>16</v>
      </c>
      <c r="R29" s="65">
        <f>VLOOKUP($A29,'Return Data'!$B$7:$R$2700,12,0)</f>
        <v>4.8169000000000004</v>
      </c>
      <c r="S29" s="66">
        <f t="shared" si="7"/>
        <v>20</v>
      </c>
      <c r="T29" s="65">
        <f>VLOOKUP($A29,'Return Data'!$B$7:$R$2700,13,0)</f>
        <v>5.7632000000000003</v>
      </c>
      <c r="U29" s="66">
        <f t="shared" si="8"/>
        <v>15</v>
      </c>
      <c r="V29" s="65">
        <f>VLOOKUP($A29,'Return Data'!$B$7:$R$2700,17,0)</f>
        <v>6.9271000000000003</v>
      </c>
      <c r="W29" s="66">
        <f t="shared" si="9"/>
        <v>9</v>
      </c>
      <c r="X29" s="65">
        <f>VLOOKUP($A29,'Return Data'!$B$7:$R$2700,14,0)</f>
        <v>7.2354000000000003</v>
      </c>
      <c r="Y29" s="66">
        <f t="shared" si="10"/>
        <v>8</v>
      </c>
      <c r="Z29" s="65">
        <f>VLOOKUP($A29,'Return Data'!$B$7:$R$2700,16,0)</f>
        <v>7.6919000000000004</v>
      </c>
      <c r="AA29" s="67">
        <f t="shared" si="11"/>
        <v>8</v>
      </c>
    </row>
    <row r="30" spans="1:27" x14ac:dyDescent="0.3">
      <c r="A30" s="63" t="s">
        <v>1089</v>
      </c>
      <c r="B30" s="64">
        <f>VLOOKUP($A30,'Return Data'!$B$7:$R$2700,3,0)</f>
        <v>44260</v>
      </c>
      <c r="C30" s="65">
        <f>VLOOKUP($A30,'Return Data'!$B$7:$R$2700,4,0)</f>
        <v>25.886399999999998</v>
      </c>
      <c r="D30" s="65">
        <f>VLOOKUP($A30,'Return Data'!$B$7:$R$2700,5,0)</f>
        <v>-2.5377999999999998</v>
      </c>
      <c r="E30" s="66">
        <f t="shared" si="0"/>
        <v>18</v>
      </c>
      <c r="F30" s="65">
        <f>VLOOKUP($A30,'Return Data'!$B$7:$R$2700,6,0)</f>
        <v>-9.4E-2</v>
      </c>
      <c r="G30" s="66">
        <f t="shared" si="1"/>
        <v>24</v>
      </c>
      <c r="H30" s="65">
        <f>VLOOKUP($A30,'Return Data'!$B$7:$R$2700,7,0)</f>
        <v>1.4709000000000001</v>
      </c>
      <c r="I30" s="66">
        <f t="shared" si="2"/>
        <v>24</v>
      </c>
      <c r="J30" s="65">
        <f>VLOOKUP($A30,'Return Data'!$B$7:$R$2700,8,0)</f>
        <v>1.5048999999999999</v>
      </c>
      <c r="K30" s="66">
        <f t="shared" si="3"/>
        <v>21</v>
      </c>
      <c r="L30" s="65">
        <f>VLOOKUP($A30,'Return Data'!$B$7:$R$2700,9,0)</f>
        <v>2.9779</v>
      </c>
      <c r="M30" s="66">
        <f t="shared" si="4"/>
        <v>23</v>
      </c>
      <c r="N30" s="65">
        <f>VLOOKUP($A30,'Return Data'!$B$7:$R$2700,10,0)</f>
        <v>2.2421000000000002</v>
      </c>
      <c r="O30" s="66">
        <f t="shared" si="5"/>
        <v>13</v>
      </c>
      <c r="P30" s="65">
        <f>VLOOKUP($A30,'Return Data'!$B$7:$R$2700,11,0)</f>
        <v>3.1372</v>
      </c>
      <c r="Q30" s="66">
        <f t="shared" si="6"/>
        <v>24</v>
      </c>
      <c r="R30" s="65">
        <f>VLOOKUP($A30,'Return Data'!$B$7:$R$2700,12,0)</f>
        <v>4.4828999999999999</v>
      </c>
      <c r="S30" s="66">
        <f t="shared" si="7"/>
        <v>23</v>
      </c>
      <c r="T30" s="65">
        <f>VLOOKUP($A30,'Return Data'!$B$7:$R$2700,13,0)</f>
        <v>4.9157999999999999</v>
      </c>
      <c r="U30" s="66">
        <f t="shared" si="8"/>
        <v>21</v>
      </c>
      <c r="V30" s="65">
        <f>VLOOKUP($A30,'Return Data'!$B$7:$R$2700,17,0)</f>
        <v>1.2250000000000001</v>
      </c>
      <c r="W30" s="66">
        <f t="shared" si="9"/>
        <v>20</v>
      </c>
      <c r="X30" s="65">
        <f>VLOOKUP($A30,'Return Data'!$B$7:$R$2700,14,0)</f>
        <v>3.2016</v>
      </c>
      <c r="Y30" s="66">
        <f t="shared" si="10"/>
        <v>20</v>
      </c>
      <c r="Z30" s="65">
        <f>VLOOKUP($A30,'Return Data'!$B$7:$R$2700,16,0)</f>
        <v>7.0945</v>
      </c>
      <c r="AA30" s="67">
        <f t="shared" si="11"/>
        <v>18</v>
      </c>
    </row>
    <row r="31" spans="1:27" x14ac:dyDescent="0.3">
      <c r="A31" s="63" t="s">
        <v>1090</v>
      </c>
      <c r="B31" s="64">
        <f>VLOOKUP($A31,'Return Data'!$B$7:$R$2700,3,0)</f>
        <v>44260</v>
      </c>
      <c r="C31" s="65">
        <f>VLOOKUP($A31,'Return Data'!$B$7:$R$2700,4,0)</f>
        <v>3061.5005000000001</v>
      </c>
      <c r="D31" s="65">
        <f>VLOOKUP($A31,'Return Data'!$B$7:$R$2700,5,0)</f>
        <v>3.8740000000000001</v>
      </c>
      <c r="E31" s="66">
        <f t="shared" si="0"/>
        <v>2</v>
      </c>
      <c r="F31" s="65">
        <f>VLOOKUP($A31,'Return Data'!$B$7:$R$2700,6,0)</f>
        <v>4.0446</v>
      </c>
      <c r="G31" s="66">
        <f t="shared" si="1"/>
        <v>5</v>
      </c>
      <c r="H31" s="65">
        <f>VLOOKUP($A31,'Return Data'!$B$7:$R$2700,7,0)</f>
        <v>3.4601000000000002</v>
      </c>
      <c r="I31" s="66">
        <f t="shared" si="2"/>
        <v>6</v>
      </c>
      <c r="J31" s="65">
        <f>VLOOKUP($A31,'Return Data'!$B$7:$R$2700,8,0)</f>
        <v>2.2012999999999998</v>
      </c>
      <c r="K31" s="66">
        <f t="shared" si="3"/>
        <v>9</v>
      </c>
      <c r="L31" s="65">
        <f>VLOOKUP($A31,'Return Data'!$B$7:$R$2700,9,0)</f>
        <v>3.6141000000000001</v>
      </c>
      <c r="M31" s="66">
        <f t="shared" si="4"/>
        <v>13</v>
      </c>
      <c r="N31" s="65">
        <f>VLOOKUP($A31,'Return Data'!$B$7:$R$2700,10,0)</f>
        <v>2.0842000000000001</v>
      </c>
      <c r="O31" s="66">
        <f t="shared" si="5"/>
        <v>17</v>
      </c>
      <c r="P31" s="65">
        <f>VLOOKUP($A31,'Return Data'!$B$7:$R$2700,11,0)</f>
        <v>3.9197000000000002</v>
      </c>
      <c r="Q31" s="66">
        <f t="shared" si="6"/>
        <v>11</v>
      </c>
      <c r="R31" s="65">
        <f>VLOOKUP($A31,'Return Data'!$B$7:$R$2700,12,0)</f>
        <v>5.5156000000000001</v>
      </c>
      <c r="S31" s="66">
        <f t="shared" si="7"/>
        <v>14</v>
      </c>
      <c r="T31" s="65">
        <f>VLOOKUP($A31,'Return Data'!$B$7:$R$2700,13,0)</f>
        <v>6.3986999999999998</v>
      </c>
      <c r="U31" s="66">
        <f t="shared" si="8"/>
        <v>8</v>
      </c>
      <c r="V31" s="65">
        <f>VLOOKUP($A31,'Return Data'!$B$7:$R$2700,17,0)</f>
        <v>4.2013999999999996</v>
      </c>
      <c r="W31" s="66">
        <f t="shared" si="9"/>
        <v>18</v>
      </c>
      <c r="X31" s="65">
        <f>VLOOKUP($A31,'Return Data'!$B$7:$R$2700,14,0)</f>
        <v>5.4046000000000003</v>
      </c>
      <c r="Y31" s="66">
        <f t="shared" si="10"/>
        <v>18</v>
      </c>
      <c r="Z31" s="65">
        <f>VLOOKUP($A31,'Return Data'!$B$7:$R$2700,16,0)</f>
        <v>7.4836</v>
      </c>
      <c r="AA31" s="67">
        <f t="shared" si="11"/>
        <v>13</v>
      </c>
    </row>
    <row r="32" spans="1:27" x14ac:dyDescent="0.3">
      <c r="A32" s="63" t="s">
        <v>1091</v>
      </c>
      <c r="B32" s="64">
        <f>VLOOKUP($A32,'Return Data'!$B$7:$R$2700,3,0)</f>
        <v>44260</v>
      </c>
      <c r="C32" s="65">
        <f>VLOOKUP($A32,'Return Data'!$B$7:$R$2700,4,0)</f>
        <v>31.121600000000001</v>
      </c>
      <c r="D32" s="65">
        <f>VLOOKUP($A32,'Return Data'!$B$7:$R$2700,5,0)</f>
        <v>0</v>
      </c>
      <c r="E32" s="66">
        <f t="shared" si="0"/>
        <v>8</v>
      </c>
      <c r="F32" s="65">
        <f>VLOOKUP($A32,'Return Data'!$B$7:$R$2700,6,0)</f>
        <v>0</v>
      </c>
      <c r="G32" s="66">
        <f t="shared" si="1"/>
        <v>23</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-9.3864999999999998</v>
      </c>
      <c r="S32" s="66">
        <f t="shared" si="7"/>
        <v>26</v>
      </c>
      <c r="T32" s="65">
        <f>VLOOKUP($A32,'Return Data'!$B$7:$R$2700,13,0)</f>
        <v>-20.602699999999999</v>
      </c>
      <c r="U32" s="66">
        <f t="shared" si="8"/>
        <v>26</v>
      </c>
      <c r="V32" s="65"/>
      <c r="W32" s="66"/>
      <c r="X32" s="65"/>
      <c r="Y32" s="66"/>
      <c r="Z32" s="65">
        <f>VLOOKUP($A32,'Return Data'!$B$7:$R$2700,16,0)</f>
        <v>-20.484500000000001</v>
      </c>
      <c r="AA32" s="67">
        <f t="shared" si="11"/>
        <v>26</v>
      </c>
    </row>
    <row r="33" spans="1:27" x14ac:dyDescent="0.3">
      <c r="A33" s="63" t="s">
        <v>1095</v>
      </c>
      <c r="B33" s="64">
        <f>VLOOKUP($A33,'Return Data'!$B$7:$R$2700,3,0)</f>
        <v>44260</v>
      </c>
      <c r="C33" s="65">
        <f>VLOOKUP($A33,'Return Data'!$B$7:$R$2700,4,0)</f>
        <v>2604.2150999999999</v>
      </c>
      <c r="D33" s="65">
        <f>VLOOKUP($A33,'Return Data'!$B$7:$R$2700,5,0)</f>
        <v>-1.7309000000000001</v>
      </c>
      <c r="E33" s="66">
        <f t="shared" si="0"/>
        <v>14</v>
      </c>
      <c r="F33" s="65">
        <f>VLOOKUP($A33,'Return Data'!$B$7:$R$2700,6,0)</f>
        <v>1.9040999999999999</v>
      </c>
      <c r="G33" s="66">
        <f t="shared" si="1"/>
        <v>11</v>
      </c>
      <c r="H33" s="65">
        <f>VLOOKUP($A33,'Return Data'!$B$7:$R$2700,7,0)</f>
        <v>2.4512999999999998</v>
      </c>
      <c r="I33" s="66">
        <f t="shared" si="2"/>
        <v>17</v>
      </c>
      <c r="J33" s="65">
        <f>VLOOKUP($A33,'Return Data'!$B$7:$R$2700,8,0)</f>
        <v>2.1150000000000002</v>
      </c>
      <c r="K33" s="66">
        <f t="shared" si="3"/>
        <v>12</v>
      </c>
      <c r="L33" s="65">
        <f>VLOOKUP($A33,'Return Data'!$B$7:$R$2700,9,0)</f>
        <v>3.5882000000000001</v>
      </c>
      <c r="M33" s="66">
        <f t="shared" si="4"/>
        <v>14</v>
      </c>
      <c r="N33" s="65">
        <f>VLOOKUP($A33,'Return Data'!$B$7:$R$2700,10,0)</f>
        <v>2.4859</v>
      </c>
      <c r="O33" s="66">
        <f t="shared" si="5"/>
        <v>10</v>
      </c>
      <c r="P33" s="65">
        <f>VLOOKUP($A33,'Return Data'!$B$7:$R$2700,11,0)</f>
        <v>3.7837000000000001</v>
      </c>
      <c r="Q33" s="66">
        <f t="shared" si="6"/>
        <v>13</v>
      </c>
      <c r="R33" s="65">
        <f>VLOOKUP($A33,'Return Data'!$B$7:$R$2700,12,0)</f>
        <v>5.2751999999999999</v>
      </c>
      <c r="S33" s="66">
        <f t="shared" si="7"/>
        <v>16</v>
      </c>
      <c r="T33" s="65">
        <f>VLOOKUP($A33,'Return Data'!$B$7:$R$2700,13,0)</f>
        <v>6.1717000000000004</v>
      </c>
      <c r="U33" s="66">
        <f t="shared" si="8"/>
        <v>10</v>
      </c>
      <c r="V33" s="65">
        <f>VLOOKUP($A33,'Return Data'!$B$7:$R$2700,17,0)</f>
        <v>0.92010000000000003</v>
      </c>
      <c r="W33" s="66">
        <f>RANK(V33,V$8:V$33,0)</f>
        <v>21</v>
      </c>
      <c r="X33" s="65">
        <f>VLOOKUP($A33,'Return Data'!$B$7:$R$2700,14,0)</f>
        <v>3.0649000000000002</v>
      </c>
      <c r="Y33" s="66">
        <f>RANK(X33,X$8:X$33,0)</f>
        <v>21</v>
      </c>
      <c r="Z33" s="65">
        <f>VLOOKUP($A33,'Return Data'!$B$7:$R$2700,16,0)</f>
        <v>7.1407999999999996</v>
      </c>
      <c r="AA33" s="67">
        <f t="shared" si="11"/>
        <v>16</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-1.692861538461538</v>
      </c>
      <c r="E35" s="74"/>
      <c r="F35" s="75">
        <f>AVERAGE(F8:F33)</f>
        <v>1.8556038461538464</v>
      </c>
      <c r="G35" s="74"/>
      <c r="H35" s="75">
        <f>AVERAGE(H8:H33)</f>
        <v>2.995396153846154</v>
      </c>
      <c r="I35" s="74"/>
      <c r="J35" s="75">
        <f>AVERAGE(J8:J33)</f>
        <v>2.284784615384615</v>
      </c>
      <c r="K35" s="74"/>
      <c r="L35" s="75">
        <f>AVERAGE(L8:L33)</f>
        <v>3.6919538461538455</v>
      </c>
      <c r="M35" s="74"/>
      <c r="N35" s="75">
        <f>AVERAGE(N8:N33)</f>
        <v>3.0727499999999992</v>
      </c>
      <c r="O35" s="74"/>
      <c r="P35" s="75">
        <f>AVERAGE(P8:P33)</f>
        <v>4.3073692307692317</v>
      </c>
      <c r="Q35" s="74"/>
      <c r="R35" s="75">
        <f>AVERAGE(R8:R33)</f>
        <v>8.4588884615384607</v>
      </c>
      <c r="S35" s="74"/>
      <c r="T35" s="75">
        <f>AVERAGE(T8:T33)</f>
        <v>5.1837884615384606</v>
      </c>
      <c r="U35" s="74"/>
      <c r="V35" s="75">
        <f>AVERAGE(V8:V33)</f>
        <v>3.9814679999999991</v>
      </c>
      <c r="W35" s="74"/>
      <c r="X35" s="75">
        <f>AVERAGE(X8:X33)</f>
        <v>5.0665800000000001</v>
      </c>
      <c r="Y35" s="74"/>
      <c r="Z35" s="75">
        <f>AVERAGE(Z8:Z33)</f>
        <v>5.9241653846153861</v>
      </c>
      <c r="AA35" s="76"/>
    </row>
    <row r="36" spans="1:27" x14ac:dyDescent="0.3">
      <c r="A36" s="73" t="s">
        <v>28</v>
      </c>
      <c r="B36" s="74"/>
      <c r="C36" s="74"/>
      <c r="D36" s="75">
        <f>MIN(D8:D33)</f>
        <v>-24.339500000000001</v>
      </c>
      <c r="E36" s="74"/>
      <c r="F36" s="75">
        <f>MIN(F8:F33)</f>
        <v>-4.7568999999999999</v>
      </c>
      <c r="G36" s="74"/>
      <c r="H36" s="75">
        <f>MIN(H8:H33)</f>
        <v>0</v>
      </c>
      <c r="I36" s="74"/>
      <c r="J36" s="75">
        <f>MIN(J8:J33)</f>
        <v>0</v>
      </c>
      <c r="K36" s="74"/>
      <c r="L36" s="75">
        <f>MIN(L8:L33)</f>
        <v>0</v>
      </c>
      <c r="M36" s="74"/>
      <c r="N36" s="75">
        <f>MIN(N8:N33)</f>
        <v>0</v>
      </c>
      <c r="O36" s="74"/>
      <c r="P36" s="75">
        <f>MIN(P8:P33)</f>
        <v>0</v>
      </c>
      <c r="Q36" s="74"/>
      <c r="R36" s="75">
        <f>MIN(R8:R33)</f>
        <v>-9.3864999999999998</v>
      </c>
      <c r="S36" s="74"/>
      <c r="T36" s="75">
        <f>MIN(T8:T33)</f>
        <v>-20.602699999999999</v>
      </c>
      <c r="U36" s="74"/>
      <c r="V36" s="75">
        <f>MIN(V8:V33)</f>
        <v>-15.3125</v>
      </c>
      <c r="W36" s="74"/>
      <c r="X36" s="75">
        <f>MIN(X8:X33)</f>
        <v>-8.5462000000000007</v>
      </c>
      <c r="Y36" s="74"/>
      <c r="Z36" s="75">
        <f>MIN(Z8:Z33)</f>
        <v>-20.484500000000001</v>
      </c>
      <c r="AA36" s="76"/>
    </row>
    <row r="37" spans="1:27" ht="15" thickBot="1" x14ac:dyDescent="0.35">
      <c r="A37" s="77" t="s">
        <v>29</v>
      </c>
      <c r="B37" s="78"/>
      <c r="C37" s="78"/>
      <c r="D37" s="79">
        <f>MAX(D8:D33)</f>
        <v>25.169899999999998</v>
      </c>
      <c r="E37" s="78"/>
      <c r="F37" s="79">
        <f>MAX(F8:F33)</f>
        <v>7.0022000000000002</v>
      </c>
      <c r="G37" s="78"/>
      <c r="H37" s="79">
        <f>MAX(H8:H33)</f>
        <v>9.8520000000000003</v>
      </c>
      <c r="I37" s="78"/>
      <c r="J37" s="79">
        <f>MAX(J8:J33)</f>
        <v>7.5953999999999997</v>
      </c>
      <c r="K37" s="78"/>
      <c r="L37" s="79">
        <f>MAX(L8:L33)</f>
        <v>9.8332999999999995</v>
      </c>
      <c r="M37" s="78"/>
      <c r="N37" s="79">
        <f>MAX(N8:N33)</f>
        <v>12.877700000000001</v>
      </c>
      <c r="O37" s="78"/>
      <c r="P37" s="79">
        <f>MAX(P8:P33)</f>
        <v>13.696999999999999</v>
      </c>
      <c r="Q37" s="78"/>
      <c r="R37" s="79">
        <f>MAX(R8:R33)</f>
        <v>46.572899999999997</v>
      </c>
      <c r="S37" s="78"/>
      <c r="T37" s="79">
        <f>MAX(T8:T33)</f>
        <v>25.481100000000001</v>
      </c>
      <c r="U37" s="78"/>
      <c r="V37" s="79">
        <f>MAX(V8:V33)</f>
        <v>8.1295000000000002</v>
      </c>
      <c r="W37" s="78"/>
      <c r="X37" s="79">
        <f>MAX(X8:X33)</f>
        <v>7.9459</v>
      </c>
      <c r="Y37" s="78"/>
      <c r="Z37" s="79">
        <f>MAX(Z8:Z33)</f>
        <v>8.0289999999999999</v>
      </c>
      <c r="AA37" s="80"/>
    </row>
    <row r="38" spans="1:27" x14ac:dyDescent="0.3">
      <c r="A38" s="112" t="s">
        <v>433</v>
      </c>
    </row>
    <row r="39" spans="1:27" x14ac:dyDescent="0.3">
      <c r="A39" s="14" t="s">
        <v>340</v>
      </c>
    </row>
  </sheetData>
  <sheetProtection algorithmName="SHA-512" hashValue="XrgSv5pXDZRs0OpeSkUT4qJxtLGVDcaa/73192CFiEqXGMh+1KEV+JGo8rP6jq2RwWe4LgSp1lNdD4DogIeaFw==" saltValue="zUGFOCk0Wa75cnOLsob5P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1616</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44260</v>
      </c>
      <c r="C8" s="65">
        <f>VLOOKUP($A8,'Return Data'!$B$7:$R$2700,4,0)</f>
        <v>425.01889999999997</v>
      </c>
      <c r="D8" s="65">
        <f>VLOOKUP($A8,'Return Data'!$B$7:$R$2700,5,0)</f>
        <v>1.7177</v>
      </c>
      <c r="E8" s="66">
        <f t="shared" ref="E8:E36" si="0">RANK(D8,D$8:D$36,0)</f>
        <v>16</v>
      </c>
      <c r="F8" s="65">
        <f>VLOOKUP($A8,'Return Data'!$B$7:$R$2700,6,0)</f>
        <v>3.4619</v>
      </c>
      <c r="G8" s="66">
        <f t="shared" ref="G8:G36" si="1">RANK(F8,F$8:F$36,0)</f>
        <v>3</v>
      </c>
      <c r="H8" s="65">
        <f>VLOOKUP($A8,'Return Data'!$B$7:$R$2700,7,0)</f>
        <v>3.5209000000000001</v>
      </c>
      <c r="I8" s="66">
        <f t="shared" ref="I8:I36" si="2">RANK(H8,H$8:H$36,0)</f>
        <v>4</v>
      </c>
      <c r="J8" s="65">
        <f>VLOOKUP($A8,'Return Data'!$B$7:$R$2700,8,0)</f>
        <v>3.2770000000000001</v>
      </c>
      <c r="K8" s="66">
        <f t="shared" ref="K8:K36" si="3">RANK(J8,J$8:J$36,0)</f>
        <v>9</v>
      </c>
      <c r="L8" s="65">
        <f>VLOOKUP($A8,'Return Data'!$B$7:$R$2700,9,0)</f>
        <v>4.3411999999999997</v>
      </c>
      <c r="M8" s="66">
        <f t="shared" ref="M8:M36" si="4">RANK(L8,L$8:L$36,0)</f>
        <v>9</v>
      </c>
      <c r="N8" s="65">
        <f>VLOOKUP($A8,'Return Data'!$B$7:$R$2700,10,0)</f>
        <v>3.0432999999999999</v>
      </c>
      <c r="O8" s="66">
        <f t="shared" ref="O8:O36" si="5">RANK(N8,N$8:N$36,0)</f>
        <v>20</v>
      </c>
      <c r="P8" s="65">
        <f>VLOOKUP($A8,'Return Data'!$B$7:$R$2700,11,0)</f>
        <v>4.2686999999999999</v>
      </c>
      <c r="Q8" s="66">
        <f t="shared" ref="Q8:Q36" si="6">RANK(P8,P$8:P$36,0)</f>
        <v>8</v>
      </c>
      <c r="R8" s="65">
        <f>VLOOKUP($A8,'Return Data'!$B$7:$R$2700,12,0)</f>
        <v>5.7938000000000001</v>
      </c>
      <c r="S8" s="66">
        <f t="shared" ref="S8:S17" si="7">RANK(R8,R$8:R$36,0)</f>
        <v>3</v>
      </c>
      <c r="T8" s="65">
        <f>VLOOKUP($A8,'Return Data'!$B$7:$R$2700,13,0)</f>
        <v>6.3041999999999998</v>
      </c>
      <c r="U8" s="66">
        <f t="shared" ref="U8:U16" si="8">RANK(T8,T$8:T$36,0)</f>
        <v>3</v>
      </c>
      <c r="V8" s="65">
        <f>VLOOKUP($A8,'Return Data'!$B$7:$R$2700,17,0)</f>
        <v>7.3175999999999997</v>
      </c>
      <c r="W8" s="66">
        <f t="shared" ref="W8:W32" si="9">RANK(V8,V$8:V$36,0)</f>
        <v>3</v>
      </c>
      <c r="X8" s="65">
        <f>VLOOKUP($A8,'Return Data'!$B$7:$R$2700,14,0)</f>
        <v>7.6074000000000002</v>
      </c>
      <c r="Y8" s="66">
        <f t="shared" ref="Y8:Y32" si="10">RANK(X8,X$8:X$36,0)</f>
        <v>3</v>
      </c>
      <c r="Z8" s="65">
        <f>VLOOKUP($A8,'Return Data'!$B$7:$R$2700,16,0)</f>
        <v>8.4364000000000008</v>
      </c>
      <c r="AA8" s="67">
        <f t="shared" ref="AA8:AA36" si="11">RANK(Z8,Z$8:Z$36,0)</f>
        <v>4</v>
      </c>
    </row>
    <row r="9" spans="1:27" x14ac:dyDescent="0.3">
      <c r="A9" s="63" t="s">
        <v>1530</v>
      </c>
      <c r="B9" s="64">
        <f>VLOOKUP($A9,'Return Data'!$B$7:$R$2700,3,0)</f>
        <v>44260</v>
      </c>
      <c r="C9" s="65">
        <f>VLOOKUP($A9,'Return Data'!$B$7:$R$2700,4,0)</f>
        <v>11.9213</v>
      </c>
      <c r="D9" s="65">
        <f>VLOOKUP($A9,'Return Data'!$B$7:$R$2700,5,0)</f>
        <v>1.5308999999999999</v>
      </c>
      <c r="E9" s="66">
        <f t="shared" si="0"/>
        <v>19</v>
      </c>
      <c r="F9" s="65">
        <f>VLOOKUP($A9,'Return Data'!$B$7:$R$2700,6,0)</f>
        <v>2.8582999999999998</v>
      </c>
      <c r="G9" s="66">
        <f t="shared" si="1"/>
        <v>11</v>
      </c>
      <c r="H9" s="65">
        <f>VLOOKUP($A9,'Return Data'!$B$7:$R$2700,7,0)</f>
        <v>3.2825000000000002</v>
      </c>
      <c r="I9" s="66">
        <f t="shared" si="2"/>
        <v>8</v>
      </c>
      <c r="J9" s="65">
        <f>VLOOKUP($A9,'Return Data'!$B$7:$R$2700,8,0)</f>
        <v>3.5977999999999999</v>
      </c>
      <c r="K9" s="66">
        <f t="shared" si="3"/>
        <v>5</v>
      </c>
      <c r="L9" s="65">
        <f>VLOOKUP($A9,'Return Data'!$B$7:$R$2700,9,0)</f>
        <v>4.5868000000000002</v>
      </c>
      <c r="M9" s="66">
        <f t="shared" si="4"/>
        <v>5</v>
      </c>
      <c r="N9" s="65">
        <f>VLOOKUP($A9,'Return Data'!$B$7:$R$2700,10,0)</f>
        <v>3.7286000000000001</v>
      </c>
      <c r="O9" s="66">
        <f t="shared" si="5"/>
        <v>8</v>
      </c>
      <c r="P9" s="65">
        <f>VLOOKUP($A9,'Return Data'!$B$7:$R$2700,11,0)</f>
        <v>4.5065999999999997</v>
      </c>
      <c r="Q9" s="66">
        <f t="shared" si="6"/>
        <v>6</v>
      </c>
      <c r="R9" s="65">
        <f>VLOOKUP($A9,'Return Data'!$B$7:$R$2700,12,0)</f>
        <v>5.1818999999999997</v>
      </c>
      <c r="S9" s="66">
        <f t="shared" si="7"/>
        <v>6</v>
      </c>
      <c r="T9" s="65">
        <f>VLOOKUP($A9,'Return Data'!$B$7:$R$2700,13,0)</f>
        <v>5.5347</v>
      </c>
      <c r="U9" s="66">
        <f t="shared" si="8"/>
        <v>8</v>
      </c>
      <c r="V9" s="65">
        <f>VLOOKUP($A9,'Return Data'!$B$7:$R$2700,17,0)</f>
        <v>6.9328000000000003</v>
      </c>
      <c r="W9" s="66">
        <f t="shared" si="9"/>
        <v>5</v>
      </c>
      <c r="X9" s="65"/>
      <c r="Y9" s="66"/>
      <c r="Z9" s="65">
        <f>VLOOKUP($A9,'Return Data'!$B$7:$R$2700,16,0)</f>
        <v>7.3284000000000002</v>
      </c>
      <c r="AA9" s="67">
        <f t="shared" si="11"/>
        <v>17</v>
      </c>
    </row>
    <row r="10" spans="1:27" x14ac:dyDescent="0.3">
      <c r="A10" s="63" t="s">
        <v>1533</v>
      </c>
      <c r="B10" s="64">
        <f>VLOOKUP($A10,'Return Data'!$B$7:$R$2700,3,0)</f>
        <v>44260</v>
      </c>
      <c r="C10" s="65">
        <f>VLOOKUP($A10,'Return Data'!$B$7:$R$2700,4,0)</f>
        <v>1197.1860999999999</v>
      </c>
      <c r="D10" s="65">
        <f>VLOOKUP($A10,'Return Data'!$B$7:$R$2700,5,0)</f>
        <v>-0.46339999999999998</v>
      </c>
      <c r="E10" s="66">
        <f t="shared" si="0"/>
        <v>27</v>
      </c>
      <c r="F10" s="65">
        <f>VLOOKUP($A10,'Return Data'!$B$7:$R$2700,6,0)</f>
        <v>2.1539000000000001</v>
      </c>
      <c r="G10" s="66">
        <f t="shared" si="1"/>
        <v>23</v>
      </c>
      <c r="H10" s="65">
        <f>VLOOKUP($A10,'Return Data'!$B$7:$R$2700,7,0)</f>
        <v>3.4112</v>
      </c>
      <c r="I10" s="66">
        <f t="shared" si="2"/>
        <v>5</v>
      </c>
      <c r="J10" s="65">
        <f>VLOOKUP($A10,'Return Data'!$B$7:$R$2700,8,0)</f>
        <v>2.8487</v>
      </c>
      <c r="K10" s="66">
        <f t="shared" si="3"/>
        <v>22</v>
      </c>
      <c r="L10" s="65">
        <f>VLOOKUP($A10,'Return Data'!$B$7:$R$2700,9,0)</f>
        <v>3.7425000000000002</v>
      </c>
      <c r="M10" s="66">
        <f t="shared" si="4"/>
        <v>19</v>
      </c>
      <c r="N10" s="65">
        <f>VLOOKUP($A10,'Return Data'!$B$7:$R$2700,10,0)</f>
        <v>2.9996999999999998</v>
      </c>
      <c r="O10" s="66">
        <f t="shared" si="5"/>
        <v>23</v>
      </c>
      <c r="P10" s="65">
        <f>VLOOKUP($A10,'Return Data'!$B$7:$R$2700,11,0)</f>
        <v>3.6267</v>
      </c>
      <c r="Q10" s="66">
        <f t="shared" si="6"/>
        <v>19</v>
      </c>
      <c r="R10" s="65">
        <f>VLOOKUP($A10,'Return Data'!$B$7:$R$2700,12,0)</f>
        <v>3.8563000000000001</v>
      </c>
      <c r="S10" s="66">
        <f t="shared" si="7"/>
        <v>24</v>
      </c>
      <c r="T10" s="65">
        <f>VLOOKUP($A10,'Return Data'!$B$7:$R$2700,13,0)</f>
        <v>4.5416999999999996</v>
      </c>
      <c r="U10" s="66">
        <f t="shared" si="8"/>
        <v>21</v>
      </c>
      <c r="V10" s="65">
        <f>VLOOKUP($A10,'Return Data'!$B$7:$R$2700,17,0)</f>
        <v>6.1113999999999997</v>
      </c>
      <c r="W10" s="66">
        <f t="shared" si="9"/>
        <v>15</v>
      </c>
      <c r="X10" s="65"/>
      <c r="Y10" s="66"/>
      <c r="Z10" s="65">
        <f>VLOOKUP($A10,'Return Data'!$B$7:$R$2700,16,0)</f>
        <v>6.734</v>
      </c>
      <c r="AA10" s="67">
        <f t="shared" si="11"/>
        <v>21</v>
      </c>
    </row>
    <row r="11" spans="1:27" x14ac:dyDescent="0.3">
      <c r="A11" s="63" t="s">
        <v>1534</v>
      </c>
      <c r="B11" s="64">
        <f>VLOOKUP($A11,'Return Data'!$B$7:$R$2700,3,0)</f>
        <v>44260</v>
      </c>
      <c r="C11" s="65">
        <f>VLOOKUP($A11,'Return Data'!$B$7:$R$2700,4,0)</f>
        <v>2561.5502999999999</v>
      </c>
      <c r="D11" s="65">
        <f>VLOOKUP($A11,'Return Data'!$B$7:$R$2700,5,0)</f>
        <v>2.5977999999999999</v>
      </c>
      <c r="E11" s="66">
        <f t="shared" si="0"/>
        <v>4</v>
      </c>
      <c r="F11" s="65">
        <f>VLOOKUP($A11,'Return Data'!$B$7:$R$2700,6,0)</f>
        <v>2.2940999999999998</v>
      </c>
      <c r="G11" s="66">
        <f t="shared" si="1"/>
        <v>22</v>
      </c>
      <c r="H11" s="65">
        <f>VLOOKUP($A11,'Return Data'!$B$7:$R$2700,7,0)</f>
        <v>2.5362</v>
      </c>
      <c r="I11" s="66">
        <f t="shared" si="2"/>
        <v>21</v>
      </c>
      <c r="J11" s="65">
        <f>VLOOKUP($A11,'Return Data'!$B$7:$R$2700,8,0)</f>
        <v>2.5848</v>
      </c>
      <c r="K11" s="66">
        <f t="shared" si="3"/>
        <v>25</v>
      </c>
      <c r="L11" s="65">
        <f>VLOOKUP($A11,'Return Data'!$B$7:$R$2700,9,0)</f>
        <v>3.7057000000000002</v>
      </c>
      <c r="M11" s="66">
        <f t="shared" si="4"/>
        <v>20</v>
      </c>
      <c r="N11" s="65">
        <f>VLOOKUP($A11,'Return Data'!$B$7:$R$2700,10,0)</f>
        <v>2.7812999999999999</v>
      </c>
      <c r="O11" s="66">
        <f t="shared" si="5"/>
        <v>27</v>
      </c>
      <c r="P11" s="65">
        <f>VLOOKUP($A11,'Return Data'!$B$7:$R$2700,11,0)</f>
        <v>3.3803000000000001</v>
      </c>
      <c r="Q11" s="66">
        <f t="shared" si="6"/>
        <v>25</v>
      </c>
      <c r="R11" s="65">
        <f>VLOOKUP($A11,'Return Data'!$B$7:$R$2700,12,0)</f>
        <v>3.8666999999999998</v>
      </c>
      <c r="S11" s="66">
        <f t="shared" si="7"/>
        <v>22</v>
      </c>
      <c r="T11" s="65">
        <f>VLOOKUP($A11,'Return Data'!$B$7:$R$2700,13,0)</f>
        <v>4.6132</v>
      </c>
      <c r="U11" s="66">
        <f t="shared" si="8"/>
        <v>20</v>
      </c>
      <c r="V11" s="65">
        <f>VLOOKUP($A11,'Return Data'!$B$7:$R$2700,17,0)</f>
        <v>6.0373999999999999</v>
      </c>
      <c r="W11" s="66">
        <f t="shared" si="9"/>
        <v>16</v>
      </c>
      <c r="X11" s="65">
        <f>VLOOKUP($A11,'Return Data'!$B$7:$R$2700,14,0)</f>
        <v>6.6711</v>
      </c>
      <c r="Y11" s="66">
        <f t="shared" si="10"/>
        <v>11</v>
      </c>
      <c r="Z11" s="65">
        <f>VLOOKUP($A11,'Return Data'!$B$7:$R$2700,16,0)</f>
        <v>8.1571999999999996</v>
      </c>
      <c r="AA11" s="67">
        <f t="shared" si="11"/>
        <v>6</v>
      </c>
    </row>
    <row r="12" spans="1:27" x14ac:dyDescent="0.3">
      <c r="A12" s="63" t="s">
        <v>1536</v>
      </c>
      <c r="B12" s="64">
        <f>VLOOKUP($A12,'Return Data'!$B$7:$R$2700,3,0)</f>
        <v>44260</v>
      </c>
      <c r="C12" s="65">
        <f>VLOOKUP($A12,'Return Data'!$B$7:$R$2700,4,0)</f>
        <v>3156.6581000000001</v>
      </c>
      <c r="D12" s="65">
        <f>VLOOKUP($A12,'Return Data'!$B$7:$R$2700,5,0)</f>
        <v>1.0684</v>
      </c>
      <c r="E12" s="66">
        <f t="shared" si="0"/>
        <v>25</v>
      </c>
      <c r="F12" s="65">
        <f>VLOOKUP($A12,'Return Data'!$B$7:$R$2700,6,0)</f>
        <v>1.8723000000000001</v>
      </c>
      <c r="G12" s="66">
        <f t="shared" si="1"/>
        <v>25</v>
      </c>
      <c r="H12" s="65">
        <f>VLOOKUP($A12,'Return Data'!$B$7:$R$2700,7,0)</f>
        <v>2.3431999999999999</v>
      </c>
      <c r="I12" s="66">
        <f t="shared" si="2"/>
        <v>26</v>
      </c>
      <c r="J12" s="65">
        <f>VLOOKUP($A12,'Return Data'!$B$7:$R$2700,8,0)</f>
        <v>2.3934000000000002</v>
      </c>
      <c r="K12" s="66">
        <f t="shared" si="3"/>
        <v>27</v>
      </c>
      <c r="L12" s="65">
        <f>VLOOKUP($A12,'Return Data'!$B$7:$R$2700,9,0)</f>
        <v>3.3753000000000002</v>
      </c>
      <c r="M12" s="66">
        <f t="shared" si="4"/>
        <v>26</v>
      </c>
      <c r="N12" s="65">
        <f>VLOOKUP($A12,'Return Data'!$B$7:$R$2700,10,0)</f>
        <v>2.7919999999999998</v>
      </c>
      <c r="O12" s="66">
        <f t="shared" si="5"/>
        <v>26</v>
      </c>
      <c r="P12" s="65">
        <f>VLOOKUP($A12,'Return Data'!$B$7:$R$2700,11,0)</f>
        <v>3.1753</v>
      </c>
      <c r="Q12" s="66">
        <f t="shared" si="6"/>
        <v>27</v>
      </c>
      <c r="R12" s="65">
        <f>VLOOKUP($A12,'Return Data'!$B$7:$R$2700,12,0)</f>
        <v>3.8089</v>
      </c>
      <c r="S12" s="66">
        <f t="shared" si="7"/>
        <v>26</v>
      </c>
      <c r="T12" s="65">
        <f>VLOOKUP($A12,'Return Data'!$B$7:$R$2700,13,0)</f>
        <v>4.5307000000000004</v>
      </c>
      <c r="U12" s="66">
        <f t="shared" si="8"/>
        <v>22</v>
      </c>
      <c r="V12" s="65">
        <f>VLOOKUP($A12,'Return Data'!$B$7:$R$2700,17,0)</f>
        <v>5.7224000000000004</v>
      </c>
      <c r="W12" s="66">
        <f t="shared" si="9"/>
        <v>17</v>
      </c>
      <c r="X12" s="65">
        <f>VLOOKUP($A12,'Return Data'!$B$7:$R$2700,14,0)</f>
        <v>6.1052</v>
      </c>
      <c r="Y12" s="66">
        <f t="shared" si="10"/>
        <v>14</v>
      </c>
      <c r="Z12" s="65">
        <f>VLOOKUP($A12,'Return Data'!$B$7:$R$2700,16,0)</f>
        <v>7.5088999999999997</v>
      </c>
      <c r="AA12" s="67">
        <f t="shared" si="11"/>
        <v>15</v>
      </c>
    </row>
    <row r="13" spans="1:27" x14ac:dyDescent="0.3">
      <c r="A13" s="63" t="s">
        <v>1538</v>
      </c>
      <c r="B13" s="64">
        <f>VLOOKUP($A13,'Return Data'!$B$7:$R$2700,3,0)</f>
        <v>44260</v>
      </c>
      <c r="C13" s="65">
        <f>VLOOKUP($A13,'Return Data'!$B$7:$R$2700,4,0)</f>
        <v>2844.2031999999999</v>
      </c>
      <c r="D13" s="65">
        <f>VLOOKUP($A13,'Return Data'!$B$7:$R$2700,5,0)</f>
        <v>2.3178000000000001</v>
      </c>
      <c r="E13" s="66">
        <f t="shared" si="0"/>
        <v>9</v>
      </c>
      <c r="F13" s="65">
        <f>VLOOKUP($A13,'Return Data'!$B$7:$R$2700,6,0)</f>
        <v>2.0969000000000002</v>
      </c>
      <c r="G13" s="66">
        <f t="shared" si="1"/>
        <v>24</v>
      </c>
      <c r="H13" s="65">
        <f>VLOOKUP($A13,'Return Data'!$B$7:$R$2700,7,0)</f>
        <v>2.5684</v>
      </c>
      <c r="I13" s="66">
        <f t="shared" si="2"/>
        <v>20</v>
      </c>
      <c r="J13" s="65">
        <f>VLOOKUP($A13,'Return Data'!$B$7:$R$2700,8,0)</f>
        <v>2.9908000000000001</v>
      </c>
      <c r="K13" s="66">
        <f t="shared" si="3"/>
        <v>17</v>
      </c>
      <c r="L13" s="65">
        <f>VLOOKUP($A13,'Return Data'!$B$7:$R$2700,9,0)</f>
        <v>3.7610000000000001</v>
      </c>
      <c r="M13" s="66">
        <f t="shared" si="4"/>
        <v>18</v>
      </c>
      <c r="N13" s="65">
        <f>VLOOKUP($A13,'Return Data'!$B$7:$R$2700,10,0)</f>
        <v>3.1783999999999999</v>
      </c>
      <c r="O13" s="66">
        <f t="shared" si="5"/>
        <v>15</v>
      </c>
      <c r="P13" s="65">
        <f>VLOOKUP($A13,'Return Data'!$B$7:$R$2700,11,0)</f>
        <v>3.6560000000000001</v>
      </c>
      <c r="Q13" s="66">
        <f t="shared" si="6"/>
        <v>18</v>
      </c>
      <c r="R13" s="65">
        <f>VLOOKUP($A13,'Return Data'!$B$7:$R$2700,12,0)</f>
        <v>3.9950000000000001</v>
      </c>
      <c r="S13" s="66">
        <f t="shared" si="7"/>
        <v>18</v>
      </c>
      <c r="T13" s="65">
        <f>VLOOKUP($A13,'Return Data'!$B$7:$R$2700,13,0)</f>
        <v>4.8163</v>
      </c>
      <c r="U13" s="66">
        <f t="shared" si="8"/>
        <v>18</v>
      </c>
      <c r="V13" s="65">
        <f>VLOOKUP($A13,'Return Data'!$B$7:$R$2700,17,0)</f>
        <v>6.2859999999999996</v>
      </c>
      <c r="W13" s="66">
        <f t="shared" si="9"/>
        <v>13</v>
      </c>
      <c r="X13" s="65">
        <f>VLOOKUP($A13,'Return Data'!$B$7:$R$2700,14,0)</f>
        <v>6.2186000000000003</v>
      </c>
      <c r="Y13" s="66">
        <f t="shared" si="10"/>
        <v>12</v>
      </c>
      <c r="Z13" s="65">
        <f>VLOOKUP($A13,'Return Data'!$B$7:$R$2700,16,0)</f>
        <v>7.6280000000000001</v>
      </c>
      <c r="AA13" s="67">
        <f t="shared" si="11"/>
        <v>13</v>
      </c>
    </row>
    <row r="14" spans="1:27" x14ac:dyDescent="0.3">
      <c r="A14" s="63" t="s">
        <v>1540</v>
      </c>
      <c r="B14" s="64">
        <f>VLOOKUP($A14,'Return Data'!$B$7:$R$2700,3,0)</f>
        <v>44260</v>
      </c>
      <c r="C14" s="65">
        <f>VLOOKUP($A14,'Return Data'!$B$7:$R$2700,4,0)</f>
        <v>2306.0131999999999</v>
      </c>
      <c r="D14" s="65">
        <f>VLOOKUP($A14,'Return Data'!$B$7:$R$2700,5,0)</f>
        <v>-2.3361000000000001</v>
      </c>
      <c r="E14" s="66">
        <f t="shared" si="0"/>
        <v>28</v>
      </c>
      <c r="F14" s="65">
        <f>VLOOKUP($A14,'Return Data'!$B$7:$R$2700,6,0)</f>
        <v>1.6821999999999999</v>
      </c>
      <c r="G14" s="66">
        <f t="shared" si="1"/>
        <v>26</v>
      </c>
      <c r="H14" s="65">
        <f>VLOOKUP($A14,'Return Data'!$B$7:$R$2700,7,0)</f>
        <v>2.4514</v>
      </c>
      <c r="I14" s="66">
        <f t="shared" si="2"/>
        <v>23</v>
      </c>
      <c r="J14" s="65">
        <f>VLOOKUP($A14,'Return Data'!$B$7:$R$2700,8,0)</f>
        <v>1.8384</v>
      </c>
      <c r="K14" s="66">
        <f t="shared" si="3"/>
        <v>28</v>
      </c>
      <c r="L14" s="65">
        <f>VLOOKUP($A14,'Return Data'!$B$7:$R$2700,9,0)</f>
        <v>2.4083999999999999</v>
      </c>
      <c r="M14" s="66">
        <f t="shared" si="4"/>
        <v>28</v>
      </c>
      <c r="N14" s="65">
        <f>VLOOKUP($A14,'Return Data'!$B$7:$R$2700,10,0)</f>
        <v>2.2296</v>
      </c>
      <c r="O14" s="66">
        <f t="shared" si="5"/>
        <v>28</v>
      </c>
      <c r="P14" s="65">
        <f>VLOOKUP($A14,'Return Data'!$B$7:$R$2700,11,0)</f>
        <v>2.7606999999999999</v>
      </c>
      <c r="Q14" s="66">
        <f t="shared" si="6"/>
        <v>28</v>
      </c>
      <c r="R14" s="65">
        <f>VLOOKUP($A14,'Return Data'!$B$7:$R$2700,12,0)</f>
        <v>3.2831000000000001</v>
      </c>
      <c r="S14" s="66">
        <f t="shared" si="7"/>
        <v>27</v>
      </c>
      <c r="T14" s="65">
        <f>VLOOKUP($A14,'Return Data'!$B$7:$R$2700,13,0)</f>
        <v>3.9403999999999999</v>
      </c>
      <c r="U14" s="66">
        <f t="shared" si="8"/>
        <v>25</v>
      </c>
      <c r="V14" s="65">
        <f>VLOOKUP($A14,'Return Data'!$B$7:$R$2700,17,0)</f>
        <v>5.3483999999999998</v>
      </c>
      <c r="W14" s="66">
        <f t="shared" si="9"/>
        <v>19</v>
      </c>
      <c r="X14" s="65">
        <f>VLOOKUP($A14,'Return Data'!$B$7:$R$2700,14,0)</f>
        <v>6.1203000000000003</v>
      </c>
      <c r="Y14" s="66">
        <f t="shared" si="10"/>
        <v>13</v>
      </c>
      <c r="Z14" s="65">
        <f>VLOOKUP($A14,'Return Data'!$B$7:$R$2700,16,0)</f>
        <v>7.5952999999999999</v>
      </c>
      <c r="AA14" s="67">
        <f t="shared" si="11"/>
        <v>14</v>
      </c>
    </row>
    <row r="15" spans="1:27" x14ac:dyDescent="0.3">
      <c r="A15" s="63" t="s">
        <v>1545</v>
      </c>
      <c r="B15" s="64">
        <f>VLOOKUP($A15,'Return Data'!$B$7:$R$2700,3,0)</f>
        <v>44260</v>
      </c>
      <c r="C15" s="65">
        <f>VLOOKUP($A15,'Return Data'!$B$7:$R$2700,4,0)</f>
        <v>29.7331</v>
      </c>
      <c r="D15" s="65">
        <f>VLOOKUP($A15,'Return Data'!$B$7:$R$2700,5,0)</f>
        <v>7.9810999999999996</v>
      </c>
      <c r="E15" s="66">
        <f t="shared" si="0"/>
        <v>1</v>
      </c>
      <c r="F15" s="65">
        <f>VLOOKUP($A15,'Return Data'!$B$7:$R$2700,6,0)</f>
        <v>6.6736000000000004</v>
      </c>
      <c r="G15" s="66">
        <f t="shared" si="1"/>
        <v>1</v>
      </c>
      <c r="H15" s="65">
        <f>VLOOKUP($A15,'Return Data'!$B$7:$R$2700,7,0)</f>
        <v>8.5545000000000009</v>
      </c>
      <c r="I15" s="66">
        <f t="shared" si="2"/>
        <v>1</v>
      </c>
      <c r="J15" s="65">
        <f>VLOOKUP($A15,'Return Data'!$B$7:$R$2700,8,0)</f>
        <v>7.0914999999999999</v>
      </c>
      <c r="K15" s="66">
        <f t="shared" si="3"/>
        <v>1</v>
      </c>
      <c r="L15" s="65">
        <f>VLOOKUP($A15,'Return Data'!$B$7:$R$2700,9,0)</f>
        <v>8.1793999999999993</v>
      </c>
      <c r="M15" s="66">
        <f t="shared" si="4"/>
        <v>2</v>
      </c>
      <c r="N15" s="65">
        <f>VLOOKUP($A15,'Return Data'!$B$7:$R$2700,10,0)</f>
        <v>6.5019999999999998</v>
      </c>
      <c r="O15" s="66">
        <f t="shared" si="5"/>
        <v>1</v>
      </c>
      <c r="P15" s="65">
        <f>VLOOKUP($A15,'Return Data'!$B$7:$R$2700,11,0)</f>
        <v>7.1706000000000003</v>
      </c>
      <c r="Q15" s="66">
        <f t="shared" si="6"/>
        <v>1</v>
      </c>
      <c r="R15" s="65">
        <f>VLOOKUP($A15,'Return Data'!$B$7:$R$2700,12,0)</f>
        <v>8.2896999999999998</v>
      </c>
      <c r="S15" s="66">
        <f t="shared" si="7"/>
        <v>1</v>
      </c>
      <c r="T15" s="65">
        <f>VLOOKUP($A15,'Return Data'!$B$7:$R$2700,13,0)</f>
        <v>8.1463000000000001</v>
      </c>
      <c r="U15" s="66">
        <f t="shared" si="8"/>
        <v>1</v>
      </c>
      <c r="V15" s="65">
        <f>VLOOKUP($A15,'Return Data'!$B$7:$R$2700,17,0)</f>
        <v>6.5502000000000002</v>
      </c>
      <c r="W15" s="66">
        <f t="shared" si="9"/>
        <v>8</v>
      </c>
      <c r="X15" s="65">
        <f>VLOOKUP($A15,'Return Data'!$B$7:$R$2700,14,0)</f>
        <v>7.4561000000000002</v>
      </c>
      <c r="Y15" s="66">
        <f t="shared" si="10"/>
        <v>4</v>
      </c>
      <c r="Z15" s="65">
        <f>VLOOKUP($A15,'Return Data'!$B$7:$R$2700,16,0)</f>
        <v>8.7644000000000002</v>
      </c>
      <c r="AA15" s="67">
        <f t="shared" si="11"/>
        <v>3</v>
      </c>
    </row>
    <row r="16" spans="1:27" x14ac:dyDescent="0.3">
      <c r="A16" s="63" t="s">
        <v>1546</v>
      </c>
      <c r="B16" s="64">
        <f>VLOOKUP($A16,'Return Data'!$B$7:$R$2700,3,0)</f>
        <v>44260</v>
      </c>
      <c r="C16" s="65">
        <f>VLOOKUP($A16,'Return Data'!$B$7:$R$2700,4,0)</f>
        <v>11.8931</v>
      </c>
      <c r="D16" s="65">
        <f>VLOOKUP($A16,'Return Data'!$B$7:$R$2700,5,0)</f>
        <v>2.7623000000000002</v>
      </c>
      <c r="E16" s="66">
        <f t="shared" si="0"/>
        <v>3</v>
      </c>
      <c r="F16" s="65">
        <f>VLOOKUP($A16,'Return Data'!$B$7:$R$2700,6,0)</f>
        <v>3.0697999999999999</v>
      </c>
      <c r="G16" s="66">
        <f t="shared" si="1"/>
        <v>7</v>
      </c>
      <c r="H16" s="65">
        <f>VLOOKUP($A16,'Return Data'!$B$7:$R$2700,7,0)</f>
        <v>3.2902999999999998</v>
      </c>
      <c r="I16" s="66">
        <f t="shared" si="2"/>
        <v>7</v>
      </c>
      <c r="J16" s="65">
        <f>VLOOKUP($A16,'Return Data'!$B$7:$R$2700,8,0)</f>
        <v>3.2574999999999998</v>
      </c>
      <c r="K16" s="66">
        <f t="shared" si="3"/>
        <v>10</v>
      </c>
      <c r="L16" s="65">
        <f>VLOOKUP($A16,'Return Data'!$B$7:$R$2700,9,0)</f>
        <v>4.3550000000000004</v>
      </c>
      <c r="M16" s="66">
        <f t="shared" si="4"/>
        <v>8</v>
      </c>
      <c r="N16" s="65">
        <f>VLOOKUP($A16,'Return Data'!$B$7:$R$2700,10,0)</f>
        <v>3.2913999999999999</v>
      </c>
      <c r="O16" s="66">
        <f t="shared" si="5"/>
        <v>11</v>
      </c>
      <c r="P16" s="65">
        <f>VLOOKUP($A16,'Return Data'!$B$7:$R$2700,11,0)</f>
        <v>4.1654999999999998</v>
      </c>
      <c r="Q16" s="66">
        <f t="shared" si="6"/>
        <v>9</v>
      </c>
      <c r="R16" s="65">
        <f>VLOOKUP($A16,'Return Data'!$B$7:$R$2700,12,0)</f>
        <v>5.1813000000000002</v>
      </c>
      <c r="S16" s="66">
        <f t="shared" si="7"/>
        <v>7</v>
      </c>
      <c r="T16" s="65">
        <f>VLOOKUP($A16,'Return Data'!$B$7:$R$2700,13,0)</f>
        <v>6.1078999999999999</v>
      </c>
      <c r="U16" s="66">
        <f t="shared" si="8"/>
        <v>4</v>
      </c>
      <c r="V16" s="65">
        <f>VLOOKUP($A16,'Return Data'!$B$7:$R$2700,17,0)</f>
        <v>6.9541000000000004</v>
      </c>
      <c r="W16" s="66">
        <f t="shared" si="9"/>
        <v>4</v>
      </c>
      <c r="X16" s="65"/>
      <c r="Y16" s="66"/>
      <c r="Z16" s="65">
        <f>VLOOKUP($A16,'Return Data'!$B$7:$R$2700,16,0)</f>
        <v>7.3434999999999997</v>
      </c>
      <c r="AA16" s="67">
        <f t="shared" si="11"/>
        <v>16</v>
      </c>
    </row>
    <row r="17" spans="1:27" x14ac:dyDescent="0.3">
      <c r="A17" s="63" t="s">
        <v>1548</v>
      </c>
      <c r="B17" s="64">
        <f>VLOOKUP($A17,'Return Data'!$B$7:$R$2700,3,0)</f>
        <v>44260</v>
      </c>
      <c r="C17" s="65">
        <f>VLOOKUP($A17,'Return Data'!$B$7:$R$2700,4,0)</f>
        <v>1057.2831000000001</v>
      </c>
      <c r="D17" s="65">
        <f>VLOOKUP($A17,'Return Data'!$B$7:$R$2700,5,0)</f>
        <v>1.5225</v>
      </c>
      <c r="E17" s="66">
        <f t="shared" si="0"/>
        <v>21</v>
      </c>
      <c r="F17" s="65">
        <f>VLOOKUP($A17,'Return Data'!$B$7:$R$2700,6,0)</f>
        <v>3.3864000000000001</v>
      </c>
      <c r="G17" s="66">
        <f t="shared" si="1"/>
        <v>4</v>
      </c>
      <c r="H17" s="65">
        <f>VLOOKUP($A17,'Return Data'!$B$7:$R$2700,7,0)</f>
        <v>2.8031999999999999</v>
      </c>
      <c r="I17" s="66">
        <f t="shared" si="2"/>
        <v>16</v>
      </c>
      <c r="J17" s="65">
        <f>VLOOKUP($A17,'Return Data'!$B$7:$R$2700,8,0)</f>
        <v>3.3814000000000002</v>
      </c>
      <c r="K17" s="66">
        <f t="shared" si="3"/>
        <v>7</v>
      </c>
      <c r="L17" s="65">
        <f>VLOOKUP($A17,'Return Data'!$B$7:$R$2700,9,0)</f>
        <v>3.9578000000000002</v>
      </c>
      <c r="M17" s="66">
        <f t="shared" si="4"/>
        <v>13</v>
      </c>
      <c r="N17" s="65">
        <f>VLOOKUP($A17,'Return Data'!$B$7:$R$2700,10,0)</f>
        <v>3.1880000000000002</v>
      </c>
      <c r="O17" s="66">
        <f t="shared" si="5"/>
        <v>14</v>
      </c>
      <c r="P17" s="65">
        <f>VLOOKUP($A17,'Return Data'!$B$7:$R$2700,11,0)</f>
        <v>3.6798999999999999</v>
      </c>
      <c r="Q17" s="66">
        <f t="shared" si="6"/>
        <v>17</v>
      </c>
      <c r="R17" s="65">
        <f>VLOOKUP($A17,'Return Data'!$B$7:$R$2700,12,0)</f>
        <v>4.2534000000000001</v>
      </c>
      <c r="S17" s="66">
        <f t="shared" si="7"/>
        <v>16</v>
      </c>
      <c r="T17" s="65"/>
      <c r="U17" s="66"/>
      <c r="V17" s="65"/>
      <c r="W17" s="66"/>
      <c r="X17" s="65"/>
      <c r="Y17" s="66"/>
      <c r="Z17" s="65">
        <f>VLOOKUP($A17,'Return Data'!$B$7:$R$2700,16,0)</f>
        <v>5.2008999999999999</v>
      </c>
      <c r="AA17" s="67">
        <f t="shared" si="11"/>
        <v>26</v>
      </c>
    </row>
    <row r="18" spans="1:27" x14ac:dyDescent="0.3">
      <c r="A18" s="63" t="s">
        <v>1551</v>
      </c>
      <c r="B18" s="64">
        <f>VLOOKUP($A18,'Return Data'!$B$7:$R$2700,3,0)</f>
        <v>44260</v>
      </c>
      <c r="C18" s="65">
        <f>VLOOKUP($A18,'Return Data'!$B$7:$R$2700,4,0)</f>
        <v>22.784099999999999</v>
      </c>
      <c r="D18" s="65">
        <f>VLOOKUP($A18,'Return Data'!$B$7:$R$2700,5,0)</f>
        <v>2.5634000000000001</v>
      </c>
      <c r="E18" s="66">
        <f t="shared" si="0"/>
        <v>7</v>
      </c>
      <c r="F18" s="65">
        <f>VLOOKUP($A18,'Return Data'!$B$7:$R$2700,6,0)</f>
        <v>3.2048000000000001</v>
      </c>
      <c r="G18" s="66">
        <f t="shared" si="1"/>
        <v>5</v>
      </c>
      <c r="H18" s="65">
        <f>VLOOKUP($A18,'Return Data'!$B$7:$R$2700,7,0)</f>
        <v>3.6871999999999998</v>
      </c>
      <c r="I18" s="66">
        <f t="shared" si="2"/>
        <v>3</v>
      </c>
      <c r="J18" s="65">
        <f>VLOOKUP($A18,'Return Data'!$B$7:$R$2700,8,0)</f>
        <v>4.0865999999999998</v>
      </c>
      <c r="K18" s="66">
        <f t="shared" si="3"/>
        <v>3</v>
      </c>
      <c r="L18" s="65">
        <f>VLOOKUP($A18,'Return Data'!$B$7:$R$2700,9,0)</f>
        <v>5.2157999999999998</v>
      </c>
      <c r="M18" s="66">
        <f t="shared" si="4"/>
        <v>4</v>
      </c>
      <c r="N18" s="65">
        <f>VLOOKUP($A18,'Return Data'!$B$7:$R$2700,10,0)</f>
        <v>4.1837</v>
      </c>
      <c r="O18" s="66">
        <f t="shared" si="5"/>
        <v>4</v>
      </c>
      <c r="P18" s="65">
        <f>VLOOKUP($A18,'Return Data'!$B$7:$R$2700,11,0)</f>
        <v>5.1395</v>
      </c>
      <c r="Q18" s="66">
        <f t="shared" si="6"/>
        <v>3</v>
      </c>
      <c r="R18" s="65">
        <f>VLOOKUP($A18,'Return Data'!$B$7:$R$2700,12,0)</f>
        <v>6.4328000000000003</v>
      </c>
      <c r="S18" s="66">
        <f t="shared" ref="S18:S36" si="12">RANK(R18,R$8:R$36,0)</f>
        <v>2</v>
      </c>
      <c r="T18" s="65">
        <f>VLOOKUP($A18,'Return Data'!$B$7:$R$2700,13,0)</f>
        <v>6.3639000000000001</v>
      </c>
      <c r="U18" s="66">
        <f t="shared" ref="U18:U26" si="13">RANK(T18,T$8:T$36,0)</f>
        <v>2</v>
      </c>
      <c r="V18" s="65">
        <f>VLOOKUP($A18,'Return Data'!$B$7:$R$2700,17,0)</f>
        <v>7.7054</v>
      </c>
      <c r="W18" s="66">
        <f t="shared" si="9"/>
        <v>2</v>
      </c>
      <c r="X18" s="65">
        <f>VLOOKUP($A18,'Return Data'!$B$7:$R$2700,14,0)</f>
        <v>7.9264000000000001</v>
      </c>
      <c r="Y18" s="66">
        <f t="shared" si="10"/>
        <v>2</v>
      </c>
      <c r="Z18" s="65">
        <f>VLOOKUP($A18,'Return Data'!$B$7:$R$2700,16,0)</f>
        <v>8.8519000000000005</v>
      </c>
      <c r="AA18" s="67">
        <f t="shared" si="11"/>
        <v>2</v>
      </c>
    </row>
    <row r="19" spans="1:27" x14ac:dyDescent="0.3">
      <c r="A19" s="63" t="s">
        <v>1553</v>
      </c>
      <c r="B19" s="64">
        <f>VLOOKUP($A19,'Return Data'!$B$7:$R$2700,3,0)</f>
        <v>44260</v>
      </c>
      <c r="C19" s="65">
        <f>VLOOKUP($A19,'Return Data'!$B$7:$R$2700,4,0)</f>
        <v>2263.1716000000001</v>
      </c>
      <c r="D19" s="65">
        <f>VLOOKUP($A19,'Return Data'!$B$7:$R$2700,5,0)</f>
        <v>2.5741999999999998</v>
      </c>
      <c r="E19" s="66">
        <f t="shared" si="0"/>
        <v>5</v>
      </c>
      <c r="F19" s="65">
        <f>VLOOKUP($A19,'Return Data'!$B$7:$R$2700,6,0)</f>
        <v>3.0461999999999998</v>
      </c>
      <c r="G19" s="66">
        <f t="shared" si="1"/>
        <v>8</v>
      </c>
      <c r="H19" s="65">
        <f>VLOOKUP($A19,'Return Data'!$B$7:$R$2700,7,0)</f>
        <v>3.3803000000000001</v>
      </c>
      <c r="I19" s="66">
        <f t="shared" si="2"/>
        <v>6</v>
      </c>
      <c r="J19" s="65">
        <f>VLOOKUP($A19,'Return Data'!$B$7:$R$2700,8,0)</f>
        <v>3.6339999999999999</v>
      </c>
      <c r="K19" s="66">
        <f t="shared" si="3"/>
        <v>4</v>
      </c>
      <c r="L19" s="65">
        <f>VLOOKUP($A19,'Return Data'!$B$7:$R$2700,9,0)</f>
        <v>4.4095000000000004</v>
      </c>
      <c r="M19" s="66">
        <f t="shared" si="4"/>
        <v>7</v>
      </c>
      <c r="N19" s="65">
        <f>VLOOKUP($A19,'Return Data'!$B$7:$R$2700,10,0)</f>
        <v>4.1334999999999997</v>
      </c>
      <c r="O19" s="66">
        <f t="shared" si="5"/>
        <v>5</v>
      </c>
      <c r="P19" s="65">
        <f>VLOOKUP($A19,'Return Data'!$B$7:$R$2700,11,0)</f>
        <v>4.6679000000000004</v>
      </c>
      <c r="Q19" s="66">
        <f t="shared" si="6"/>
        <v>4</v>
      </c>
      <c r="R19" s="65">
        <f>VLOOKUP($A19,'Return Data'!$B$7:$R$2700,12,0)</f>
        <v>5.3308999999999997</v>
      </c>
      <c r="S19" s="66">
        <f t="shared" si="12"/>
        <v>5</v>
      </c>
      <c r="T19" s="65">
        <f>VLOOKUP($A19,'Return Data'!$B$7:$R$2700,13,0)</f>
        <v>4.9627999999999997</v>
      </c>
      <c r="U19" s="66">
        <f t="shared" si="13"/>
        <v>17</v>
      </c>
      <c r="V19" s="65">
        <f>VLOOKUP($A19,'Return Data'!$B$7:$R$2700,17,0)</f>
        <v>6.1627000000000001</v>
      </c>
      <c r="W19" s="66">
        <f t="shared" si="9"/>
        <v>14</v>
      </c>
      <c r="X19" s="65">
        <f>VLOOKUP($A19,'Return Data'!$B$7:$R$2700,14,0)</f>
        <v>6.7419000000000002</v>
      </c>
      <c r="Y19" s="66">
        <f t="shared" si="10"/>
        <v>10</v>
      </c>
      <c r="Z19" s="65">
        <f>VLOOKUP($A19,'Return Data'!$B$7:$R$2700,16,0)</f>
        <v>7.7793999999999999</v>
      </c>
      <c r="AA19" s="67">
        <f t="shared" si="11"/>
        <v>11</v>
      </c>
    </row>
    <row r="20" spans="1:27" x14ac:dyDescent="0.3">
      <c r="A20" s="63" t="s">
        <v>1554</v>
      </c>
      <c r="B20" s="64">
        <f>VLOOKUP($A20,'Return Data'!$B$7:$R$2700,3,0)</f>
        <v>44260</v>
      </c>
      <c r="C20" s="65">
        <f>VLOOKUP($A20,'Return Data'!$B$7:$R$2700,4,0)</f>
        <v>11.932600000000001</v>
      </c>
      <c r="D20" s="65">
        <f>VLOOKUP($A20,'Return Data'!$B$7:$R$2700,5,0)</f>
        <v>1.5295000000000001</v>
      </c>
      <c r="E20" s="66">
        <f t="shared" si="0"/>
        <v>20</v>
      </c>
      <c r="F20" s="65">
        <f>VLOOKUP($A20,'Return Data'!$B$7:$R$2700,6,0)</f>
        <v>2.7536</v>
      </c>
      <c r="G20" s="66">
        <f t="shared" si="1"/>
        <v>14</v>
      </c>
      <c r="H20" s="65">
        <f>VLOOKUP($A20,'Return Data'!$B$7:$R$2700,7,0)</f>
        <v>2.7982</v>
      </c>
      <c r="I20" s="66">
        <f t="shared" si="2"/>
        <v>17</v>
      </c>
      <c r="J20" s="65">
        <f>VLOOKUP($A20,'Return Data'!$B$7:$R$2700,8,0)</f>
        <v>2.8378000000000001</v>
      </c>
      <c r="K20" s="66">
        <f t="shared" si="3"/>
        <v>23</v>
      </c>
      <c r="L20" s="65">
        <f>VLOOKUP($A20,'Return Data'!$B$7:$R$2700,9,0)</f>
        <v>3.4613</v>
      </c>
      <c r="M20" s="66">
        <f t="shared" si="4"/>
        <v>24</v>
      </c>
      <c r="N20" s="65">
        <f>VLOOKUP($A20,'Return Data'!$B$7:$R$2700,10,0)</f>
        <v>2.8605999999999998</v>
      </c>
      <c r="O20" s="66">
        <f t="shared" si="5"/>
        <v>25</v>
      </c>
      <c r="P20" s="65">
        <f>VLOOKUP($A20,'Return Data'!$B$7:$R$2700,11,0)</f>
        <v>3.3803999999999998</v>
      </c>
      <c r="Q20" s="66">
        <f t="shared" si="6"/>
        <v>24</v>
      </c>
      <c r="R20" s="65">
        <f>VLOOKUP($A20,'Return Data'!$B$7:$R$2700,12,0)</f>
        <v>3.9319999999999999</v>
      </c>
      <c r="S20" s="66">
        <f t="shared" si="12"/>
        <v>19</v>
      </c>
      <c r="T20" s="65">
        <f>VLOOKUP($A20,'Return Data'!$B$7:$R$2700,13,0)</f>
        <v>5.0876999999999999</v>
      </c>
      <c r="U20" s="66">
        <f t="shared" si="13"/>
        <v>15</v>
      </c>
      <c r="V20" s="65">
        <f>VLOOKUP($A20,'Return Data'!$B$7:$R$2700,17,0)</f>
        <v>6.47</v>
      </c>
      <c r="W20" s="66">
        <f t="shared" si="9"/>
        <v>10</v>
      </c>
      <c r="X20" s="65"/>
      <c r="Y20" s="66"/>
      <c r="Z20" s="65">
        <f>VLOOKUP($A20,'Return Data'!$B$7:$R$2700,16,0)</f>
        <v>6.9412000000000003</v>
      </c>
      <c r="AA20" s="67">
        <f t="shared" si="11"/>
        <v>20</v>
      </c>
    </row>
    <row r="21" spans="1:27" x14ac:dyDescent="0.3">
      <c r="A21" s="63" t="s">
        <v>1557</v>
      </c>
      <c r="B21" s="64">
        <f>VLOOKUP($A21,'Return Data'!$B$7:$R$2700,3,0)</f>
        <v>44260</v>
      </c>
      <c r="C21" s="65">
        <f>VLOOKUP($A21,'Return Data'!$B$7:$R$2700,4,0)</f>
        <v>2096.8254000000002</v>
      </c>
      <c r="D21" s="65">
        <f>VLOOKUP($A21,'Return Data'!$B$7:$R$2700,5,0)</f>
        <v>2.9194</v>
      </c>
      <c r="E21" s="66">
        <f t="shared" si="0"/>
        <v>2</v>
      </c>
      <c r="F21" s="65">
        <f>VLOOKUP($A21,'Return Data'!$B$7:$R$2700,6,0)</f>
        <v>2.7829000000000002</v>
      </c>
      <c r="G21" s="66">
        <f t="shared" si="1"/>
        <v>13</v>
      </c>
      <c r="H21" s="65">
        <f>VLOOKUP($A21,'Return Data'!$B$7:$R$2700,7,0)</f>
        <v>2.8452000000000002</v>
      </c>
      <c r="I21" s="66">
        <f t="shared" si="2"/>
        <v>14</v>
      </c>
      <c r="J21" s="65">
        <f>VLOOKUP($A21,'Return Data'!$B$7:$R$2700,8,0)</f>
        <v>2.6145</v>
      </c>
      <c r="K21" s="66">
        <f t="shared" si="3"/>
        <v>24</v>
      </c>
      <c r="L21" s="65">
        <f>VLOOKUP($A21,'Return Data'!$B$7:$R$2700,9,0)</f>
        <v>2.6248</v>
      </c>
      <c r="M21" s="66">
        <f t="shared" si="4"/>
        <v>27</v>
      </c>
      <c r="N21" s="65">
        <f>VLOOKUP($A21,'Return Data'!$B$7:$R$2700,10,0)</f>
        <v>3.7465999999999999</v>
      </c>
      <c r="O21" s="66">
        <f t="shared" si="5"/>
        <v>7</v>
      </c>
      <c r="P21" s="65">
        <f>VLOOKUP($A21,'Return Data'!$B$7:$R$2700,11,0)</f>
        <v>3.4748000000000001</v>
      </c>
      <c r="Q21" s="66">
        <f t="shared" si="6"/>
        <v>20</v>
      </c>
      <c r="R21" s="65">
        <f>VLOOKUP($A21,'Return Data'!$B$7:$R$2700,12,0)</f>
        <v>3.8654999999999999</v>
      </c>
      <c r="S21" s="66">
        <f t="shared" si="12"/>
        <v>23</v>
      </c>
      <c r="T21" s="65">
        <f>VLOOKUP($A21,'Return Data'!$B$7:$R$2700,13,0)</f>
        <v>5.2115999999999998</v>
      </c>
      <c r="U21" s="66">
        <f t="shared" si="13"/>
        <v>11</v>
      </c>
      <c r="V21" s="65">
        <f>VLOOKUP($A21,'Return Data'!$B$7:$R$2700,17,0)</f>
        <v>6.4115000000000002</v>
      </c>
      <c r="W21" s="66">
        <f t="shared" si="9"/>
        <v>11</v>
      </c>
      <c r="X21" s="65">
        <f>VLOOKUP($A21,'Return Data'!$B$7:$R$2700,14,0)</f>
        <v>6.8766999999999996</v>
      </c>
      <c r="Y21" s="66">
        <f t="shared" si="10"/>
        <v>9</v>
      </c>
      <c r="Z21" s="65">
        <f>VLOOKUP($A21,'Return Data'!$B$7:$R$2700,16,0)</f>
        <v>8.2027000000000001</v>
      </c>
      <c r="AA21" s="67">
        <f t="shared" si="11"/>
        <v>5</v>
      </c>
    </row>
    <row r="22" spans="1:27" x14ac:dyDescent="0.3">
      <c r="A22" s="63" t="s">
        <v>1559</v>
      </c>
      <c r="B22" s="64">
        <f>VLOOKUP($A22,'Return Data'!$B$7:$R$2700,3,0)</f>
        <v>44260</v>
      </c>
      <c r="C22" s="65">
        <f>VLOOKUP($A22,'Return Data'!$B$7:$R$2700,4,0)</f>
        <v>2215.1547</v>
      </c>
      <c r="D22" s="65">
        <f>VLOOKUP($A22,'Return Data'!$B$7:$R$2700,5,0)</f>
        <v>2.4140999999999999</v>
      </c>
      <c r="E22" s="66">
        <f t="shared" si="0"/>
        <v>8</v>
      </c>
      <c r="F22" s="65">
        <f>VLOOKUP($A22,'Return Data'!$B$7:$R$2700,6,0)</f>
        <v>2.4489999999999998</v>
      </c>
      <c r="G22" s="66">
        <f t="shared" si="1"/>
        <v>20</v>
      </c>
      <c r="H22" s="65">
        <f>VLOOKUP($A22,'Return Data'!$B$7:$R$2700,7,0)</f>
        <v>2.8721999999999999</v>
      </c>
      <c r="I22" s="66">
        <f t="shared" si="2"/>
        <v>12</v>
      </c>
      <c r="J22" s="65">
        <f>VLOOKUP($A22,'Return Data'!$B$7:$R$2700,8,0)</f>
        <v>3.3521999999999998</v>
      </c>
      <c r="K22" s="66">
        <f t="shared" si="3"/>
        <v>8</v>
      </c>
      <c r="L22" s="65">
        <f>VLOOKUP($A22,'Return Data'!$B$7:$R$2700,9,0)</f>
        <v>4.2069999999999999</v>
      </c>
      <c r="M22" s="66">
        <f t="shared" si="4"/>
        <v>11</v>
      </c>
      <c r="N22" s="65">
        <f>VLOOKUP($A22,'Return Data'!$B$7:$R$2700,10,0)</f>
        <v>3.2635999999999998</v>
      </c>
      <c r="O22" s="66">
        <f t="shared" si="5"/>
        <v>12</v>
      </c>
      <c r="P22" s="65">
        <f>VLOOKUP($A22,'Return Data'!$B$7:$R$2700,11,0)</f>
        <v>3.7040000000000002</v>
      </c>
      <c r="Q22" s="66">
        <f t="shared" si="6"/>
        <v>16</v>
      </c>
      <c r="R22" s="65">
        <f>VLOOKUP($A22,'Return Data'!$B$7:$R$2700,12,0)</f>
        <v>4.2436999999999996</v>
      </c>
      <c r="S22" s="66">
        <f t="shared" si="12"/>
        <v>17</v>
      </c>
      <c r="T22" s="65">
        <f>VLOOKUP($A22,'Return Data'!$B$7:$R$2700,13,0)</f>
        <v>5.1832000000000003</v>
      </c>
      <c r="U22" s="66">
        <f t="shared" si="13"/>
        <v>12</v>
      </c>
      <c r="V22" s="65">
        <f>VLOOKUP($A22,'Return Data'!$B$7:$R$2700,17,0)</f>
        <v>6.4802999999999997</v>
      </c>
      <c r="W22" s="66">
        <f t="shared" si="9"/>
        <v>9</v>
      </c>
      <c r="X22" s="65">
        <f>VLOOKUP($A22,'Return Data'!$B$7:$R$2700,14,0)</f>
        <v>7.0378999999999996</v>
      </c>
      <c r="Y22" s="66">
        <f t="shared" si="10"/>
        <v>7</v>
      </c>
      <c r="Z22" s="65">
        <f>VLOOKUP($A22,'Return Data'!$B$7:$R$2700,16,0)</f>
        <v>8.016</v>
      </c>
      <c r="AA22" s="67">
        <f t="shared" si="11"/>
        <v>9</v>
      </c>
    </row>
    <row r="23" spans="1:27" x14ac:dyDescent="0.3">
      <c r="A23" s="63" t="s">
        <v>1563</v>
      </c>
      <c r="B23" s="64">
        <f>VLOOKUP($A23,'Return Data'!$B$7:$R$2700,3,0)</f>
        <v>44260</v>
      </c>
      <c r="C23" s="65">
        <f>VLOOKUP($A23,'Return Data'!$B$7:$R$2700,4,0)</f>
        <v>34.561</v>
      </c>
      <c r="D23" s="65">
        <f>VLOOKUP($A23,'Return Data'!$B$7:$R$2700,5,0)</f>
        <v>1.4785999999999999</v>
      </c>
      <c r="E23" s="66">
        <f t="shared" si="0"/>
        <v>22</v>
      </c>
      <c r="F23" s="65">
        <f>VLOOKUP($A23,'Return Data'!$B$7:$R$2700,6,0)</f>
        <v>2.6408</v>
      </c>
      <c r="G23" s="66">
        <f t="shared" si="1"/>
        <v>16</v>
      </c>
      <c r="H23" s="65">
        <f>VLOOKUP($A23,'Return Data'!$B$7:$R$2700,7,0)</f>
        <v>2.8228</v>
      </c>
      <c r="I23" s="66">
        <f t="shared" si="2"/>
        <v>15</v>
      </c>
      <c r="J23" s="65">
        <f>VLOOKUP($A23,'Return Data'!$B$7:$R$2700,8,0)</f>
        <v>2.9607000000000001</v>
      </c>
      <c r="K23" s="66">
        <f t="shared" si="3"/>
        <v>18</v>
      </c>
      <c r="L23" s="65">
        <f>VLOOKUP($A23,'Return Data'!$B$7:$R$2700,9,0)</f>
        <v>3.9420999999999999</v>
      </c>
      <c r="M23" s="66">
        <f t="shared" si="4"/>
        <v>15</v>
      </c>
      <c r="N23" s="65">
        <f>VLOOKUP($A23,'Return Data'!$B$7:$R$2700,10,0)</f>
        <v>3.0461999999999998</v>
      </c>
      <c r="O23" s="66">
        <f t="shared" si="5"/>
        <v>19</v>
      </c>
      <c r="P23" s="65">
        <f>VLOOKUP($A23,'Return Data'!$B$7:$R$2700,11,0)</f>
        <v>3.8586</v>
      </c>
      <c r="Q23" s="66">
        <f t="shared" si="6"/>
        <v>12</v>
      </c>
      <c r="R23" s="65">
        <f>VLOOKUP($A23,'Return Data'!$B$7:$R$2700,12,0)</f>
        <v>4.766</v>
      </c>
      <c r="S23" s="66">
        <f t="shared" si="12"/>
        <v>9</v>
      </c>
      <c r="T23" s="65">
        <f>VLOOKUP($A23,'Return Data'!$B$7:$R$2700,13,0)</f>
        <v>5.5903999999999998</v>
      </c>
      <c r="U23" s="66">
        <f t="shared" si="13"/>
        <v>5</v>
      </c>
      <c r="V23" s="65">
        <f>VLOOKUP($A23,'Return Data'!$B$7:$R$2700,17,0)</f>
        <v>6.7664</v>
      </c>
      <c r="W23" s="66">
        <f t="shared" si="9"/>
        <v>6</v>
      </c>
      <c r="X23" s="65">
        <f>VLOOKUP($A23,'Return Data'!$B$7:$R$2700,14,0)</f>
        <v>7.234</v>
      </c>
      <c r="Y23" s="66">
        <f t="shared" si="10"/>
        <v>5</v>
      </c>
      <c r="Z23" s="65">
        <f>VLOOKUP($A23,'Return Data'!$B$7:$R$2700,16,0)</f>
        <v>8.0966000000000005</v>
      </c>
      <c r="AA23" s="67">
        <f t="shared" si="11"/>
        <v>7</v>
      </c>
    </row>
    <row r="24" spans="1:27" x14ac:dyDescent="0.3">
      <c r="A24" s="63" t="s">
        <v>1565</v>
      </c>
      <c r="B24" s="64">
        <f>VLOOKUP($A24,'Return Data'!$B$7:$R$2700,3,0)</f>
        <v>44260</v>
      </c>
      <c r="C24" s="65">
        <f>VLOOKUP($A24,'Return Data'!$B$7:$R$2700,4,0)</f>
        <v>34.981499999999997</v>
      </c>
      <c r="D24" s="65">
        <f>VLOOKUP($A24,'Return Data'!$B$7:$R$2700,5,0)</f>
        <v>1.9825999999999999</v>
      </c>
      <c r="E24" s="66">
        <f t="shared" si="0"/>
        <v>15</v>
      </c>
      <c r="F24" s="65">
        <f>VLOOKUP($A24,'Return Data'!$B$7:$R$2700,6,0)</f>
        <v>2.7483</v>
      </c>
      <c r="G24" s="66">
        <f t="shared" si="1"/>
        <v>15</v>
      </c>
      <c r="H24" s="65">
        <f>VLOOKUP($A24,'Return Data'!$B$7:$R$2700,7,0)</f>
        <v>2.8485999999999998</v>
      </c>
      <c r="I24" s="66">
        <f t="shared" si="2"/>
        <v>13</v>
      </c>
      <c r="J24" s="65">
        <f>VLOOKUP($A24,'Return Data'!$B$7:$R$2700,8,0)</f>
        <v>3.0785</v>
      </c>
      <c r="K24" s="66">
        <f t="shared" si="3"/>
        <v>14</v>
      </c>
      <c r="L24" s="65">
        <f>VLOOKUP($A24,'Return Data'!$B$7:$R$2700,9,0)</f>
        <v>3.8233000000000001</v>
      </c>
      <c r="M24" s="66">
        <f t="shared" si="4"/>
        <v>17</v>
      </c>
      <c r="N24" s="65">
        <f>VLOOKUP($A24,'Return Data'!$B$7:$R$2700,10,0)</f>
        <v>3.05</v>
      </c>
      <c r="O24" s="66">
        <f t="shared" si="5"/>
        <v>18</v>
      </c>
      <c r="P24" s="65">
        <f>VLOOKUP($A24,'Return Data'!$B$7:$R$2700,11,0)</f>
        <v>3.4447000000000001</v>
      </c>
      <c r="Q24" s="66">
        <f t="shared" si="6"/>
        <v>22</v>
      </c>
      <c r="R24" s="65">
        <f>VLOOKUP($A24,'Return Data'!$B$7:$R$2700,12,0)</f>
        <v>3.9235000000000002</v>
      </c>
      <c r="S24" s="66">
        <f t="shared" si="12"/>
        <v>21</v>
      </c>
      <c r="T24" s="65">
        <f>VLOOKUP($A24,'Return Data'!$B$7:$R$2700,13,0)</f>
        <v>5.173</v>
      </c>
      <c r="U24" s="66">
        <f t="shared" si="13"/>
        <v>13</v>
      </c>
      <c r="V24" s="65">
        <f>VLOOKUP($A24,'Return Data'!$B$7:$R$2700,17,0)</f>
        <v>6.3852000000000002</v>
      </c>
      <c r="W24" s="66">
        <f t="shared" si="9"/>
        <v>12</v>
      </c>
      <c r="X24" s="65">
        <f>VLOOKUP($A24,'Return Data'!$B$7:$R$2700,14,0)</f>
        <v>6.9406999999999996</v>
      </c>
      <c r="Y24" s="66">
        <f t="shared" si="10"/>
        <v>8</v>
      </c>
      <c r="Z24" s="65">
        <f>VLOOKUP($A24,'Return Data'!$B$7:$R$2700,16,0)</f>
        <v>8.0455000000000005</v>
      </c>
      <c r="AA24" s="67">
        <f t="shared" si="11"/>
        <v>8</v>
      </c>
    </row>
    <row r="25" spans="1:27" x14ac:dyDescent="0.3">
      <c r="A25" s="63" t="s">
        <v>1566</v>
      </c>
      <c r="B25" s="64">
        <f>VLOOKUP($A25,'Return Data'!$B$7:$R$2700,3,0)</f>
        <v>44260</v>
      </c>
      <c r="C25" s="65">
        <f>VLOOKUP($A25,'Return Data'!$B$7:$R$2700,4,0)</f>
        <v>1056.6686999999999</v>
      </c>
      <c r="D25" s="65">
        <f>VLOOKUP($A25,'Return Data'!$B$7:$R$2700,5,0)</f>
        <v>1.5579000000000001</v>
      </c>
      <c r="E25" s="66">
        <f t="shared" si="0"/>
        <v>18</v>
      </c>
      <c r="F25" s="65">
        <f>VLOOKUP($A25,'Return Data'!$B$7:$R$2700,6,0)</f>
        <v>2.5796999999999999</v>
      </c>
      <c r="G25" s="66">
        <f t="shared" si="1"/>
        <v>18</v>
      </c>
      <c r="H25" s="65">
        <f>VLOOKUP($A25,'Return Data'!$B$7:$R$2700,7,0)</f>
        <v>2.2145999999999999</v>
      </c>
      <c r="I25" s="66">
        <f t="shared" si="2"/>
        <v>28</v>
      </c>
      <c r="J25" s="65">
        <f>VLOOKUP($A25,'Return Data'!$B$7:$R$2700,8,0)</f>
        <v>2.8933</v>
      </c>
      <c r="K25" s="66">
        <f t="shared" si="3"/>
        <v>20</v>
      </c>
      <c r="L25" s="65">
        <f>VLOOKUP($A25,'Return Data'!$B$7:$R$2700,9,0)</f>
        <v>3.3858000000000001</v>
      </c>
      <c r="M25" s="66">
        <f t="shared" si="4"/>
        <v>25</v>
      </c>
      <c r="N25" s="65">
        <f>VLOOKUP($A25,'Return Data'!$B$7:$R$2700,10,0)</f>
        <v>3.0261</v>
      </c>
      <c r="O25" s="66">
        <f t="shared" si="5"/>
        <v>21</v>
      </c>
      <c r="P25" s="65">
        <f>VLOOKUP($A25,'Return Data'!$B$7:$R$2700,11,0)</f>
        <v>3.4291999999999998</v>
      </c>
      <c r="Q25" s="66">
        <f t="shared" si="6"/>
        <v>23</v>
      </c>
      <c r="R25" s="65">
        <f>VLOOKUP($A25,'Return Data'!$B$7:$R$2700,12,0)</f>
        <v>3.9318</v>
      </c>
      <c r="S25" s="66">
        <f t="shared" si="12"/>
        <v>20</v>
      </c>
      <c r="T25" s="65"/>
      <c r="U25" s="66"/>
      <c r="V25" s="65"/>
      <c r="W25" s="66"/>
      <c r="X25" s="65"/>
      <c r="Y25" s="66"/>
      <c r="Z25" s="65">
        <f>VLOOKUP($A25,'Return Data'!$B$7:$R$2700,16,0)</f>
        <v>4.4314</v>
      </c>
      <c r="AA25" s="67">
        <f t="shared" si="11"/>
        <v>28</v>
      </c>
    </row>
    <row r="26" spans="1:27" x14ac:dyDescent="0.3">
      <c r="A26" s="63" t="s">
        <v>1568</v>
      </c>
      <c r="B26" s="64">
        <f>VLOOKUP($A26,'Return Data'!$B$7:$R$2700,3,0)</f>
        <v>44260</v>
      </c>
      <c r="C26" s="65">
        <f>VLOOKUP($A26,'Return Data'!$B$7:$R$2700,4,0)</f>
        <v>1083.6098999999999</v>
      </c>
      <c r="D26" s="65">
        <f>VLOOKUP($A26,'Return Data'!$B$7:$R$2700,5,0)</f>
        <v>1.2194</v>
      </c>
      <c r="E26" s="66">
        <f t="shared" si="0"/>
        <v>24</v>
      </c>
      <c r="F26" s="65">
        <f>VLOOKUP($A26,'Return Data'!$B$7:$R$2700,6,0)</f>
        <v>1.4238999999999999</v>
      </c>
      <c r="G26" s="66">
        <f t="shared" si="1"/>
        <v>27</v>
      </c>
      <c r="H26" s="65">
        <f>VLOOKUP($A26,'Return Data'!$B$7:$R$2700,7,0)</f>
        <v>2.4302000000000001</v>
      </c>
      <c r="I26" s="66">
        <f t="shared" si="2"/>
        <v>24</v>
      </c>
      <c r="J26" s="65">
        <f>VLOOKUP($A26,'Return Data'!$B$7:$R$2700,8,0)</f>
        <v>2.4843000000000002</v>
      </c>
      <c r="K26" s="66">
        <f t="shared" si="3"/>
        <v>26</v>
      </c>
      <c r="L26" s="65">
        <f>VLOOKUP($A26,'Return Data'!$B$7:$R$2700,9,0)</f>
        <v>3.5804999999999998</v>
      </c>
      <c r="M26" s="66">
        <f t="shared" si="4"/>
        <v>22</v>
      </c>
      <c r="N26" s="65">
        <f>VLOOKUP($A26,'Return Data'!$B$7:$R$2700,10,0)</f>
        <v>2.9824999999999999</v>
      </c>
      <c r="O26" s="66">
        <f t="shared" si="5"/>
        <v>24</v>
      </c>
      <c r="P26" s="65">
        <f>VLOOKUP($A26,'Return Data'!$B$7:$R$2700,11,0)</f>
        <v>3.7440000000000002</v>
      </c>
      <c r="Q26" s="66">
        <f t="shared" si="6"/>
        <v>15</v>
      </c>
      <c r="R26" s="65">
        <f>VLOOKUP($A26,'Return Data'!$B$7:$R$2700,12,0)</f>
        <v>4.6021999999999998</v>
      </c>
      <c r="S26" s="66">
        <f t="shared" si="12"/>
        <v>11</v>
      </c>
      <c r="T26" s="65">
        <f>VLOOKUP($A26,'Return Data'!$B$7:$R$2700,13,0)</f>
        <v>5.5519999999999996</v>
      </c>
      <c r="U26" s="66">
        <f t="shared" si="13"/>
        <v>7</v>
      </c>
      <c r="V26" s="65"/>
      <c r="W26" s="66"/>
      <c r="X26" s="65"/>
      <c r="Y26" s="66"/>
      <c r="Z26" s="65">
        <f>VLOOKUP($A26,'Return Data'!$B$7:$R$2700,16,0)</f>
        <v>5.9753999999999996</v>
      </c>
      <c r="AA26" s="67">
        <f t="shared" si="11"/>
        <v>23</v>
      </c>
    </row>
    <row r="27" spans="1:27" x14ac:dyDescent="0.3">
      <c r="A27" s="63" t="s">
        <v>1570</v>
      </c>
      <c r="B27" s="64">
        <f>VLOOKUP($A27,'Return Data'!$B$7:$R$2700,3,0)</f>
        <v>44260</v>
      </c>
      <c r="C27" s="65">
        <f>VLOOKUP($A27,'Return Data'!$B$7:$R$2700,4,0)</f>
        <v>13.917199999999999</v>
      </c>
      <c r="D27" s="65">
        <f>VLOOKUP($A27,'Return Data'!$B$7:$R$2700,5,0)</f>
        <v>1.5737000000000001</v>
      </c>
      <c r="E27" s="66">
        <f t="shared" si="0"/>
        <v>17</v>
      </c>
      <c r="F27" s="65">
        <f>VLOOKUP($A27,'Return Data'!$B$7:$R$2700,6,0)</f>
        <v>2.7980999999999998</v>
      </c>
      <c r="G27" s="66">
        <f t="shared" si="1"/>
        <v>12</v>
      </c>
      <c r="H27" s="65">
        <f>VLOOKUP($A27,'Return Data'!$B$7:$R$2700,7,0)</f>
        <v>3.0741000000000001</v>
      </c>
      <c r="I27" s="66">
        <f t="shared" si="2"/>
        <v>9</v>
      </c>
      <c r="J27" s="65">
        <f>VLOOKUP($A27,'Return Data'!$B$7:$R$2700,8,0)</f>
        <v>3.5545</v>
      </c>
      <c r="K27" s="66">
        <f t="shared" si="3"/>
        <v>6</v>
      </c>
      <c r="L27" s="65">
        <f>VLOOKUP($A27,'Return Data'!$B$7:$R$2700,9,0)</f>
        <v>3.5030999999999999</v>
      </c>
      <c r="M27" s="66">
        <f t="shared" si="4"/>
        <v>23</v>
      </c>
      <c r="N27" s="65">
        <f>VLOOKUP($A27,'Return Data'!$B$7:$R$2700,10,0)</f>
        <v>3.0023</v>
      </c>
      <c r="O27" s="66">
        <f t="shared" si="5"/>
        <v>22</v>
      </c>
      <c r="P27" s="65">
        <f>VLOOKUP($A27,'Return Data'!$B$7:$R$2700,11,0)</f>
        <v>3.2627999999999999</v>
      </c>
      <c r="Q27" s="66">
        <f t="shared" si="6"/>
        <v>26</v>
      </c>
      <c r="R27" s="65">
        <f>VLOOKUP($A27,'Return Data'!$B$7:$R$2700,12,0)</f>
        <v>3.2603</v>
      </c>
      <c r="S27" s="66">
        <f t="shared" si="12"/>
        <v>28</v>
      </c>
      <c r="T27" s="65">
        <f>VLOOKUP($A27,'Return Data'!$B$7:$R$2700,13,0)</f>
        <v>3.9178999999999999</v>
      </c>
      <c r="U27" s="66">
        <f>RANK(T27,T$8:T$36,0)</f>
        <v>26</v>
      </c>
      <c r="V27" s="65">
        <f>VLOOKUP($A27,'Return Data'!$B$7:$R$2700,17,0)</f>
        <v>4.9184000000000001</v>
      </c>
      <c r="W27" s="66">
        <f t="shared" si="9"/>
        <v>20</v>
      </c>
      <c r="X27" s="65">
        <f>VLOOKUP($A27,'Return Data'!$B$7:$R$2700,14,0)</f>
        <v>0.56389999999999996</v>
      </c>
      <c r="Y27" s="66">
        <f t="shared" si="10"/>
        <v>18</v>
      </c>
      <c r="Z27" s="65">
        <f>VLOOKUP($A27,'Return Data'!$B$7:$R$2700,16,0)</f>
        <v>4.5065999999999997</v>
      </c>
      <c r="AA27" s="67">
        <f t="shared" si="11"/>
        <v>27</v>
      </c>
    </row>
    <row r="28" spans="1:27" x14ac:dyDescent="0.3">
      <c r="A28" s="63" t="s">
        <v>1573</v>
      </c>
      <c r="B28" s="64">
        <f>VLOOKUP($A28,'Return Data'!$B$7:$R$2700,3,0)</f>
        <v>44260</v>
      </c>
      <c r="C28" s="65">
        <f>VLOOKUP($A28,'Return Data'!$B$7:$R$2700,4,0)</f>
        <v>3232.4128000000001</v>
      </c>
      <c r="D28" s="65">
        <f>VLOOKUP($A28,'Return Data'!$B$7:$R$2700,5,0)</f>
        <v>2.0924999999999998</v>
      </c>
      <c r="E28" s="66">
        <f t="shared" si="0"/>
        <v>13</v>
      </c>
      <c r="F28" s="65">
        <f>VLOOKUP($A28,'Return Data'!$B$7:$R$2700,6,0)</f>
        <v>5.0789</v>
      </c>
      <c r="G28" s="66">
        <f t="shared" si="1"/>
        <v>2</v>
      </c>
      <c r="H28" s="65">
        <f>VLOOKUP($A28,'Return Data'!$B$7:$R$2700,7,0)</f>
        <v>7.3353000000000002</v>
      </c>
      <c r="I28" s="66">
        <f t="shared" si="2"/>
        <v>2</v>
      </c>
      <c r="J28" s="65">
        <f>VLOOKUP($A28,'Return Data'!$B$7:$R$2700,8,0)</f>
        <v>5.1704999999999997</v>
      </c>
      <c r="K28" s="66">
        <f t="shared" si="3"/>
        <v>2</v>
      </c>
      <c r="L28" s="65">
        <f>VLOOKUP($A28,'Return Data'!$B$7:$R$2700,9,0)</f>
        <v>6.0458999999999996</v>
      </c>
      <c r="M28" s="66">
        <f t="shared" si="4"/>
        <v>3</v>
      </c>
      <c r="N28" s="65">
        <f>VLOOKUP($A28,'Return Data'!$B$7:$R$2700,10,0)</f>
        <v>4.5571000000000002</v>
      </c>
      <c r="O28" s="66">
        <f t="shared" si="5"/>
        <v>3</v>
      </c>
      <c r="P28" s="65">
        <f>VLOOKUP($A28,'Return Data'!$B$7:$R$2700,11,0)</f>
        <v>6.0488</v>
      </c>
      <c r="Q28" s="66">
        <f t="shared" si="6"/>
        <v>2</v>
      </c>
      <c r="R28" s="65">
        <f>VLOOKUP($A28,'Return Data'!$B$7:$R$2700,12,0)</f>
        <v>5.3714000000000004</v>
      </c>
      <c r="S28" s="66">
        <f t="shared" si="12"/>
        <v>4</v>
      </c>
      <c r="T28" s="65">
        <f>VLOOKUP($A28,'Return Data'!$B$7:$R$2700,13,0)</f>
        <v>4.8037999999999998</v>
      </c>
      <c r="U28" s="66">
        <f>RANK(T28,T$8:T$36,0)</f>
        <v>19</v>
      </c>
      <c r="V28" s="65">
        <f>VLOOKUP($A28,'Return Data'!$B$7:$R$2700,17,0)</f>
        <v>3.2541000000000002</v>
      </c>
      <c r="W28" s="66">
        <f t="shared" si="9"/>
        <v>22</v>
      </c>
      <c r="X28" s="65">
        <f>VLOOKUP($A28,'Return Data'!$B$7:$R$2700,14,0)</f>
        <v>5.0156999999999998</v>
      </c>
      <c r="Y28" s="66">
        <f t="shared" si="10"/>
        <v>16</v>
      </c>
      <c r="Z28" s="65">
        <f>VLOOKUP($A28,'Return Data'!$B$7:$R$2700,16,0)</f>
        <v>7.0304000000000002</v>
      </c>
      <c r="AA28" s="67">
        <f t="shared" si="11"/>
        <v>19</v>
      </c>
    </row>
    <row r="29" spans="1:27" x14ac:dyDescent="0.3">
      <c r="A29" s="63" t="s">
        <v>1575</v>
      </c>
      <c r="B29" s="64">
        <f>VLOOKUP($A29,'Return Data'!$B$7:$R$2700,3,0)</f>
        <v>44260</v>
      </c>
      <c r="C29" s="65">
        <f>VLOOKUP($A29,'Return Data'!$B$7:$R$2700,4,0)</f>
        <v>27.853300000000001</v>
      </c>
      <c r="D29" s="65">
        <f>VLOOKUP($A29,'Return Data'!$B$7:$R$2700,5,0)</f>
        <v>0</v>
      </c>
      <c r="E29" s="66">
        <f t="shared" si="0"/>
        <v>26</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-38.552</v>
      </c>
      <c r="Q29" s="66">
        <f t="shared" si="6"/>
        <v>29</v>
      </c>
      <c r="R29" s="65">
        <f>VLOOKUP($A29,'Return Data'!$B$7:$R$2700,12,0)</f>
        <v>-25.7013</v>
      </c>
      <c r="S29" s="66">
        <f t="shared" si="12"/>
        <v>29</v>
      </c>
      <c r="T29" s="65">
        <f>VLOOKUP($A29,'Return Data'!$B$7:$R$2700,13,0)</f>
        <v>-19.223199999999999</v>
      </c>
      <c r="U29" s="66">
        <f>RANK(T29,T$8:T$36,0)</f>
        <v>27</v>
      </c>
      <c r="V29" s="65"/>
      <c r="W29" s="66"/>
      <c r="X29" s="65"/>
      <c r="Y29" s="66"/>
      <c r="Z29" s="65">
        <f>VLOOKUP($A29,'Return Data'!$B$7:$R$2700,16,0)</f>
        <v>-28.8474</v>
      </c>
      <c r="AA29" s="67">
        <f t="shared" si="11"/>
        <v>29</v>
      </c>
    </row>
    <row r="30" spans="1:27" x14ac:dyDescent="0.3">
      <c r="A30" s="63" t="s">
        <v>1577</v>
      </c>
      <c r="B30" s="64">
        <f>VLOOKUP($A30,'Return Data'!$B$7:$R$2700,3,0)</f>
        <v>44260</v>
      </c>
      <c r="C30" s="65">
        <f>VLOOKUP($A30,'Return Data'!$B$7:$R$2700,4,0)</f>
        <v>27.4879</v>
      </c>
      <c r="D30" s="65">
        <f>VLOOKUP($A30,'Return Data'!$B$7:$R$2700,5,0)</f>
        <v>2.1246999999999998</v>
      </c>
      <c r="E30" s="66">
        <f t="shared" si="0"/>
        <v>12</v>
      </c>
      <c r="F30" s="65">
        <f>VLOOKUP($A30,'Return Data'!$B$7:$R$2700,6,0)</f>
        <v>2.3906000000000001</v>
      </c>
      <c r="G30" s="66">
        <f t="shared" si="1"/>
        <v>21</v>
      </c>
      <c r="H30" s="65">
        <f>VLOOKUP($A30,'Return Data'!$B$7:$R$2700,7,0)</f>
        <v>2.4102000000000001</v>
      </c>
      <c r="I30" s="66">
        <f t="shared" si="2"/>
        <v>25</v>
      </c>
      <c r="J30" s="65">
        <f>VLOOKUP($A30,'Return Data'!$B$7:$R$2700,8,0)</f>
        <v>2.9958</v>
      </c>
      <c r="K30" s="66">
        <f t="shared" si="3"/>
        <v>15</v>
      </c>
      <c r="L30" s="65">
        <f>VLOOKUP($A30,'Return Data'!$B$7:$R$2700,9,0)</f>
        <v>4.4444999999999997</v>
      </c>
      <c r="M30" s="66">
        <f t="shared" si="4"/>
        <v>6</v>
      </c>
      <c r="N30" s="65">
        <f>VLOOKUP($A30,'Return Data'!$B$7:$R$2700,10,0)</f>
        <v>3.4186000000000001</v>
      </c>
      <c r="O30" s="66">
        <f t="shared" si="5"/>
        <v>9</v>
      </c>
      <c r="P30" s="65">
        <f>VLOOKUP($A30,'Return Data'!$B$7:$R$2700,11,0)</f>
        <v>4.0613000000000001</v>
      </c>
      <c r="Q30" s="66">
        <f t="shared" si="6"/>
        <v>10</v>
      </c>
      <c r="R30" s="65">
        <f>VLOOKUP($A30,'Return Data'!$B$7:$R$2700,12,0)</f>
        <v>4.5423999999999998</v>
      </c>
      <c r="S30" s="66">
        <f t="shared" si="12"/>
        <v>12</v>
      </c>
      <c r="T30" s="65">
        <f>VLOOKUP($A30,'Return Data'!$B$7:$R$2700,13,0)</f>
        <v>5.5263</v>
      </c>
      <c r="U30" s="66">
        <f t="shared" ref="U30:U36" si="14">RANK(T30,T$8:T$36,0)</f>
        <v>9</v>
      </c>
      <c r="V30" s="65">
        <f>VLOOKUP($A30,'Return Data'!$B$7:$R$2700,17,0)</f>
        <v>9.4420999999999999</v>
      </c>
      <c r="W30" s="66">
        <f t="shared" si="9"/>
        <v>1</v>
      </c>
      <c r="X30" s="65">
        <f>VLOOKUP($A30,'Return Data'!$B$7:$R$2700,14,0)</f>
        <v>9.0980000000000008</v>
      </c>
      <c r="Y30" s="66">
        <f t="shared" si="10"/>
        <v>1</v>
      </c>
      <c r="Z30" s="65">
        <f>VLOOKUP($A30,'Return Data'!$B$7:$R$2700,16,0)</f>
        <v>8.9605999999999995</v>
      </c>
      <c r="AA30" s="67">
        <f t="shared" si="11"/>
        <v>1</v>
      </c>
    </row>
    <row r="31" spans="1:27" x14ac:dyDescent="0.3">
      <c r="A31" s="63" t="s">
        <v>1579</v>
      </c>
      <c r="B31" s="64">
        <f>VLOOKUP($A31,'Return Data'!$B$7:$R$2700,3,0)</f>
        <v>44260</v>
      </c>
      <c r="C31" s="65">
        <f>VLOOKUP($A31,'Return Data'!$B$7:$R$2700,4,0)</f>
        <v>2253.4870999999998</v>
      </c>
      <c r="D31" s="65">
        <f>VLOOKUP($A31,'Return Data'!$B$7:$R$2700,5,0)</f>
        <v>2.2547999999999999</v>
      </c>
      <c r="E31" s="66">
        <f t="shared" si="0"/>
        <v>10</v>
      </c>
      <c r="F31" s="65">
        <f>VLOOKUP($A31,'Return Data'!$B$7:$R$2700,6,0)</f>
        <v>3.1791999999999998</v>
      </c>
      <c r="G31" s="66">
        <f t="shared" si="1"/>
        <v>6</v>
      </c>
      <c r="H31" s="65">
        <f>VLOOKUP($A31,'Return Data'!$B$7:$R$2700,7,0)</f>
        <v>3.0049000000000001</v>
      </c>
      <c r="I31" s="66">
        <f t="shared" si="2"/>
        <v>10</v>
      </c>
      <c r="J31" s="65">
        <f>VLOOKUP($A31,'Return Data'!$B$7:$R$2700,8,0)</f>
        <v>3.0937999999999999</v>
      </c>
      <c r="K31" s="66">
        <f t="shared" si="3"/>
        <v>13</v>
      </c>
      <c r="L31" s="65">
        <f>VLOOKUP($A31,'Return Data'!$B$7:$R$2700,9,0)</f>
        <v>3.8803000000000001</v>
      </c>
      <c r="M31" s="66">
        <f t="shared" si="4"/>
        <v>16</v>
      </c>
      <c r="N31" s="65">
        <f>VLOOKUP($A31,'Return Data'!$B$7:$R$2700,10,0)</f>
        <v>3.1347999999999998</v>
      </c>
      <c r="O31" s="66">
        <f t="shared" si="5"/>
        <v>16</v>
      </c>
      <c r="P31" s="65">
        <f>VLOOKUP($A31,'Return Data'!$B$7:$R$2700,11,0)</f>
        <v>3.4546999999999999</v>
      </c>
      <c r="Q31" s="66">
        <f t="shared" si="6"/>
        <v>21</v>
      </c>
      <c r="R31" s="65">
        <f>VLOOKUP($A31,'Return Data'!$B$7:$R$2700,12,0)</f>
        <v>3.8094999999999999</v>
      </c>
      <c r="S31" s="66">
        <f t="shared" si="12"/>
        <v>25</v>
      </c>
      <c r="T31" s="65">
        <f>VLOOKUP($A31,'Return Data'!$B$7:$R$2700,13,0)</f>
        <v>4.3152999999999997</v>
      </c>
      <c r="U31" s="66">
        <f t="shared" si="14"/>
        <v>24</v>
      </c>
      <c r="V31" s="65">
        <f>VLOOKUP($A31,'Return Data'!$B$7:$R$2700,17,0)</f>
        <v>5.6867999999999999</v>
      </c>
      <c r="W31" s="66">
        <f t="shared" si="9"/>
        <v>18</v>
      </c>
      <c r="X31" s="65">
        <f>VLOOKUP($A31,'Return Data'!$B$7:$R$2700,14,0)</f>
        <v>4.5210999999999997</v>
      </c>
      <c r="Y31" s="66">
        <f t="shared" si="10"/>
        <v>17</v>
      </c>
      <c r="Z31" s="65">
        <f>VLOOKUP($A31,'Return Data'!$B$7:$R$2700,16,0)</f>
        <v>7.0998999999999999</v>
      </c>
      <c r="AA31" s="67">
        <f t="shared" si="11"/>
        <v>18</v>
      </c>
    </row>
    <row r="32" spans="1:27" x14ac:dyDescent="0.3">
      <c r="A32" s="63" t="s">
        <v>1580</v>
      </c>
      <c r="B32" s="64">
        <f>VLOOKUP($A32,'Return Data'!$B$7:$R$2700,3,0)</f>
        <v>44260</v>
      </c>
      <c r="C32" s="65">
        <f>VLOOKUP($A32,'Return Data'!$B$7:$R$2700,4,0)</f>
        <v>4703.6938</v>
      </c>
      <c r="D32" s="65">
        <f>VLOOKUP($A32,'Return Data'!$B$7:$R$2700,5,0)</f>
        <v>2.1488</v>
      </c>
      <c r="E32" s="66">
        <f t="shared" si="0"/>
        <v>11</v>
      </c>
      <c r="F32" s="65">
        <f>VLOOKUP($A32,'Return Data'!$B$7:$R$2700,6,0)</f>
        <v>2.9937</v>
      </c>
      <c r="G32" s="66">
        <f t="shared" si="1"/>
        <v>9</v>
      </c>
      <c r="H32" s="65">
        <f>VLOOKUP($A32,'Return Data'!$B$7:$R$2700,7,0)</f>
        <v>2.8967000000000001</v>
      </c>
      <c r="I32" s="66">
        <f t="shared" si="2"/>
        <v>11</v>
      </c>
      <c r="J32" s="65">
        <f>VLOOKUP($A32,'Return Data'!$B$7:$R$2700,8,0)</f>
        <v>3.1661999999999999</v>
      </c>
      <c r="K32" s="66">
        <f t="shared" si="3"/>
        <v>12</v>
      </c>
      <c r="L32" s="65">
        <f>VLOOKUP($A32,'Return Data'!$B$7:$R$2700,9,0)</f>
        <v>4.2104999999999997</v>
      </c>
      <c r="M32" s="66">
        <f t="shared" si="4"/>
        <v>10</v>
      </c>
      <c r="N32" s="65">
        <f>VLOOKUP($A32,'Return Data'!$B$7:$R$2700,10,0)</f>
        <v>3.1034000000000002</v>
      </c>
      <c r="O32" s="66">
        <f t="shared" si="5"/>
        <v>17</v>
      </c>
      <c r="P32" s="65">
        <f>VLOOKUP($A32,'Return Data'!$B$7:$R$2700,11,0)</f>
        <v>3.7477999999999998</v>
      </c>
      <c r="Q32" s="66">
        <f t="shared" si="6"/>
        <v>14</v>
      </c>
      <c r="R32" s="65">
        <f>VLOOKUP($A32,'Return Data'!$B$7:$R$2700,12,0)</f>
        <v>4.5110000000000001</v>
      </c>
      <c r="S32" s="66">
        <f t="shared" si="12"/>
        <v>13</v>
      </c>
      <c r="T32" s="65">
        <f>VLOOKUP($A32,'Return Data'!$B$7:$R$2700,13,0)</f>
        <v>5.3760000000000003</v>
      </c>
      <c r="U32" s="66">
        <f t="shared" si="14"/>
        <v>10</v>
      </c>
      <c r="V32" s="65">
        <f>VLOOKUP($A32,'Return Data'!$B$7:$R$2700,17,0)</f>
        <v>6.5970000000000004</v>
      </c>
      <c r="W32" s="66">
        <f t="shared" si="9"/>
        <v>7</v>
      </c>
      <c r="X32" s="65">
        <f>VLOOKUP($A32,'Return Data'!$B$7:$R$2700,14,0)</f>
        <v>7.173</v>
      </c>
      <c r="Y32" s="66">
        <f t="shared" si="10"/>
        <v>6</v>
      </c>
      <c r="Z32" s="65">
        <f>VLOOKUP($A32,'Return Data'!$B$7:$R$2700,16,0)</f>
        <v>7.8293999999999997</v>
      </c>
      <c r="AA32" s="67">
        <f t="shared" si="11"/>
        <v>10</v>
      </c>
    </row>
    <row r="33" spans="1:27" x14ac:dyDescent="0.3">
      <c r="A33" s="63" t="s">
        <v>1582</v>
      </c>
      <c r="B33" s="64">
        <f>VLOOKUP($A33,'Return Data'!$B$7:$R$2700,3,0)</f>
        <v>44260</v>
      </c>
      <c r="C33" s="65">
        <f>VLOOKUP($A33,'Return Data'!$B$7:$R$2700,4,0)</f>
        <v>11.033899999999999</v>
      </c>
      <c r="D33" s="65">
        <f>VLOOKUP($A33,'Return Data'!$B$7:$R$2700,5,0)</f>
        <v>1.9849000000000001</v>
      </c>
      <c r="E33" s="66">
        <f t="shared" si="0"/>
        <v>14</v>
      </c>
      <c r="F33" s="65">
        <f>VLOOKUP($A33,'Return Data'!$B$7:$R$2700,6,0)</f>
        <v>2.5367000000000002</v>
      </c>
      <c r="G33" s="66">
        <f t="shared" si="1"/>
        <v>19</v>
      </c>
      <c r="H33" s="65">
        <f>VLOOKUP($A33,'Return Data'!$B$7:$R$2700,7,0)</f>
        <v>2.7896999999999998</v>
      </c>
      <c r="I33" s="66">
        <f t="shared" si="2"/>
        <v>18</v>
      </c>
      <c r="J33" s="65">
        <f>VLOOKUP($A33,'Return Data'!$B$7:$R$2700,8,0)</f>
        <v>2.9586999999999999</v>
      </c>
      <c r="K33" s="66">
        <f t="shared" si="3"/>
        <v>19</v>
      </c>
      <c r="L33" s="65">
        <f>VLOOKUP($A33,'Return Data'!$B$7:$R$2700,9,0)</f>
        <v>3.6133000000000002</v>
      </c>
      <c r="M33" s="66">
        <f t="shared" si="4"/>
        <v>21</v>
      </c>
      <c r="N33" s="65">
        <f>VLOOKUP($A33,'Return Data'!$B$7:$R$2700,10,0)</f>
        <v>3.2616000000000001</v>
      </c>
      <c r="O33" s="66">
        <f t="shared" si="5"/>
        <v>13</v>
      </c>
      <c r="P33" s="65">
        <f>VLOOKUP($A33,'Return Data'!$B$7:$R$2700,11,0)</f>
        <v>3.7833999999999999</v>
      </c>
      <c r="Q33" s="66">
        <f t="shared" si="6"/>
        <v>13</v>
      </c>
      <c r="R33" s="65">
        <f>VLOOKUP($A33,'Return Data'!$B$7:$R$2700,12,0)</f>
        <v>4.3929</v>
      </c>
      <c r="S33" s="66">
        <f t="shared" si="12"/>
        <v>14</v>
      </c>
      <c r="T33" s="65">
        <f>VLOOKUP($A33,'Return Data'!$B$7:$R$2700,13,0)</f>
        <v>5.0048000000000004</v>
      </c>
      <c r="U33" s="66">
        <f t="shared" si="14"/>
        <v>16</v>
      </c>
      <c r="V33" s="65"/>
      <c r="W33" s="66"/>
      <c r="X33" s="65"/>
      <c r="Y33" s="66"/>
      <c r="Z33" s="65">
        <f>VLOOKUP($A33,'Return Data'!$B$7:$R$2700,16,0)</f>
        <v>5.9631999999999996</v>
      </c>
      <c r="AA33" s="67">
        <f t="shared" si="11"/>
        <v>24</v>
      </c>
    </row>
    <row r="34" spans="1:27" x14ac:dyDescent="0.3">
      <c r="A34" s="63" t="s">
        <v>1584</v>
      </c>
      <c r="B34" s="64">
        <f>VLOOKUP($A34,'Return Data'!$B$7:$R$2700,3,0)</f>
        <v>44260</v>
      </c>
      <c r="C34" s="65">
        <f>VLOOKUP($A34,'Return Data'!$B$7:$R$2700,4,0)</f>
        <v>11.3986</v>
      </c>
      <c r="D34" s="65">
        <f>VLOOKUP($A34,'Return Data'!$B$7:$R$2700,5,0)</f>
        <v>1.2808999999999999</v>
      </c>
      <c r="E34" s="66">
        <f t="shared" si="0"/>
        <v>23</v>
      </c>
      <c r="F34" s="65">
        <f>VLOOKUP($A34,'Return Data'!$B$7:$R$2700,6,0)</f>
        <v>2.9893999999999998</v>
      </c>
      <c r="G34" s="66">
        <f t="shared" si="1"/>
        <v>10</v>
      </c>
      <c r="H34" s="65">
        <f>VLOOKUP($A34,'Return Data'!$B$7:$R$2700,7,0)</f>
        <v>2.2425000000000002</v>
      </c>
      <c r="I34" s="66">
        <f t="shared" si="2"/>
        <v>27</v>
      </c>
      <c r="J34" s="65">
        <f>VLOOKUP($A34,'Return Data'!$B$7:$R$2700,8,0)</f>
        <v>2.9923000000000002</v>
      </c>
      <c r="K34" s="66">
        <f t="shared" si="3"/>
        <v>16</v>
      </c>
      <c r="L34" s="65">
        <f>VLOOKUP($A34,'Return Data'!$B$7:$R$2700,9,0)</f>
        <v>3.9575</v>
      </c>
      <c r="M34" s="66">
        <f t="shared" si="4"/>
        <v>14</v>
      </c>
      <c r="N34" s="65">
        <f>VLOOKUP($A34,'Return Data'!$B$7:$R$2700,10,0)</f>
        <v>3.3138000000000001</v>
      </c>
      <c r="O34" s="66">
        <f t="shared" si="5"/>
        <v>10</v>
      </c>
      <c r="P34" s="65">
        <f>VLOOKUP($A34,'Return Data'!$B$7:$R$2700,11,0)</f>
        <v>3.9102999999999999</v>
      </c>
      <c r="Q34" s="66">
        <f t="shared" si="6"/>
        <v>11</v>
      </c>
      <c r="R34" s="65">
        <f>VLOOKUP($A34,'Return Data'!$B$7:$R$2700,12,0)</f>
        <v>4.3202999999999996</v>
      </c>
      <c r="S34" s="66">
        <f t="shared" si="12"/>
        <v>15</v>
      </c>
      <c r="T34" s="65">
        <f>VLOOKUP($A34,'Return Data'!$B$7:$R$2700,13,0)</f>
        <v>5.1085000000000003</v>
      </c>
      <c r="U34" s="66">
        <f t="shared" si="14"/>
        <v>14</v>
      </c>
      <c r="V34" s="65"/>
      <c r="W34" s="66"/>
      <c r="X34" s="65"/>
      <c r="Y34" s="66"/>
      <c r="Z34" s="65">
        <f>VLOOKUP($A34,'Return Data'!$B$7:$R$2700,16,0)</f>
        <v>6.3761999999999999</v>
      </c>
      <c r="AA34" s="67">
        <f t="shared" si="11"/>
        <v>22</v>
      </c>
    </row>
    <row r="35" spans="1:27" x14ac:dyDescent="0.3">
      <c r="A35" s="63" t="s">
        <v>1586</v>
      </c>
      <c r="B35" s="64">
        <f>VLOOKUP($A35,'Return Data'!$B$7:$R$2700,3,0)</f>
        <v>44260</v>
      </c>
      <c r="C35" s="65">
        <f>VLOOKUP($A35,'Return Data'!$B$7:$R$2700,4,0)</f>
        <v>3403.3368</v>
      </c>
      <c r="D35" s="65">
        <f>VLOOKUP($A35,'Return Data'!$B$7:$R$2700,5,0)</f>
        <v>2.5720000000000001</v>
      </c>
      <c r="E35" s="66">
        <f t="shared" si="0"/>
        <v>6</v>
      </c>
      <c r="F35" s="65">
        <f>VLOOKUP($A35,'Return Data'!$B$7:$R$2700,6,0)</f>
        <v>2.5819999999999999</v>
      </c>
      <c r="G35" s="66">
        <f t="shared" si="1"/>
        <v>17</v>
      </c>
      <c r="H35" s="65">
        <f>VLOOKUP($A35,'Return Data'!$B$7:$R$2700,7,0)</f>
        <v>2.6507999999999998</v>
      </c>
      <c r="I35" s="66">
        <f t="shared" si="2"/>
        <v>19</v>
      </c>
      <c r="J35" s="65">
        <f>VLOOKUP($A35,'Return Data'!$B$7:$R$2700,8,0)</f>
        <v>2.8771</v>
      </c>
      <c r="K35" s="66">
        <f t="shared" si="3"/>
        <v>21</v>
      </c>
      <c r="L35" s="65">
        <f>VLOOKUP($A35,'Return Data'!$B$7:$R$2700,9,0)</f>
        <v>3.9607999999999999</v>
      </c>
      <c r="M35" s="66">
        <f t="shared" si="4"/>
        <v>12</v>
      </c>
      <c r="N35" s="65">
        <f>VLOOKUP($A35,'Return Data'!$B$7:$R$2700,10,0)</f>
        <v>3.7847</v>
      </c>
      <c r="O35" s="66">
        <f t="shared" si="5"/>
        <v>6</v>
      </c>
      <c r="P35" s="65">
        <f>VLOOKUP($A35,'Return Data'!$B$7:$R$2700,11,0)</f>
        <v>4.5251000000000001</v>
      </c>
      <c r="Q35" s="66">
        <f t="shared" si="6"/>
        <v>5</v>
      </c>
      <c r="R35" s="65">
        <f>VLOOKUP($A35,'Return Data'!$B$7:$R$2700,12,0)</f>
        <v>4.9973999999999998</v>
      </c>
      <c r="S35" s="66">
        <f t="shared" si="12"/>
        <v>8</v>
      </c>
      <c r="T35" s="65">
        <f>VLOOKUP($A35,'Return Data'!$B$7:$R$2700,13,0)</f>
        <v>5.5616000000000003</v>
      </c>
      <c r="U35" s="66">
        <f t="shared" si="14"/>
        <v>6</v>
      </c>
      <c r="V35" s="65">
        <f>VLOOKUP($A35,'Return Data'!$B$7:$R$2700,17,0)</f>
        <v>4.4882</v>
      </c>
      <c r="W35" s="66">
        <f>RANK(V35,V$8:V$36,0)</f>
        <v>21</v>
      </c>
      <c r="X35" s="65">
        <f>VLOOKUP($A35,'Return Data'!$B$7:$R$2700,14,0)</f>
        <v>5.5819999999999999</v>
      </c>
      <c r="Y35" s="66">
        <f>RANK(X35,X$8:X$36,0)</f>
        <v>15</v>
      </c>
      <c r="Z35" s="65">
        <f>VLOOKUP($A35,'Return Data'!$B$7:$R$2700,16,0)</f>
        <v>7.7556000000000003</v>
      </c>
      <c r="AA35" s="67">
        <f t="shared" si="11"/>
        <v>12</v>
      </c>
    </row>
    <row r="36" spans="1:27" x14ac:dyDescent="0.3">
      <c r="A36" s="63" t="s">
        <v>1588</v>
      </c>
      <c r="B36" s="64">
        <f>VLOOKUP($A36,'Return Data'!$B$7:$R$2700,3,0)</f>
        <v>44260</v>
      </c>
      <c r="C36" s="65">
        <f>VLOOKUP($A36,'Return Data'!$B$7:$R$2700,4,0)</f>
        <v>1093.079</v>
      </c>
      <c r="D36" s="65">
        <f>VLOOKUP($A36,'Return Data'!$B$7:$R$2700,5,0)</f>
        <v>-5.7023999999999999</v>
      </c>
      <c r="E36" s="66">
        <f t="shared" si="0"/>
        <v>29</v>
      </c>
      <c r="F36" s="65">
        <f>VLOOKUP($A36,'Return Data'!$B$7:$R$2700,6,0)</f>
        <v>1.0774999999999999</v>
      </c>
      <c r="G36" s="66">
        <f t="shared" si="1"/>
        <v>28</v>
      </c>
      <c r="H36" s="65">
        <f>VLOOKUP($A36,'Return Data'!$B$7:$R$2700,7,0)</f>
        <v>2.5156000000000001</v>
      </c>
      <c r="I36" s="66">
        <f t="shared" si="2"/>
        <v>22</v>
      </c>
      <c r="J36" s="65">
        <f>VLOOKUP($A36,'Return Data'!$B$7:$R$2700,8,0)</f>
        <v>3.2366000000000001</v>
      </c>
      <c r="K36" s="66">
        <f t="shared" si="3"/>
        <v>11</v>
      </c>
      <c r="L36" s="65">
        <f>VLOOKUP($A36,'Return Data'!$B$7:$R$2700,9,0)</f>
        <v>12.05</v>
      </c>
      <c r="M36" s="66">
        <f t="shared" si="4"/>
        <v>1</v>
      </c>
      <c r="N36" s="65">
        <f>VLOOKUP($A36,'Return Data'!$B$7:$R$2700,10,0)</f>
        <v>5.7812999999999999</v>
      </c>
      <c r="O36" s="66">
        <f t="shared" si="5"/>
        <v>2</v>
      </c>
      <c r="P36" s="65">
        <f>VLOOKUP($A36,'Return Data'!$B$7:$R$2700,11,0)</f>
        <v>4.4589999999999996</v>
      </c>
      <c r="Q36" s="66">
        <f t="shared" si="6"/>
        <v>7</v>
      </c>
      <c r="R36" s="65">
        <f>VLOOKUP($A36,'Return Data'!$B$7:$R$2700,12,0)</f>
        <v>4.6207000000000003</v>
      </c>
      <c r="S36" s="66">
        <f t="shared" si="12"/>
        <v>10</v>
      </c>
      <c r="T36" s="65">
        <f>VLOOKUP($A36,'Return Data'!$B$7:$R$2700,13,0)</f>
        <v>4.3703000000000003</v>
      </c>
      <c r="U36" s="66">
        <f t="shared" si="14"/>
        <v>23</v>
      </c>
      <c r="V36" s="65"/>
      <c r="W36" s="66"/>
      <c r="X36" s="65">
        <f>VLOOKUP($A36,'Return Data'!$B$7:$R$2700,14,0)</f>
        <v>0</v>
      </c>
      <c r="Y36" s="66">
        <f t="shared" ref="Y36" si="15">RANK(X36,X$8:X$36,0)</f>
        <v>19</v>
      </c>
      <c r="Z36" s="65">
        <f>VLOOKUP($A36,'Return Data'!$B$7:$R$2700,16,0)</f>
        <v>5.2234999999999996</v>
      </c>
      <c r="AA36" s="67">
        <f t="shared" si="11"/>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1.6299310344827591</v>
      </c>
      <c r="E38" s="74"/>
      <c r="F38" s="75">
        <f>AVERAGE(F8:F36)</f>
        <v>2.7174034482758613</v>
      </c>
      <c r="G38" s="74"/>
      <c r="H38" s="75">
        <f>AVERAGE(H8:H36)</f>
        <v>3.0889965517241382</v>
      </c>
      <c r="I38" s="74"/>
      <c r="J38" s="75">
        <f>AVERAGE(J8:J36)</f>
        <v>3.146506896551724</v>
      </c>
      <c r="K38" s="74"/>
      <c r="L38" s="75">
        <f>AVERAGE(L8:L36)</f>
        <v>4.2320379310344833</v>
      </c>
      <c r="M38" s="74"/>
      <c r="N38" s="75">
        <f>AVERAGE(N8:N36)</f>
        <v>3.3580931034482755</v>
      </c>
      <c r="O38" s="74"/>
      <c r="P38" s="75">
        <f>AVERAGE(P8:P36)</f>
        <v>2.5494689655172409</v>
      </c>
      <c r="Q38" s="74"/>
      <c r="R38" s="75">
        <f>AVERAGE(R8:R36)</f>
        <v>3.5401068965517242</v>
      </c>
      <c r="S38" s="74"/>
      <c r="T38" s="75">
        <f>AVERAGE(T8:T36)</f>
        <v>4.3119000000000005</v>
      </c>
      <c r="U38" s="74"/>
      <c r="V38" s="75">
        <f>AVERAGE(V8:V36)</f>
        <v>6.2740181818181817</v>
      </c>
      <c r="W38" s="74"/>
      <c r="X38" s="75">
        <f>AVERAGE(X8:X36)</f>
        <v>6.0468421052631571</v>
      </c>
      <c r="Y38" s="74"/>
      <c r="Z38" s="75">
        <f>AVERAGE(Z8:Z36)</f>
        <v>5.9632793103448272</v>
      </c>
      <c r="AA38" s="76"/>
    </row>
    <row r="39" spans="1:27" x14ac:dyDescent="0.3">
      <c r="A39" s="73" t="s">
        <v>28</v>
      </c>
      <c r="B39" s="74"/>
      <c r="C39" s="74"/>
      <c r="D39" s="75">
        <f>MIN(D8:D36)</f>
        <v>-5.7023999999999999</v>
      </c>
      <c r="E39" s="74"/>
      <c r="F39" s="75">
        <f>MIN(F8:F36)</f>
        <v>0</v>
      </c>
      <c r="G39" s="74"/>
      <c r="H39" s="75">
        <f>MIN(H8:H36)</f>
        <v>0</v>
      </c>
      <c r="I39" s="74"/>
      <c r="J39" s="75">
        <f>MIN(J8:J36)</f>
        <v>0</v>
      </c>
      <c r="K39" s="74"/>
      <c r="L39" s="75">
        <f>MIN(L8:L36)</f>
        <v>0</v>
      </c>
      <c r="M39" s="74"/>
      <c r="N39" s="75">
        <f>MIN(N8:N36)</f>
        <v>0</v>
      </c>
      <c r="O39" s="74"/>
      <c r="P39" s="75">
        <f>MIN(P8:P36)</f>
        <v>-38.552</v>
      </c>
      <c r="Q39" s="74"/>
      <c r="R39" s="75">
        <f>MIN(R8:R36)</f>
        <v>-25.7013</v>
      </c>
      <c r="S39" s="74"/>
      <c r="T39" s="75">
        <f>MIN(T8:T36)</f>
        <v>-19.223199999999999</v>
      </c>
      <c r="U39" s="74"/>
      <c r="V39" s="75">
        <f>MIN(V8:V36)</f>
        <v>3.2541000000000002</v>
      </c>
      <c r="W39" s="74"/>
      <c r="X39" s="75">
        <f>MIN(X8:X36)</f>
        <v>0</v>
      </c>
      <c r="Y39" s="74"/>
      <c r="Z39" s="75">
        <f>MIN(Z8:Z36)</f>
        <v>-28.8474</v>
      </c>
      <c r="AA39" s="76"/>
    </row>
    <row r="40" spans="1:27" ht="15" thickBot="1" x14ac:dyDescent="0.35">
      <c r="A40" s="77" t="s">
        <v>29</v>
      </c>
      <c r="B40" s="78"/>
      <c r="C40" s="78"/>
      <c r="D40" s="79">
        <f>MAX(D8:D36)</f>
        <v>7.9810999999999996</v>
      </c>
      <c r="E40" s="78"/>
      <c r="F40" s="79">
        <f>MAX(F8:F36)</f>
        <v>6.6736000000000004</v>
      </c>
      <c r="G40" s="78"/>
      <c r="H40" s="79">
        <f>MAX(H8:H36)</f>
        <v>8.5545000000000009</v>
      </c>
      <c r="I40" s="78"/>
      <c r="J40" s="79">
        <f>MAX(J8:J36)</f>
        <v>7.0914999999999999</v>
      </c>
      <c r="K40" s="78"/>
      <c r="L40" s="79">
        <f>MAX(L8:L36)</f>
        <v>12.05</v>
      </c>
      <c r="M40" s="78"/>
      <c r="N40" s="79">
        <f>MAX(N8:N36)</f>
        <v>6.5019999999999998</v>
      </c>
      <c r="O40" s="78"/>
      <c r="P40" s="79">
        <f>MAX(P8:P36)</f>
        <v>7.1706000000000003</v>
      </c>
      <c r="Q40" s="78"/>
      <c r="R40" s="79">
        <f>MAX(R8:R36)</f>
        <v>8.2896999999999998</v>
      </c>
      <c r="S40" s="78"/>
      <c r="T40" s="79">
        <f>MAX(T8:T36)</f>
        <v>8.1463000000000001</v>
      </c>
      <c r="U40" s="78"/>
      <c r="V40" s="79">
        <f>MAX(V8:V36)</f>
        <v>9.4420999999999999</v>
      </c>
      <c r="W40" s="78"/>
      <c r="X40" s="79">
        <f>MAX(X8:X36)</f>
        <v>9.0980000000000008</v>
      </c>
      <c r="Y40" s="78"/>
      <c r="Z40" s="79">
        <f>MAX(Z8:Z36)</f>
        <v>8.9605999999999995</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1617</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44260</v>
      </c>
      <c r="C8" s="65">
        <f>VLOOKUP($A8,'Return Data'!$B$7:$R$2700,4,0)</f>
        <v>420.95729999999998</v>
      </c>
      <c r="D8" s="65">
        <f>VLOOKUP($A8,'Return Data'!$B$7:$R$2700,5,0)</f>
        <v>1.5435000000000001</v>
      </c>
      <c r="E8" s="66">
        <f t="shared" ref="E8:E36" si="0">RANK(D8,D$8:D$36,0)</f>
        <v>13</v>
      </c>
      <c r="F8" s="65">
        <f>VLOOKUP($A8,'Return Data'!$B$7:$R$2700,6,0)</f>
        <v>3.29</v>
      </c>
      <c r="G8" s="66">
        <f t="shared" ref="G8:G36" si="1">RANK(F8,F$8:F$36,0)</f>
        <v>3</v>
      </c>
      <c r="H8" s="65">
        <f>VLOOKUP($A8,'Return Data'!$B$7:$R$2700,7,0)</f>
        <v>3.3614000000000002</v>
      </c>
      <c r="I8" s="66">
        <f t="shared" ref="I8:I36" si="2">RANK(H8,H$8:H$36,0)</f>
        <v>3</v>
      </c>
      <c r="J8" s="65">
        <f>VLOOKUP($A8,'Return Data'!$B$7:$R$2700,8,0)</f>
        <v>3.1120999999999999</v>
      </c>
      <c r="K8" s="66">
        <f t="shared" ref="K8:K36" si="3">RANK(J8,J$8:J$36,0)</f>
        <v>5</v>
      </c>
      <c r="L8" s="65">
        <f>VLOOKUP($A8,'Return Data'!$B$7:$R$2700,9,0)</f>
        <v>4.1768000000000001</v>
      </c>
      <c r="M8" s="66">
        <f t="shared" ref="M8:M36" si="4">RANK(L8,L$8:L$36,0)</f>
        <v>5</v>
      </c>
      <c r="N8" s="65">
        <f>VLOOKUP($A8,'Return Data'!$B$7:$R$2700,10,0)</f>
        <v>2.8889</v>
      </c>
      <c r="O8" s="66">
        <f t="shared" ref="O8:O36" si="5">RANK(N8,N$8:N$36,0)</f>
        <v>12</v>
      </c>
      <c r="P8" s="65">
        <f>VLOOKUP($A8,'Return Data'!$B$7:$R$2700,11,0)</f>
        <v>4.1219000000000001</v>
      </c>
      <c r="Q8" s="66">
        <f t="shared" ref="Q8:Q36" si="6">RANK(P8,P$8:P$36,0)</f>
        <v>5</v>
      </c>
      <c r="R8" s="65">
        <f>VLOOKUP($A8,'Return Data'!$B$7:$R$2700,12,0)</f>
        <v>5.6444999999999999</v>
      </c>
      <c r="S8" s="66">
        <f t="shared" ref="S8:S17" si="7">RANK(R8,R$8:R$36,0)</f>
        <v>3</v>
      </c>
      <c r="T8" s="65">
        <f>VLOOKUP($A8,'Return Data'!$B$7:$R$2700,13,0)</f>
        <v>6.1553000000000004</v>
      </c>
      <c r="U8" s="66">
        <f t="shared" ref="U8" si="8">RANK(T8,T$8:T$36,0)</f>
        <v>2</v>
      </c>
      <c r="V8" s="65">
        <f>VLOOKUP($A8,'Return Data'!$B$7:$R$2700,17,0)</f>
        <v>7.1778000000000004</v>
      </c>
      <c r="W8" s="66">
        <f>RANK(V8,V$8:V$36,0)</f>
        <v>2</v>
      </c>
      <c r="X8" s="65">
        <f>VLOOKUP($A8,'Return Data'!$B$7:$R$2700,14,0)</f>
        <v>7.4711999999999996</v>
      </c>
      <c r="Y8" s="66">
        <f>RANK(X8,X$8:X$36,0)</f>
        <v>2</v>
      </c>
      <c r="Z8" s="65">
        <f>VLOOKUP($A8,'Return Data'!$B$7:$R$2700,16,0)</f>
        <v>7.7030000000000003</v>
      </c>
      <c r="AA8" s="67">
        <f t="shared" ref="AA8:AA36" si="9">RANK(Z8,Z$8:Z$36,0)</f>
        <v>5</v>
      </c>
    </row>
    <row r="9" spans="1:27" x14ac:dyDescent="0.3">
      <c r="A9" s="63" t="s">
        <v>1531</v>
      </c>
      <c r="B9" s="64">
        <f>VLOOKUP($A9,'Return Data'!$B$7:$R$2700,3,0)</f>
        <v>44260</v>
      </c>
      <c r="C9" s="65">
        <f>VLOOKUP($A9,'Return Data'!$B$7:$R$2700,4,0)</f>
        <v>11.660500000000001</v>
      </c>
      <c r="D9" s="65">
        <f>VLOOKUP($A9,'Return Data'!$B$7:$R$2700,5,0)</f>
        <v>0.313</v>
      </c>
      <c r="E9" s="66">
        <f t="shared" si="0"/>
        <v>25</v>
      </c>
      <c r="F9" s="65">
        <f>VLOOKUP($A9,'Return Data'!$B$7:$R$2700,6,0)</f>
        <v>1.8784000000000001</v>
      </c>
      <c r="G9" s="66">
        <f t="shared" si="1"/>
        <v>21</v>
      </c>
      <c r="H9" s="65">
        <f>VLOOKUP($A9,'Return Data'!$B$7:$R$2700,7,0)</f>
        <v>2.3711000000000002</v>
      </c>
      <c r="I9" s="66">
        <f t="shared" si="2"/>
        <v>13</v>
      </c>
      <c r="J9" s="65">
        <f>VLOOKUP($A9,'Return Data'!$B$7:$R$2700,8,0)</f>
        <v>2.6949999999999998</v>
      </c>
      <c r="K9" s="66">
        <f t="shared" si="3"/>
        <v>13</v>
      </c>
      <c r="L9" s="65">
        <f>VLOOKUP($A9,'Return Data'!$B$7:$R$2700,9,0)</f>
        <v>3.6884000000000001</v>
      </c>
      <c r="M9" s="66">
        <f t="shared" si="4"/>
        <v>10</v>
      </c>
      <c r="N9" s="65">
        <f>VLOOKUP($A9,'Return Data'!$B$7:$R$2700,10,0)</f>
        <v>2.8302</v>
      </c>
      <c r="O9" s="66">
        <f t="shared" si="5"/>
        <v>14</v>
      </c>
      <c r="P9" s="65">
        <f>VLOOKUP($A9,'Return Data'!$B$7:$R$2700,11,0)</f>
        <v>3.5977999999999999</v>
      </c>
      <c r="Q9" s="66">
        <f t="shared" si="6"/>
        <v>9</v>
      </c>
      <c r="R9" s="65">
        <f>VLOOKUP($A9,'Return Data'!$B$7:$R$2700,12,0)</f>
        <v>4.2531999999999996</v>
      </c>
      <c r="S9" s="66">
        <f t="shared" si="7"/>
        <v>10</v>
      </c>
      <c r="T9" s="65">
        <f>VLOOKUP($A9,'Return Data'!$B$7:$R$2700,13,0)</f>
        <v>4.5896999999999997</v>
      </c>
      <c r="U9" s="66">
        <f t="shared" ref="U9:U36" si="10">RANK(T9,T$8:T$36,0)</f>
        <v>13</v>
      </c>
      <c r="V9" s="65">
        <f>VLOOKUP($A9,'Return Data'!$B$7:$R$2700,17,0)</f>
        <v>5.9676</v>
      </c>
      <c r="W9" s="66">
        <f t="shared" ref="W9:W35" si="11">RANK(V9,V$8:V$36,0)</f>
        <v>10</v>
      </c>
      <c r="X9" s="65"/>
      <c r="Y9" s="66"/>
      <c r="Z9" s="65">
        <f>VLOOKUP($A9,'Return Data'!$B$7:$R$2700,16,0)</f>
        <v>6.3772000000000002</v>
      </c>
      <c r="AA9" s="67">
        <f t="shared" si="9"/>
        <v>18</v>
      </c>
    </row>
    <row r="10" spans="1:27" x14ac:dyDescent="0.3">
      <c r="A10" s="63" t="s">
        <v>1532</v>
      </c>
      <c r="B10" s="64">
        <f>VLOOKUP($A10,'Return Data'!$B$7:$R$2700,3,0)</f>
        <v>44260</v>
      </c>
      <c r="C10" s="65">
        <f>VLOOKUP($A10,'Return Data'!$B$7:$R$2700,4,0)</f>
        <v>1191.029</v>
      </c>
      <c r="D10" s="65">
        <f>VLOOKUP($A10,'Return Data'!$B$7:$R$2700,5,0)</f>
        <v>-0.65269999999999995</v>
      </c>
      <c r="E10" s="66">
        <f t="shared" si="0"/>
        <v>27</v>
      </c>
      <c r="F10" s="65">
        <f>VLOOKUP($A10,'Return Data'!$B$7:$R$2700,6,0)</f>
        <v>1.9637</v>
      </c>
      <c r="G10" s="66">
        <f t="shared" si="1"/>
        <v>19</v>
      </c>
      <c r="H10" s="65">
        <f>VLOOKUP($A10,'Return Data'!$B$7:$R$2700,7,0)</f>
        <v>3.2210999999999999</v>
      </c>
      <c r="I10" s="66">
        <f t="shared" si="2"/>
        <v>4</v>
      </c>
      <c r="J10" s="65">
        <f>VLOOKUP($A10,'Return Data'!$B$7:$R$2700,8,0)</f>
        <v>2.6585000000000001</v>
      </c>
      <c r="K10" s="66">
        <f t="shared" si="3"/>
        <v>16</v>
      </c>
      <c r="L10" s="65">
        <f>VLOOKUP($A10,'Return Data'!$B$7:$R$2700,9,0)</f>
        <v>3.5518999999999998</v>
      </c>
      <c r="M10" s="66">
        <f t="shared" si="4"/>
        <v>14</v>
      </c>
      <c r="N10" s="65">
        <f>VLOOKUP($A10,'Return Data'!$B$7:$R$2700,10,0)</f>
        <v>2.8077999999999999</v>
      </c>
      <c r="O10" s="66">
        <f t="shared" si="5"/>
        <v>16</v>
      </c>
      <c r="P10" s="65">
        <f>VLOOKUP($A10,'Return Data'!$B$7:$R$2700,11,0)</f>
        <v>3.4355000000000002</v>
      </c>
      <c r="Q10" s="66">
        <f t="shared" si="6"/>
        <v>12</v>
      </c>
      <c r="R10" s="65">
        <f>VLOOKUP($A10,'Return Data'!$B$7:$R$2700,12,0)</f>
        <v>3.6659000000000002</v>
      </c>
      <c r="S10" s="66">
        <f t="shared" si="7"/>
        <v>18</v>
      </c>
      <c r="T10" s="65">
        <f>VLOOKUP($A10,'Return Data'!$B$7:$R$2700,13,0)</f>
        <v>4.3495999999999997</v>
      </c>
      <c r="U10" s="66">
        <f t="shared" si="10"/>
        <v>17</v>
      </c>
      <c r="V10" s="65">
        <f>VLOOKUP($A10,'Return Data'!$B$7:$R$2700,17,0)</f>
        <v>5.9204999999999997</v>
      </c>
      <c r="W10" s="66">
        <f t="shared" si="11"/>
        <v>11</v>
      </c>
      <c r="X10" s="65"/>
      <c r="Y10" s="66"/>
      <c r="Z10" s="65">
        <f>VLOOKUP($A10,'Return Data'!$B$7:$R$2700,16,0)</f>
        <v>6.5349000000000004</v>
      </c>
      <c r="AA10" s="67">
        <f t="shared" si="9"/>
        <v>17</v>
      </c>
    </row>
    <row r="11" spans="1:27" x14ac:dyDescent="0.3">
      <c r="A11" s="63" t="s">
        <v>1535</v>
      </c>
      <c r="B11" s="64">
        <f>VLOOKUP($A11,'Return Data'!$B$7:$R$2700,3,0)</f>
        <v>44260</v>
      </c>
      <c r="C11" s="65">
        <f>VLOOKUP($A11,'Return Data'!$B$7:$R$2700,4,0)</f>
        <v>2513.9095000000002</v>
      </c>
      <c r="D11" s="65">
        <f>VLOOKUP($A11,'Return Data'!$B$7:$R$2700,5,0)</f>
        <v>2.3536999999999999</v>
      </c>
      <c r="E11" s="66">
        <f t="shared" si="0"/>
        <v>4</v>
      </c>
      <c r="F11" s="65">
        <f>VLOOKUP($A11,'Return Data'!$B$7:$R$2700,6,0)</f>
        <v>2.0466000000000002</v>
      </c>
      <c r="G11" s="66">
        <f t="shared" si="1"/>
        <v>18</v>
      </c>
      <c r="H11" s="65">
        <f>VLOOKUP($A11,'Return Data'!$B$7:$R$2700,7,0)</f>
        <v>2.2879999999999998</v>
      </c>
      <c r="I11" s="66">
        <f t="shared" si="2"/>
        <v>15</v>
      </c>
      <c r="J11" s="65">
        <f>VLOOKUP($A11,'Return Data'!$B$7:$R$2700,8,0)</f>
        <v>2.3386999999999998</v>
      </c>
      <c r="K11" s="66">
        <f t="shared" si="3"/>
        <v>20</v>
      </c>
      <c r="L11" s="65">
        <f>VLOOKUP($A11,'Return Data'!$B$7:$R$2700,9,0)</f>
        <v>3.4601000000000002</v>
      </c>
      <c r="M11" s="66">
        <f t="shared" si="4"/>
        <v>17</v>
      </c>
      <c r="N11" s="65">
        <f>VLOOKUP($A11,'Return Data'!$B$7:$R$2700,10,0)</f>
        <v>2.5379999999999998</v>
      </c>
      <c r="O11" s="66">
        <f t="shared" si="5"/>
        <v>21</v>
      </c>
      <c r="P11" s="65">
        <f>VLOOKUP($A11,'Return Data'!$B$7:$R$2700,11,0)</f>
        <v>3.137</v>
      </c>
      <c r="Q11" s="66">
        <f t="shared" si="6"/>
        <v>19</v>
      </c>
      <c r="R11" s="65">
        <f>VLOOKUP($A11,'Return Data'!$B$7:$R$2700,12,0)</f>
        <v>3.6212</v>
      </c>
      <c r="S11" s="66">
        <f t="shared" si="7"/>
        <v>19</v>
      </c>
      <c r="T11" s="65">
        <f>VLOOKUP($A11,'Return Data'!$B$7:$R$2700,13,0)</f>
        <v>4.3639999999999999</v>
      </c>
      <c r="U11" s="66">
        <f t="shared" si="10"/>
        <v>16</v>
      </c>
      <c r="V11" s="65">
        <f>VLOOKUP($A11,'Return Data'!$B$7:$R$2700,17,0)</f>
        <v>5.7816999999999998</v>
      </c>
      <c r="W11" s="66">
        <f t="shared" si="11"/>
        <v>14</v>
      </c>
      <c r="X11" s="65">
        <f>VLOOKUP($A11,'Return Data'!$B$7:$R$2700,14,0)</f>
        <v>6.4347000000000003</v>
      </c>
      <c r="Y11" s="66">
        <f t="shared" ref="Y11:Y35" si="12">RANK(X11,X$8:X$36,0)</f>
        <v>9</v>
      </c>
      <c r="Z11" s="65">
        <f>VLOOKUP($A11,'Return Data'!$B$7:$R$2700,16,0)</f>
        <v>7.5632000000000001</v>
      </c>
      <c r="AA11" s="67">
        <f t="shared" si="9"/>
        <v>9</v>
      </c>
    </row>
    <row r="12" spans="1:27" x14ac:dyDescent="0.3">
      <c r="A12" s="63" t="s">
        <v>1537</v>
      </c>
      <c r="B12" s="64">
        <f>VLOOKUP($A12,'Return Data'!$B$7:$R$2700,3,0)</f>
        <v>44260</v>
      </c>
      <c r="C12" s="65">
        <f>VLOOKUP($A12,'Return Data'!$B$7:$R$2700,4,0)</f>
        <v>3038.7763</v>
      </c>
      <c r="D12" s="65">
        <f>VLOOKUP($A12,'Return Data'!$B$7:$R$2700,5,0)</f>
        <v>0.51649999999999996</v>
      </c>
      <c r="E12" s="66">
        <f t="shared" si="0"/>
        <v>24</v>
      </c>
      <c r="F12" s="65">
        <f>VLOOKUP($A12,'Return Data'!$B$7:$R$2700,6,0)</f>
        <v>1.319</v>
      </c>
      <c r="G12" s="66">
        <f t="shared" si="1"/>
        <v>24</v>
      </c>
      <c r="H12" s="65">
        <f>VLOOKUP($A12,'Return Data'!$B$7:$R$2700,7,0)</f>
        <v>1.8248</v>
      </c>
      <c r="I12" s="66">
        <f t="shared" si="2"/>
        <v>25</v>
      </c>
      <c r="J12" s="65">
        <f>VLOOKUP($A12,'Return Data'!$B$7:$R$2700,8,0)</f>
        <v>1.8593</v>
      </c>
      <c r="K12" s="66">
        <f t="shared" si="3"/>
        <v>26</v>
      </c>
      <c r="L12" s="65">
        <f>VLOOKUP($A12,'Return Data'!$B$7:$R$2700,9,0)</f>
        <v>2.8250999999999999</v>
      </c>
      <c r="M12" s="66">
        <f t="shared" si="4"/>
        <v>24</v>
      </c>
      <c r="N12" s="65">
        <f>VLOOKUP($A12,'Return Data'!$B$7:$R$2700,10,0)</f>
        <v>2.2017000000000002</v>
      </c>
      <c r="O12" s="66">
        <f t="shared" si="5"/>
        <v>26</v>
      </c>
      <c r="P12" s="65">
        <f>VLOOKUP($A12,'Return Data'!$B$7:$R$2700,11,0)</f>
        <v>2.5760999999999998</v>
      </c>
      <c r="Q12" s="66">
        <f t="shared" si="6"/>
        <v>26</v>
      </c>
      <c r="R12" s="65">
        <f>VLOOKUP($A12,'Return Data'!$B$7:$R$2700,12,0)</f>
        <v>3.2063999999999999</v>
      </c>
      <c r="S12" s="66">
        <f t="shared" si="7"/>
        <v>24</v>
      </c>
      <c r="T12" s="65">
        <f>VLOOKUP($A12,'Return Data'!$B$7:$R$2700,13,0)</f>
        <v>3.9232</v>
      </c>
      <c r="U12" s="66">
        <f t="shared" si="10"/>
        <v>21</v>
      </c>
      <c r="V12" s="65">
        <f>VLOOKUP($A12,'Return Data'!$B$7:$R$2700,17,0)</f>
        <v>5.1355000000000004</v>
      </c>
      <c r="W12" s="66">
        <f t="shared" si="11"/>
        <v>17</v>
      </c>
      <c r="X12" s="65">
        <f>VLOOKUP($A12,'Return Data'!$B$7:$R$2700,14,0)</f>
        <v>5.5206999999999997</v>
      </c>
      <c r="Y12" s="66">
        <f t="shared" si="12"/>
        <v>12</v>
      </c>
      <c r="Z12" s="65">
        <f>VLOOKUP($A12,'Return Data'!$B$7:$R$2700,16,0)</f>
        <v>7.3334000000000001</v>
      </c>
      <c r="AA12" s="67">
        <f t="shared" si="9"/>
        <v>11</v>
      </c>
    </row>
    <row r="13" spans="1:27" x14ac:dyDescent="0.3">
      <c r="A13" s="63" t="s">
        <v>1539</v>
      </c>
      <c r="B13" s="64">
        <f>VLOOKUP($A13,'Return Data'!$B$7:$R$2700,3,0)</f>
        <v>44260</v>
      </c>
      <c r="C13" s="65">
        <f>VLOOKUP($A13,'Return Data'!$B$7:$R$2700,4,0)</f>
        <v>2697.9751999999999</v>
      </c>
      <c r="D13" s="65">
        <f>VLOOKUP($A13,'Return Data'!$B$7:$R$2700,5,0)</f>
        <v>1.637</v>
      </c>
      <c r="E13" s="66">
        <f t="shared" si="0"/>
        <v>12</v>
      </c>
      <c r="F13" s="65">
        <f>VLOOKUP($A13,'Return Data'!$B$7:$R$2700,6,0)</f>
        <v>1.4166000000000001</v>
      </c>
      <c r="G13" s="66">
        <f t="shared" si="1"/>
        <v>23</v>
      </c>
      <c r="H13" s="65">
        <f>VLOOKUP($A13,'Return Data'!$B$7:$R$2700,7,0)</f>
        <v>1.8754</v>
      </c>
      <c r="I13" s="66">
        <f t="shared" si="2"/>
        <v>24</v>
      </c>
      <c r="J13" s="65">
        <f>VLOOKUP($A13,'Return Data'!$B$7:$R$2700,8,0)</f>
        <v>2.2879</v>
      </c>
      <c r="K13" s="66">
        <f t="shared" si="3"/>
        <v>21</v>
      </c>
      <c r="L13" s="65">
        <f>VLOOKUP($A13,'Return Data'!$B$7:$R$2700,9,0)</f>
        <v>3.0533999999999999</v>
      </c>
      <c r="M13" s="66">
        <f t="shared" si="4"/>
        <v>23</v>
      </c>
      <c r="N13" s="65">
        <f>VLOOKUP($A13,'Return Data'!$B$7:$R$2700,10,0)</f>
        <v>2.4554</v>
      </c>
      <c r="O13" s="66">
        <f t="shared" si="5"/>
        <v>22</v>
      </c>
      <c r="P13" s="65">
        <f>VLOOKUP($A13,'Return Data'!$B$7:$R$2700,11,0)</f>
        <v>2.9327000000000001</v>
      </c>
      <c r="Q13" s="66">
        <f t="shared" si="6"/>
        <v>23</v>
      </c>
      <c r="R13" s="65">
        <f>VLOOKUP($A13,'Return Data'!$B$7:$R$2700,12,0)</f>
        <v>3.2726999999999999</v>
      </c>
      <c r="S13" s="66">
        <f t="shared" si="7"/>
        <v>23</v>
      </c>
      <c r="T13" s="65">
        <f>VLOOKUP($A13,'Return Data'!$B$7:$R$2700,13,0)</f>
        <v>4.0963000000000003</v>
      </c>
      <c r="U13" s="66">
        <f t="shared" si="10"/>
        <v>19</v>
      </c>
      <c r="V13" s="65">
        <f>VLOOKUP($A13,'Return Data'!$B$7:$R$2700,17,0)</f>
        <v>5.5244</v>
      </c>
      <c r="W13" s="66">
        <f t="shared" si="11"/>
        <v>16</v>
      </c>
      <c r="X13" s="65">
        <f>VLOOKUP($A13,'Return Data'!$B$7:$R$2700,14,0)</f>
        <v>5.444</v>
      </c>
      <c r="Y13" s="66">
        <f t="shared" si="12"/>
        <v>13</v>
      </c>
      <c r="Z13" s="65">
        <f>VLOOKUP($A13,'Return Data'!$B$7:$R$2700,16,0)</f>
        <v>7.0316000000000001</v>
      </c>
      <c r="AA13" s="67">
        <f t="shared" si="9"/>
        <v>13</v>
      </c>
    </row>
    <row r="14" spans="1:27" x14ac:dyDescent="0.3">
      <c r="A14" s="63" t="s">
        <v>1541</v>
      </c>
      <c r="B14" s="64">
        <f>VLOOKUP($A14,'Return Data'!$B$7:$R$2700,3,0)</f>
        <v>44260</v>
      </c>
      <c r="C14" s="65">
        <f>VLOOKUP($A14,'Return Data'!$B$7:$R$2700,4,0)</f>
        <v>2189.8901999999998</v>
      </c>
      <c r="D14" s="65">
        <f>VLOOKUP($A14,'Return Data'!$B$7:$R$2700,5,0)</f>
        <v>-3.2565</v>
      </c>
      <c r="E14" s="66">
        <f t="shared" si="0"/>
        <v>28</v>
      </c>
      <c r="F14" s="65">
        <f>VLOOKUP($A14,'Return Data'!$B$7:$R$2700,6,0)</f>
        <v>0.76180000000000003</v>
      </c>
      <c r="G14" s="66">
        <f t="shared" si="1"/>
        <v>27</v>
      </c>
      <c r="H14" s="65">
        <f>VLOOKUP($A14,'Return Data'!$B$7:$R$2700,7,0)</f>
        <v>1.5309999999999999</v>
      </c>
      <c r="I14" s="66">
        <f t="shared" si="2"/>
        <v>26</v>
      </c>
      <c r="J14" s="65">
        <f>VLOOKUP($A14,'Return Data'!$B$7:$R$2700,8,0)</f>
        <v>0.9194</v>
      </c>
      <c r="K14" s="66">
        <f t="shared" si="3"/>
        <v>28</v>
      </c>
      <c r="L14" s="65">
        <f>VLOOKUP($A14,'Return Data'!$B$7:$R$2700,9,0)</f>
        <v>1.4883999999999999</v>
      </c>
      <c r="M14" s="66">
        <f t="shared" si="4"/>
        <v>28</v>
      </c>
      <c r="N14" s="65">
        <f>VLOOKUP($A14,'Return Data'!$B$7:$R$2700,10,0)</f>
        <v>1.3067</v>
      </c>
      <c r="O14" s="66">
        <f t="shared" si="5"/>
        <v>28</v>
      </c>
      <c r="P14" s="65">
        <f>VLOOKUP($A14,'Return Data'!$B$7:$R$2700,11,0)</f>
        <v>1.8314999999999999</v>
      </c>
      <c r="Q14" s="66">
        <f t="shared" si="6"/>
        <v>28</v>
      </c>
      <c r="R14" s="65">
        <f>VLOOKUP($A14,'Return Data'!$B$7:$R$2700,12,0)</f>
        <v>2.351</v>
      </c>
      <c r="S14" s="66">
        <f t="shared" si="7"/>
        <v>28</v>
      </c>
      <c r="T14" s="65">
        <f>VLOOKUP($A14,'Return Data'!$B$7:$R$2700,13,0)</f>
        <v>3.0676999999999999</v>
      </c>
      <c r="U14" s="66">
        <f t="shared" si="10"/>
        <v>26</v>
      </c>
      <c r="V14" s="65">
        <f>VLOOKUP($A14,'Return Data'!$B$7:$R$2700,17,0)</f>
        <v>4.5236000000000001</v>
      </c>
      <c r="W14" s="66">
        <f t="shared" si="11"/>
        <v>20</v>
      </c>
      <c r="X14" s="65">
        <f>VLOOKUP($A14,'Return Data'!$B$7:$R$2700,14,0)</f>
        <v>5.2937000000000003</v>
      </c>
      <c r="Y14" s="66">
        <f t="shared" si="12"/>
        <v>14</v>
      </c>
      <c r="Z14" s="65">
        <f>VLOOKUP($A14,'Return Data'!$B$7:$R$2700,16,0)</f>
        <v>7.3536999999999999</v>
      </c>
      <c r="AA14" s="67">
        <f t="shared" si="9"/>
        <v>10</v>
      </c>
    </row>
    <row r="15" spans="1:27" x14ac:dyDescent="0.3">
      <c r="A15" s="63" t="s">
        <v>1544</v>
      </c>
      <c r="B15" s="64">
        <f>VLOOKUP($A15,'Return Data'!$B$7:$R$2700,3,0)</f>
        <v>44260</v>
      </c>
      <c r="C15" s="65">
        <f>VLOOKUP($A15,'Return Data'!$B$7:$R$2700,4,0)</f>
        <v>29.549299999999999</v>
      </c>
      <c r="D15" s="65">
        <f>VLOOKUP($A15,'Return Data'!$B$7:$R$2700,5,0)</f>
        <v>7.9070999999999998</v>
      </c>
      <c r="E15" s="66">
        <f t="shared" si="0"/>
        <v>1</v>
      </c>
      <c r="F15" s="65">
        <f>VLOOKUP($A15,'Return Data'!$B$7:$R$2700,6,0)</f>
        <v>6.5914000000000001</v>
      </c>
      <c r="G15" s="66">
        <f t="shared" si="1"/>
        <v>1</v>
      </c>
      <c r="H15" s="65">
        <f>VLOOKUP($A15,'Return Data'!$B$7:$R$2700,7,0)</f>
        <v>8.4484999999999992</v>
      </c>
      <c r="I15" s="66">
        <f t="shared" si="2"/>
        <v>1</v>
      </c>
      <c r="J15" s="65">
        <f>VLOOKUP($A15,'Return Data'!$B$7:$R$2700,8,0)</f>
        <v>7.0031999999999996</v>
      </c>
      <c r="K15" s="66">
        <f t="shared" si="3"/>
        <v>1</v>
      </c>
      <c r="L15" s="65">
        <f>VLOOKUP($A15,'Return Data'!$B$7:$R$2700,9,0)</f>
        <v>8.0831999999999997</v>
      </c>
      <c r="M15" s="66">
        <f t="shared" si="4"/>
        <v>2</v>
      </c>
      <c r="N15" s="65">
        <f>VLOOKUP($A15,'Return Data'!$B$7:$R$2700,10,0)</f>
        <v>6.41</v>
      </c>
      <c r="O15" s="66">
        <f t="shared" si="5"/>
        <v>1</v>
      </c>
      <c r="P15" s="65">
        <f>VLOOKUP($A15,'Return Data'!$B$7:$R$2700,11,0)</f>
        <v>7.077</v>
      </c>
      <c r="Q15" s="66">
        <f t="shared" si="6"/>
        <v>1</v>
      </c>
      <c r="R15" s="65">
        <f>VLOOKUP($A15,'Return Data'!$B$7:$R$2700,12,0)</f>
        <v>8.1935000000000002</v>
      </c>
      <c r="S15" s="66">
        <f t="shared" si="7"/>
        <v>1</v>
      </c>
      <c r="T15" s="65">
        <f>VLOOKUP($A15,'Return Data'!$B$7:$R$2700,13,0)</f>
        <v>8.0475999999999992</v>
      </c>
      <c r="U15" s="66">
        <f t="shared" si="10"/>
        <v>1</v>
      </c>
      <c r="V15" s="65">
        <f>VLOOKUP($A15,'Return Data'!$B$7:$R$2700,17,0)</f>
        <v>6.4500999999999999</v>
      </c>
      <c r="W15" s="66">
        <f t="shared" si="11"/>
        <v>5</v>
      </c>
      <c r="X15" s="65">
        <f>VLOOKUP($A15,'Return Data'!$B$7:$R$2700,14,0)</f>
        <v>7.3628999999999998</v>
      </c>
      <c r="Y15" s="66">
        <f t="shared" si="12"/>
        <v>3</v>
      </c>
      <c r="Z15" s="65">
        <f>VLOOKUP($A15,'Return Data'!$B$7:$R$2700,16,0)</f>
        <v>8.5396999999999998</v>
      </c>
      <c r="AA15" s="67">
        <f t="shared" si="9"/>
        <v>1</v>
      </c>
    </row>
    <row r="16" spans="1:27" x14ac:dyDescent="0.3">
      <c r="A16" s="63" t="s">
        <v>1547</v>
      </c>
      <c r="B16" s="64">
        <f>VLOOKUP($A16,'Return Data'!$B$7:$R$2700,3,0)</f>
        <v>44260</v>
      </c>
      <c r="C16" s="65">
        <f>VLOOKUP($A16,'Return Data'!$B$7:$R$2700,4,0)</f>
        <v>11.803599999999999</v>
      </c>
      <c r="D16" s="65">
        <f>VLOOKUP($A16,'Return Data'!$B$7:$R$2700,5,0)</f>
        <v>2.7833000000000001</v>
      </c>
      <c r="E16" s="66">
        <f t="shared" si="0"/>
        <v>2</v>
      </c>
      <c r="F16" s="65">
        <f>VLOOKUP($A16,'Return Data'!$B$7:$R$2700,6,0)</f>
        <v>2.7837000000000001</v>
      </c>
      <c r="G16" s="66">
        <f t="shared" si="1"/>
        <v>6</v>
      </c>
      <c r="H16" s="65">
        <f>VLOOKUP($A16,'Return Data'!$B$7:$R$2700,7,0)</f>
        <v>2.9613999999999998</v>
      </c>
      <c r="I16" s="66">
        <f t="shared" si="2"/>
        <v>7</v>
      </c>
      <c r="J16" s="65">
        <f>VLOOKUP($A16,'Return Data'!$B$7:$R$2700,8,0)</f>
        <v>2.9308999999999998</v>
      </c>
      <c r="K16" s="66">
        <f t="shared" si="3"/>
        <v>8</v>
      </c>
      <c r="L16" s="65">
        <f>VLOOKUP($A16,'Return Data'!$B$7:$R$2700,9,0)</f>
        <v>4.0213000000000001</v>
      </c>
      <c r="M16" s="66">
        <f t="shared" si="4"/>
        <v>8</v>
      </c>
      <c r="N16" s="65">
        <f>VLOOKUP($A16,'Return Data'!$B$7:$R$2700,10,0)</f>
        <v>2.9817999999999998</v>
      </c>
      <c r="O16" s="66">
        <f t="shared" si="5"/>
        <v>8</v>
      </c>
      <c r="P16" s="65">
        <f>VLOOKUP($A16,'Return Data'!$B$7:$R$2700,11,0)</f>
        <v>3.8565999999999998</v>
      </c>
      <c r="Q16" s="66">
        <f t="shared" si="6"/>
        <v>8</v>
      </c>
      <c r="R16" s="65">
        <f>VLOOKUP($A16,'Return Data'!$B$7:$R$2700,12,0)</f>
        <v>4.8670999999999998</v>
      </c>
      <c r="S16" s="66">
        <f t="shared" si="7"/>
        <v>5</v>
      </c>
      <c r="T16" s="65">
        <f>VLOOKUP($A16,'Return Data'!$B$7:$R$2700,13,0)</f>
        <v>5.7793000000000001</v>
      </c>
      <c r="U16" s="66">
        <f t="shared" si="10"/>
        <v>3</v>
      </c>
      <c r="V16" s="65">
        <f>VLOOKUP($A16,'Return Data'!$B$7:$R$2700,17,0)</f>
        <v>6.6288</v>
      </c>
      <c r="W16" s="66">
        <f t="shared" si="11"/>
        <v>4</v>
      </c>
      <c r="X16" s="65"/>
      <c r="Y16" s="66"/>
      <c r="Z16" s="65">
        <f>VLOOKUP($A16,'Return Data'!$B$7:$R$2700,16,0)</f>
        <v>7.0125999999999999</v>
      </c>
      <c r="AA16" s="67">
        <f t="shared" si="9"/>
        <v>14</v>
      </c>
    </row>
    <row r="17" spans="1:27" x14ac:dyDescent="0.3">
      <c r="A17" s="63" t="s">
        <v>1549</v>
      </c>
      <c r="B17" s="64">
        <f>VLOOKUP($A17,'Return Data'!$B$7:$R$2700,3,0)</f>
        <v>44260</v>
      </c>
      <c r="C17" s="65">
        <f>VLOOKUP($A17,'Return Data'!$B$7:$R$2700,4,0)</f>
        <v>1054.2709</v>
      </c>
      <c r="D17" s="65">
        <f>VLOOKUP($A17,'Return Data'!$B$7:$R$2700,5,0)</f>
        <v>1.2533000000000001</v>
      </c>
      <c r="E17" s="66">
        <f t="shared" si="0"/>
        <v>17</v>
      </c>
      <c r="F17" s="65">
        <f>VLOOKUP($A17,'Return Data'!$B$7:$R$2700,6,0)</f>
        <v>3.1154999999999999</v>
      </c>
      <c r="G17" s="66">
        <f t="shared" si="1"/>
        <v>4</v>
      </c>
      <c r="H17" s="65">
        <f>VLOOKUP($A17,'Return Data'!$B$7:$R$2700,7,0)</f>
        <v>2.5329999999999999</v>
      </c>
      <c r="I17" s="66">
        <f t="shared" si="2"/>
        <v>11</v>
      </c>
      <c r="J17" s="65">
        <f>VLOOKUP($A17,'Return Data'!$B$7:$R$2700,8,0)</f>
        <v>3.1111</v>
      </c>
      <c r="K17" s="66">
        <f t="shared" si="3"/>
        <v>6</v>
      </c>
      <c r="L17" s="65">
        <f>VLOOKUP($A17,'Return Data'!$B$7:$R$2700,9,0)</f>
        <v>3.6869000000000001</v>
      </c>
      <c r="M17" s="66">
        <f t="shared" si="4"/>
        <v>11</v>
      </c>
      <c r="N17" s="65">
        <f>VLOOKUP($A17,'Return Data'!$B$7:$R$2700,10,0)</f>
        <v>2.9159999999999999</v>
      </c>
      <c r="O17" s="66">
        <f t="shared" si="5"/>
        <v>11</v>
      </c>
      <c r="P17" s="65">
        <f>VLOOKUP($A17,'Return Data'!$B$7:$R$2700,11,0)</f>
        <v>3.4077999999999999</v>
      </c>
      <c r="Q17" s="66">
        <f t="shared" si="6"/>
        <v>14</v>
      </c>
      <c r="R17" s="65">
        <f>VLOOKUP($A17,'Return Data'!$B$7:$R$2700,12,0)</f>
        <v>3.9820000000000002</v>
      </c>
      <c r="S17" s="66">
        <f t="shared" si="7"/>
        <v>14</v>
      </c>
      <c r="T17" s="65"/>
      <c r="U17" s="66"/>
      <c r="V17" s="65"/>
      <c r="W17" s="66"/>
      <c r="X17" s="65"/>
      <c r="Y17" s="66"/>
      <c r="Z17" s="65">
        <f>VLOOKUP($A17,'Return Data'!$B$7:$R$2700,16,0)</f>
        <v>4.9280999999999997</v>
      </c>
      <c r="AA17" s="67">
        <f t="shared" si="9"/>
        <v>23</v>
      </c>
    </row>
    <row r="18" spans="1:27" x14ac:dyDescent="0.3">
      <c r="A18" s="63" t="s">
        <v>1550</v>
      </c>
      <c r="B18" s="64">
        <f>VLOOKUP($A18,'Return Data'!$B$7:$R$2700,3,0)</f>
        <v>44260</v>
      </c>
      <c r="C18" s="65">
        <f>VLOOKUP($A18,'Return Data'!$B$7:$R$2700,4,0)</f>
        <v>21.487300000000001</v>
      </c>
      <c r="D18" s="65">
        <f>VLOOKUP($A18,'Return Data'!$B$7:$R$2700,5,0)</f>
        <v>2.0385</v>
      </c>
      <c r="E18" s="66">
        <f t="shared" si="0"/>
        <v>7</v>
      </c>
      <c r="F18" s="65">
        <f>VLOOKUP($A18,'Return Data'!$B$7:$R$2700,6,0)</f>
        <v>2.6052</v>
      </c>
      <c r="G18" s="66">
        <f t="shared" si="1"/>
        <v>8</v>
      </c>
      <c r="H18" s="65">
        <f>VLOOKUP($A18,'Return Data'!$B$7:$R$2700,7,0)</f>
        <v>3.1080000000000001</v>
      </c>
      <c r="I18" s="66">
        <f t="shared" si="2"/>
        <v>5</v>
      </c>
      <c r="J18" s="65">
        <f>VLOOKUP($A18,'Return Data'!$B$7:$R$2700,8,0)</f>
        <v>3.5043000000000002</v>
      </c>
      <c r="K18" s="66">
        <f t="shared" si="3"/>
        <v>3</v>
      </c>
      <c r="L18" s="65">
        <f>VLOOKUP($A18,'Return Data'!$B$7:$R$2700,9,0)</f>
        <v>4.6332000000000004</v>
      </c>
      <c r="M18" s="66">
        <f t="shared" si="4"/>
        <v>4</v>
      </c>
      <c r="N18" s="65">
        <f>VLOOKUP($A18,'Return Data'!$B$7:$R$2700,10,0)</f>
        <v>3.5973000000000002</v>
      </c>
      <c r="O18" s="66">
        <f t="shared" si="5"/>
        <v>5</v>
      </c>
      <c r="P18" s="65">
        <f>VLOOKUP($A18,'Return Data'!$B$7:$R$2700,11,0)</f>
        <v>4.5453000000000001</v>
      </c>
      <c r="Q18" s="66">
        <f t="shared" si="6"/>
        <v>3</v>
      </c>
      <c r="R18" s="65">
        <f>VLOOKUP($A18,'Return Data'!$B$7:$R$2700,12,0)</f>
        <v>5.8061999999999996</v>
      </c>
      <c r="S18" s="66">
        <f t="shared" ref="S18:S36" si="13">RANK(R18,R$8:R$36,0)</f>
        <v>2</v>
      </c>
      <c r="T18" s="65">
        <f>VLOOKUP($A18,'Return Data'!$B$7:$R$2700,13,0)</f>
        <v>5.7169999999999996</v>
      </c>
      <c r="U18" s="66">
        <f t="shared" si="10"/>
        <v>4</v>
      </c>
      <c r="V18" s="65">
        <f>VLOOKUP($A18,'Return Data'!$B$7:$R$2700,17,0)</f>
        <v>7.0702999999999996</v>
      </c>
      <c r="W18" s="66">
        <f t="shared" si="11"/>
        <v>3</v>
      </c>
      <c r="X18" s="65">
        <f>VLOOKUP($A18,'Return Data'!$B$7:$R$2700,14,0)</f>
        <v>7.2979000000000003</v>
      </c>
      <c r="Y18" s="66">
        <f t="shared" si="12"/>
        <v>4</v>
      </c>
      <c r="Z18" s="65">
        <f>VLOOKUP($A18,'Return Data'!$B$7:$R$2700,16,0)</f>
        <v>8.0776000000000003</v>
      </c>
      <c r="AA18" s="67">
        <f t="shared" si="9"/>
        <v>3</v>
      </c>
    </row>
    <row r="19" spans="1:27" x14ac:dyDescent="0.3">
      <c r="A19" s="63" t="s">
        <v>1552</v>
      </c>
      <c r="B19" s="64">
        <f>VLOOKUP($A19,'Return Data'!$B$7:$R$2700,3,0)</f>
        <v>44260</v>
      </c>
      <c r="C19" s="65">
        <f>VLOOKUP($A19,'Return Data'!$B$7:$R$2700,4,0)</f>
        <v>2163.6017000000002</v>
      </c>
      <c r="D19" s="65">
        <f>VLOOKUP($A19,'Return Data'!$B$7:$R$2700,5,0)</f>
        <v>2.2557</v>
      </c>
      <c r="E19" s="66">
        <f t="shared" si="0"/>
        <v>5</v>
      </c>
      <c r="F19" s="65">
        <f>VLOOKUP($A19,'Return Data'!$B$7:$R$2700,6,0)</f>
        <v>2.7262</v>
      </c>
      <c r="G19" s="66">
        <f t="shared" si="1"/>
        <v>7</v>
      </c>
      <c r="H19" s="65">
        <f>VLOOKUP($A19,'Return Data'!$B$7:$R$2700,7,0)</f>
        <v>3.0600999999999998</v>
      </c>
      <c r="I19" s="66">
        <f t="shared" si="2"/>
        <v>6</v>
      </c>
      <c r="J19" s="65">
        <f>VLOOKUP($A19,'Return Data'!$B$7:$R$2700,8,0)</f>
        <v>3.3134999999999999</v>
      </c>
      <c r="K19" s="66">
        <f t="shared" si="3"/>
        <v>4</v>
      </c>
      <c r="L19" s="65">
        <f>VLOOKUP($A19,'Return Data'!$B$7:$R$2700,9,0)</f>
        <v>4.0884999999999998</v>
      </c>
      <c r="M19" s="66">
        <f t="shared" si="4"/>
        <v>6</v>
      </c>
      <c r="N19" s="65">
        <f>VLOOKUP($A19,'Return Data'!$B$7:$R$2700,10,0)</f>
        <v>3.8107000000000002</v>
      </c>
      <c r="O19" s="66">
        <f t="shared" si="5"/>
        <v>3</v>
      </c>
      <c r="P19" s="65">
        <f>VLOOKUP($A19,'Return Data'!$B$7:$R$2700,11,0)</f>
        <v>4.3144999999999998</v>
      </c>
      <c r="Q19" s="66">
        <f t="shared" si="6"/>
        <v>4</v>
      </c>
      <c r="R19" s="65">
        <f>VLOOKUP($A19,'Return Data'!$B$7:$R$2700,12,0)</f>
        <v>4.9523000000000001</v>
      </c>
      <c r="S19" s="66">
        <f t="shared" si="13"/>
        <v>4</v>
      </c>
      <c r="T19" s="65">
        <f>VLOOKUP($A19,'Return Data'!$B$7:$R$2700,13,0)</f>
        <v>4.5688000000000004</v>
      </c>
      <c r="U19" s="66">
        <f t="shared" si="10"/>
        <v>14</v>
      </c>
      <c r="V19" s="65">
        <f>VLOOKUP($A19,'Return Data'!$B$7:$R$2700,17,0)</f>
        <v>5.7117000000000004</v>
      </c>
      <c r="W19" s="66">
        <f t="shared" si="11"/>
        <v>15</v>
      </c>
      <c r="X19" s="65">
        <f>VLOOKUP($A19,'Return Data'!$B$7:$R$2700,14,0)</f>
        <v>6.2183999999999999</v>
      </c>
      <c r="Y19" s="66">
        <f t="shared" si="12"/>
        <v>11</v>
      </c>
      <c r="Z19" s="65">
        <f>VLOOKUP($A19,'Return Data'!$B$7:$R$2700,16,0)</f>
        <v>7.6199000000000003</v>
      </c>
      <c r="AA19" s="67">
        <f t="shared" si="9"/>
        <v>7</v>
      </c>
    </row>
    <row r="20" spans="1:27" x14ac:dyDescent="0.3">
      <c r="A20" s="63" t="s">
        <v>1555</v>
      </c>
      <c r="B20" s="64">
        <f>VLOOKUP($A20,'Return Data'!$B$7:$R$2700,3,0)</f>
        <v>44260</v>
      </c>
      <c r="C20" s="65">
        <f>VLOOKUP($A20,'Return Data'!$B$7:$R$2700,4,0)</f>
        <v>11.8819</v>
      </c>
      <c r="D20" s="65">
        <f>VLOOKUP($A20,'Return Data'!$B$7:$R$2700,5,0)</f>
        <v>1.2287999999999999</v>
      </c>
      <c r="E20" s="66">
        <f t="shared" si="0"/>
        <v>18</v>
      </c>
      <c r="F20" s="65">
        <f>VLOOKUP($A20,'Return Data'!$B$7:$R$2700,6,0)</f>
        <v>2.5605000000000002</v>
      </c>
      <c r="G20" s="66">
        <f t="shared" si="1"/>
        <v>10</v>
      </c>
      <c r="H20" s="65">
        <f>VLOOKUP($A20,'Return Data'!$B$7:$R$2700,7,0)</f>
        <v>2.6783000000000001</v>
      </c>
      <c r="I20" s="66">
        <f t="shared" si="2"/>
        <v>9</v>
      </c>
      <c r="J20" s="65">
        <f>VLOOKUP($A20,'Return Data'!$B$7:$R$2700,8,0)</f>
        <v>2.6858</v>
      </c>
      <c r="K20" s="66">
        <f t="shared" si="3"/>
        <v>15</v>
      </c>
      <c r="L20" s="65">
        <f>VLOOKUP($A20,'Return Data'!$B$7:$R$2700,9,0)</f>
        <v>3.3107000000000002</v>
      </c>
      <c r="M20" s="66">
        <f t="shared" si="4"/>
        <v>18</v>
      </c>
      <c r="N20" s="65">
        <f>VLOOKUP($A20,'Return Data'!$B$7:$R$2700,10,0)</f>
        <v>2.6983000000000001</v>
      </c>
      <c r="O20" s="66">
        <f t="shared" si="5"/>
        <v>17</v>
      </c>
      <c r="P20" s="65">
        <f>VLOOKUP($A20,'Return Data'!$B$7:$R$2700,11,0)</f>
        <v>3.2189999999999999</v>
      </c>
      <c r="Q20" s="66">
        <f t="shared" si="6"/>
        <v>18</v>
      </c>
      <c r="R20" s="65">
        <f>VLOOKUP($A20,'Return Data'!$B$7:$R$2700,12,0)</f>
        <v>3.7694000000000001</v>
      </c>
      <c r="S20" s="66">
        <f t="shared" si="13"/>
        <v>15</v>
      </c>
      <c r="T20" s="65">
        <f>VLOOKUP($A20,'Return Data'!$B$7:$R$2700,13,0)</f>
        <v>4.9249000000000001</v>
      </c>
      <c r="U20" s="66">
        <f t="shared" si="10"/>
        <v>10</v>
      </c>
      <c r="V20" s="65">
        <f>VLOOKUP($A20,'Return Data'!$B$7:$R$2700,17,0)</f>
        <v>6.3085000000000004</v>
      </c>
      <c r="W20" s="66">
        <f t="shared" si="11"/>
        <v>8</v>
      </c>
      <c r="X20" s="65"/>
      <c r="Y20" s="66"/>
      <c r="Z20" s="65">
        <f>VLOOKUP($A20,'Return Data'!$B$7:$R$2700,16,0)</f>
        <v>6.7683999999999997</v>
      </c>
      <c r="AA20" s="67">
        <f t="shared" si="9"/>
        <v>16</v>
      </c>
    </row>
    <row r="21" spans="1:27" x14ac:dyDescent="0.3">
      <c r="A21" s="63" t="s">
        <v>1556</v>
      </c>
      <c r="B21" s="64">
        <f>VLOOKUP($A21,'Return Data'!$B$7:$R$2700,3,0)</f>
        <v>44260</v>
      </c>
      <c r="C21" s="65">
        <f>VLOOKUP($A21,'Return Data'!$B$7:$R$2700,4,0)</f>
        <v>2017.6632999999999</v>
      </c>
      <c r="D21" s="65">
        <f>VLOOKUP($A21,'Return Data'!$B$7:$R$2700,5,0)</f>
        <v>2.37</v>
      </c>
      <c r="E21" s="66">
        <f t="shared" si="0"/>
        <v>3</v>
      </c>
      <c r="F21" s="65">
        <f>VLOOKUP($A21,'Return Data'!$B$7:$R$2700,6,0)</f>
        <v>2.2326999999999999</v>
      </c>
      <c r="G21" s="66">
        <f t="shared" si="1"/>
        <v>14</v>
      </c>
      <c r="H21" s="65">
        <f>VLOOKUP($A21,'Return Data'!$B$7:$R$2700,7,0)</f>
        <v>2.2951000000000001</v>
      </c>
      <c r="I21" s="66">
        <f t="shared" si="2"/>
        <v>14</v>
      </c>
      <c r="J21" s="65">
        <f>VLOOKUP($A21,'Return Data'!$B$7:$R$2700,8,0)</f>
        <v>2.0640000000000001</v>
      </c>
      <c r="K21" s="66">
        <f t="shared" si="3"/>
        <v>24</v>
      </c>
      <c r="L21" s="65">
        <f>VLOOKUP($A21,'Return Data'!$B$7:$R$2700,9,0)</f>
        <v>2.0737999999999999</v>
      </c>
      <c r="M21" s="66">
        <f t="shared" si="4"/>
        <v>27</v>
      </c>
      <c r="N21" s="65">
        <f>VLOOKUP($A21,'Return Data'!$B$7:$R$2700,10,0)</f>
        <v>3.1919</v>
      </c>
      <c r="O21" s="66">
        <f t="shared" si="5"/>
        <v>7</v>
      </c>
      <c r="P21" s="65">
        <f>VLOOKUP($A21,'Return Data'!$B$7:$R$2700,11,0)</f>
        <v>2.9165000000000001</v>
      </c>
      <c r="Q21" s="66">
        <f t="shared" si="6"/>
        <v>24</v>
      </c>
      <c r="R21" s="65">
        <f>VLOOKUP($A21,'Return Data'!$B$7:$R$2700,12,0)</f>
        <v>3.3020999999999998</v>
      </c>
      <c r="S21" s="66">
        <f t="shared" si="13"/>
        <v>22</v>
      </c>
      <c r="T21" s="65">
        <f>VLOOKUP($A21,'Return Data'!$B$7:$R$2700,13,0)</f>
        <v>4.6352000000000002</v>
      </c>
      <c r="U21" s="66">
        <f t="shared" si="10"/>
        <v>12</v>
      </c>
      <c r="V21" s="65">
        <f>VLOOKUP($A21,'Return Data'!$B$7:$R$2700,17,0)</f>
        <v>5.8921000000000001</v>
      </c>
      <c r="W21" s="66">
        <f t="shared" si="11"/>
        <v>12</v>
      </c>
      <c r="X21" s="65">
        <f>VLOOKUP($A21,'Return Data'!$B$7:$R$2700,14,0)</f>
        <v>6.3944999999999999</v>
      </c>
      <c r="Y21" s="66">
        <f t="shared" si="12"/>
        <v>10</v>
      </c>
      <c r="Z21" s="65">
        <f>VLOOKUP($A21,'Return Data'!$B$7:$R$2700,16,0)</f>
        <v>7.9579000000000004</v>
      </c>
      <c r="AA21" s="67">
        <f t="shared" si="9"/>
        <v>4</v>
      </c>
    </row>
    <row r="22" spans="1:27" x14ac:dyDescent="0.3">
      <c r="A22" s="63" t="s">
        <v>1558</v>
      </c>
      <c r="B22" s="64">
        <f>VLOOKUP($A22,'Return Data'!$B$7:$R$2700,3,0)</f>
        <v>44260</v>
      </c>
      <c r="C22" s="65">
        <f>VLOOKUP($A22,'Return Data'!$B$7:$R$2700,4,0)</f>
        <v>2124.0007000000001</v>
      </c>
      <c r="D22" s="65">
        <f>VLOOKUP($A22,'Return Data'!$B$7:$R$2700,5,0)</f>
        <v>1.7632000000000001</v>
      </c>
      <c r="E22" s="66">
        <f t="shared" si="0"/>
        <v>10</v>
      </c>
      <c r="F22" s="65">
        <f>VLOOKUP($A22,'Return Data'!$B$7:$R$2700,6,0)</f>
        <v>1.7983</v>
      </c>
      <c r="G22" s="66">
        <f t="shared" si="1"/>
        <v>22</v>
      </c>
      <c r="H22" s="65">
        <f>VLOOKUP($A22,'Return Data'!$B$7:$R$2700,7,0)</f>
        <v>2.2216999999999998</v>
      </c>
      <c r="I22" s="66">
        <f t="shared" si="2"/>
        <v>17</v>
      </c>
      <c r="J22" s="65">
        <f>VLOOKUP($A22,'Return Data'!$B$7:$R$2700,8,0)</f>
        <v>2.7014999999999998</v>
      </c>
      <c r="K22" s="66">
        <f t="shared" si="3"/>
        <v>12</v>
      </c>
      <c r="L22" s="65">
        <f>VLOOKUP($A22,'Return Data'!$B$7:$R$2700,9,0)</f>
        <v>3.5552999999999999</v>
      </c>
      <c r="M22" s="66">
        <f t="shared" si="4"/>
        <v>13</v>
      </c>
      <c r="N22" s="65">
        <f>VLOOKUP($A22,'Return Data'!$B$7:$R$2700,10,0)</f>
        <v>2.6093000000000002</v>
      </c>
      <c r="O22" s="66">
        <f t="shared" si="5"/>
        <v>18</v>
      </c>
      <c r="P22" s="65">
        <f>VLOOKUP($A22,'Return Data'!$B$7:$R$2700,11,0)</f>
        <v>3.0434999999999999</v>
      </c>
      <c r="Q22" s="66">
        <f t="shared" si="6"/>
        <v>21</v>
      </c>
      <c r="R22" s="65">
        <f>VLOOKUP($A22,'Return Data'!$B$7:$R$2700,12,0)</f>
        <v>3.5752999999999999</v>
      </c>
      <c r="S22" s="66">
        <f t="shared" si="13"/>
        <v>20</v>
      </c>
      <c r="T22" s="65">
        <f>VLOOKUP($A22,'Return Data'!$B$7:$R$2700,13,0)</f>
        <v>4.5027999999999997</v>
      </c>
      <c r="U22" s="66">
        <f t="shared" si="10"/>
        <v>15</v>
      </c>
      <c r="V22" s="65">
        <f>VLOOKUP($A22,'Return Data'!$B$7:$R$2700,17,0)</f>
        <v>5.8636999999999997</v>
      </c>
      <c r="W22" s="66">
        <f t="shared" si="11"/>
        <v>13</v>
      </c>
      <c r="X22" s="65">
        <f>VLOOKUP($A22,'Return Data'!$B$7:$R$2700,14,0)</f>
        <v>6.4467999999999996</v>
      </c>
      <c r="Y22" s="66">
        <f t="shared" si="12"/>
        <v>8</v>
      </c>
      <c r="Z22" s="65">
        <f>VLOOKUP($A22,'Return Data'!$B$7:$R$2700,16,0)</f>
        <v>7.6756000000000002</v>
      </c>
      <c r="AA22" s="67">
        <f t="shared" si="9"/>
        <v>6</v>
      </c>
    </row>
    <row r="23" spans="1:27" x14ac:dyDescent="0.3">
      <c r="A23" s="63" t="s">
        <v>1562</v>
      </c>
      <c r="B23" s="64">
        <f>VLOOKUP($A23,'Return Data'!$B$7:$R$2700,3,0)</f>
        <v>44260</v>
      </c>
      <c r="C23" s="65">
        <f>VLOOKUP($A23,'Return Data'!$B$7:$R$2700,4,0)</f>
        <v>33.622599999999998</v>
      </c>
      <c r="D23" s="65">
        <f>VLOOKUP($A23,'Return Data'!$B$7:$R$2700,5,0)</f>
        <v>0.97699999999999998</v>
      </c>
      <c r="E23" s="66">
        <f t="shared" si="0"/>
        <v>19</v>
      </c>
      <c r="F23" s="65">
        <f>VLOOKUP($A23,'Return Data'!$B$7:$R$2700,6,0)</f>
        <v>2.1715</v>
      </c>
      <c r="G23" s="66">
        <f t="shared" si="1"/>
        <v>15</v>
      </c>
      <c r="H23" s="65">
        <f>VLOOKUP($A23,'Return Data'!$B$7:$R$2700,7,0)</f>
        <v>2.3738000000000001</v>
      </c>
      <c r="I23" s="66">
        <f t="shared" si="2"/>
        <v>12</v>
      </c>
      <c r="J23" s="65">
        <f>VLOOKUP($A23,'Return Data'!$B$7:$R$2700,8,0)</f>
        <v>2.5139</v>
      </c>
      <c r="K23" s="66">
        <f t="shared" si="3"/>
        <v>18</v>
      </c>
      <c r="L23" s="65">
        <f>VLOOKUP($A23,'Return Data'!$B$7:$R$2700,9,0)</f>
        <v>3.4986999999999999</v>
      </c>
      <c r="M23" s="66">
        <f t="shared" si="4"/>
        <v>15</v>
      </c>
      <c r="N23" s="65">
        <f>VLOOKUP($A23,'Return Data'!$B$7:$R$2700,10,0)</f>
        <v>2.6019000000000001</v>
      </c>
      <c r="O23" s="66">
        <f t="shared" si="5"/>
        <v>19</v>
      </c>
      <c r="P23" s="65">
        <f>VLOOKUP($A23,'Return Data'!$B$7:$R$2700,11,0)</f>
        <v>3.4104000000000001</v>
      </c>
      <c r="Q23" s="66">
        <f t="shared" si="6"/>
        <v>13</v>
      </c>
      <c r="R23" s="65">
        <f>VLOOKUP($A23,'Return Data'!$B$7:$R$2700,12,0)</f>
        <v>4.3106999999999998</v>
      </c>
      <c r="S23" s="66">
        <f t="shared" si="13"/>
        <v>9</v>
      </c>
      <c r="T23" s="65">
        <f>VLOOKUP($A23,'Return Data'!$B$7:$R$2700,13,0)</f>
        <v>5.1222000000000003</v>
      </c>
      <c r="U23" s="66">
        <f t="shared" si="10"/>
        <v>6</v>
      </c>
      <c r="V23" s="65">
        <f>VLOOKUP($A23,'Return Data'!$B$7:$R$2700,17,0)</f>
        <v>6.3090000000000002</v>
      </c>
      <c r="W23" s="66">
        <f t="shared" si="11"/>
        <v>7</v>
      </c>
      <c r="X23" s="65">
        <f>VLOOKUP($A23,'Return Data'!$B$7:$R$2700,14,0)</f>
        <v>6.8002000000000002</v>
      </c>
      <c r="Y23" s="66">
        <f t="shared" si="12"/>
        <v>6</v>
      </c>
      <c r="Z23" s="65">
        <f>VLOOKUP($A23,'Return Data'!$B$7:$R$2700,16,0)</f>
        <v>7.5926</v>
      </c>
      <c r="AA23" s="67">
        <f t="shared" si="9"/>
        <v>8</v>
      </c>
    </row>
    <row r="24" spans="1:27" x14ac:dyDescent="0.3">
      <c r="A24" s="63" t="s">
        <v>1564</v>
      </c>
      <c r="B24" s="64">
        <f>VLOOKUP($A24,'Return Data'!$B$7:$R$2700,3,0)</f>
        <v>44260</v>
      </c>
      <c r="C24" s="65">
        <f>VLOOKUP($A24,'Return Data'!$B$7:$R$2700,4,0)</f>
        <v>34.124200000000002</v>
      </c>
      <c r="D24" s="65">
        <f>VLOOKUP($A24,'Return Data'!$B$7:$R$2700,5,0)</f>
        <v>1.8184</v>
      </c>
      <c r="E24" s="66">
        <f t="shared" si="0"/>
        <v>9</v>
      </c>
      <c r="F24" s="65">
        <f>VLOOKUP($A24,'Return Data'!$B$7:$R$2700,6,0)</f>
        <v>2.6032999999999999</v>
      </c>
      <c r="G24" s="66">
        <f t="shared" si="1"/>
        <v>9</v>
      </c>
      <c r="H24" s="65">
        <f>VLOOKUP($A24,'Return Data'!$B$7:$R$2700,7,0)</f>
        <v>2.6753999999999998</v>
      </c>
      <c r="I24" s="66">
        <f t="shared" si="2"/>
        <v>10</v>
      </c>
      <c r="J24" s="65">
        <f>VLOOKUP($A24,'Return Data'!$B$7:$R$2700,8,0)</f>
        <v>2.9129</v>
      </c>
      <c r="K24" s="66">
        <f t="shared" si="3"/>
        <v>9</v>
      </c>
      <c r="L24" s="65">
        <f>VLOOKUP($A24,'Return Data'!$B$7:$R$2700,9,0)</f>
        <v>3.6623000000000001</v>
      </c>
      <c r="M24" s="66">
        <f t="shared" si="4"/>
        <v>12</v>
      </c>
      <c r="N24" s="65">
        <f>VLOOKUP($A24,'Return Data'!$B$7:$R$2700,10,0)</f>
        <v>2.8887</v>
      </c>
      <c r="O24" s="66">
        <f t="shared" si="5"/>
        <v>13</v>
      </c>
      <c r="P24" s="65">
        <f>VLOOKUP($A24,'Return Data'!$B$7:$R$2700,11,0)</f>
        <v>3.2799</v>
      </c>
      <c r="Q24" s="66">
        <f t="shared" si="6"/>
        <v>16</v>
      </c>
      <c r="R24" s="65">
        <f>VLOOKUP($A24,'Return Data'!$B$7:$R$2700,12,0)</f>
        <v>3.7094</v>
      </c>
      <c r="S24" s="66">
        <f t="shared" si="13"/>
        <v>17</v>
      </c>
      <c r="T24" s="65">
        <f>VLOOKUP($A24,'Return Data'!$B$7:$R$2700,13,0)</f>
        <v>4.9249000000000001</v>
      </c>
      <c r="U24" s="66">
        <f t="shared" si="10"/>
        <v>10</v>
      </c>
      <c r="V24" s="65">
        <f>VLOOKUP($A24,'Return Data'!$B$7:$R$2700,17,0)</f>
        <v>6.0976999999999997</v>
      </c>
      <c r="W24" s="66">
        <f t="shared" si="11"/>
        <v>9</v>
      </c>
      <c r="X24" s="65">
        <f>VLOOKUP($A24,'Return Data'!$B$7:$R$2700,14,0)</f>
        <v>6.6292</v>
      </c>
      <c r="Y24" s="66">
        <f t="shared" si="12"/>
        <v>7</v>
      </c>
      <c r="Z24" s="65">
        <f>VLOOKUP($A24,'Return Data'!$B$7:$R$2700,16,0)</f>
        <v>3.8437999999999999</v>
      </c>
      <c r="AA24" s="67">
        <f t="shared" si="9"/>
        <v>28</v>
      </c>
    </row>
    <row r="25" spans="1:27" x14ac:dyDescent="0.3">
      <c r="A25" s="63" t="s">
        <v>1567</v>
      </c>
      <c r="B25" s="64">
        <f>VLOOKUP($A25,'Return Data'!$B$7:$R$2700,3,0)</f>
        <v>44260</v>
      </c>
      <c r="C25" s="65">
        <f>VLOOKUP($A25,'Return Data'!$B$7:$R$2700,4,0)</f>
        <v>1053.3463999999999</v>
      </c>
      <c r="D25" s="65">
        <f>VLOOKUP($A25,'Return Data'!$B$7:$R$2700,5,0)</f>
        <v>1.3584000000000001</v>
      </c>
      <c r="E25" s="66">
        <f t="shared" si="0"/>
        <v>15</v>
      </c>
      <c r="F25" s="65">
        <f>VLOOKUP($A25,'Return Data'!$B$7:$R$2700,6,0)</f>
        <v>2.3799000000000001</v>
      </c>
      <c r="G25" s="66">
        <f t="shared" si="1"/>
        <v>11</v>
      </c>
      <c r="H25" s="65">
        <f>VLOOKUP($A25,'Return Data'!$B$7:$R$2700,7,0)</f>
        <v>2.0145</v>
      </c>
      <c r="I25" s="66">
        <f t="shared" si="2"/>
        <v>21</v>
      </c>
      <c r="J25" s="65">
        <f>VLOOKUP($A25,'Return Data'!$B$7:$R$2700,8,0)</f>
        <v>2.6924000000000001</v>
      </c>
      <c r="K25" s="66">
        <f t="shared" si="3"/>
        <v>14</v>
      </c>
      <c r="L25" s="65">
        <f>VLOOKUP($A25,'Return Data'!$B$7:$R$2700,9,0)</f>
        <v>3.1848999999999998</v>
      </c>
      <c r="M25" s="66">
        <f t="shared" si="4"/>
        <v>19</v>
      </c>
      <c r="N25" s="65">
        <f>VLOOKUP($A25,'Return Data'!$B$7:$R$2700,10,0)</f>
        <v>2.8247</v>
      </c>
      <c r="O25" s="66">
        <f t="shared" si="5"/>
        <v>15</v>
      </c>
      <c r="P25" s="65">
        <f>VLOOKUP($A25,'Return Data'!$B$7:$R$2700,11,0)</f>
        <v>3.2246999999999999</v>
      </c>
      <c r="Q25" s="66">
        <f t="shared" si="6"/>
        <v>17</v>
      </c>
      <c r="R25" s="65">
        <f>VLOOKUP($A25,'Return Data'!$B$7:$R$2700,12,0)</f>
        <v>3.7166999999999999</v>
      </c>
      <c r="S25" s="66">
        <f t="shared" si="13"/>
        <v>16</v>
      </c>
      <c r="T25" s="65"/>
      <c r="U25" s="66"/>
      <c r="V25" s="65"/>
      <c r="W25" s="66"/>
      <c r="X25" s="65"/>
      <c r="Y25" s="66"/>
      <c r="Z25" s="65">
        <f>VLOOKUP($A25,'Return Data'!$B$7:$R$2700,16,0)</f>
        <v>4.173</v>
      </c>
      <c r="AA25" s="67">
        <f t="shared" si="9"/>
        <v>26</v>
      </c>
    </row>
    <row r="26" spans="1:27" x14ac:dyDescent="0.3">
      <c r="A26" s="63" t="s">
        <v>1569</v>
      </c>
      <c r="B26" s="64">
        <f>VLOOKUP($A26,'Return Data'!$B$7:$R$2700,3,0)</f>
        <v>44260</v>
      </c>
      <c r="C26" s="65">
        <f>VLOOKUP($A26,'Return Data'!$B$7:$R$2700,4,0)</f>
        <v>1077.3027</v>
      </c>
      <c r="D26" s="65">
        <f>VLOOKUP($A26,'Return Data'!$B$7:$R$2700,5,0)</f>
        <v>0.79959999999999998</v>
      </c>
      <c r="E26" s="66">
        <f t="shared" si="0"/>
        <v>22</v>
      </c>
      <c r="F26" s="65">
        <f>VLOOKUP($A26,'Return Data'!$B$7:$R$2700,6,0)</f>
        <v>1.0041</v>
      </c>
      <c r="G26" s="66">
        <f t="shared" si="1"/>
        <v>26</v>
      </c>
      <c r="H26" s="65">
        <f>VLOOKUP($A26,'Return Data'!$B$7:$R$2700,7,0)</f>
        <v>2.0099</v>
      </c>
      <c r="I26" s="66">
        <f t="shared" si="2"/>
        <v>22</v>
      </c>
      <c r="J26" s="65">
        <f>VLOOKUP($A26,'Return Data'!$B$7:$R$2700,8,0)</f>
        <v>2.0636999999999999</v>
      </c>
      <c r="K26" s="66">
        <f t="shared" si="3"/>
        <v>25</v>
      </c>
      <c r="L26" s="65">
        <f>VLOOKUP($A26,'Return Data'!$B$7:$R$2700,9,0)</f>
        <v>3.1593</v>
      </c>
      <c r="M26" s="66">
        <f t="shared" si="4"/>
        <v>20</v>
      </c>
      <c r="N26" s="65">
        <f>VLOOKUP($A26,'Return Data'!$B$7:$R$2700,10,0)</f>
        <v>2.5592999999999999</v>
      </c>
      <c r="O26" s="66">
        <f t="shared" si="5"/>
        <v>20</v>
      </c>
      <c r="P26" s="65">
        <f>VLOOKUP($A26,'Return Data'!$B$7:$R$2700,11,0)</f>
        <v>3.3168000000000002</v>
      </c>
      <c r="Q26" s="66">
        <f t="shared" si="6"/>
        <v>15</v>
      </c>
      <c r="R26" s="65">
        <f>VLOOKUP($A26,'Return Data'!$B$7:$R$2700,12,0)</f>
        <v>4.1689999999999996</v>
      </c>
      <c r="S26" s="66">
        <f t="shared" si="13"/>
        <v>11</v>
      </c>
      <c r="T26" s="65">
        <f>VLOOKUP($A26,'Return Data'!$B$7:$R$2700,13,0)</f>
        <v>5.1112000000000002</v>
      </c>
      <c r="U26" s="66">
        <f t="shared" si="10"/>
        <v>7</v>
      </c>
      <c r="V26" s="65"/>
      <c r="W26" s="66"/>
      <c r="X26" s="65"/>
      <c r="Y26" s="66"/>
      <c r="Z26" s="65">
        <f>VLOOKUP($A26,'Return Data'!$B$7:$R$2700,16,0)</f>
        <v>5.5292000000000003</v>
      </c>
      <c r="AA26" s="67">
        <f t="shared" si="9"/>
        <v>22</v>
      </c>
    </row>
    <row r="27" spans="1:27" x14ac:dyDescent="0.3">
      <c r="A27" s="63" t="s">
        <v>1571</v>
      </c>
      <c r="B27" s="64">
        <f>VLOOKUP($A27,'Return Data'!$B$7:$R$2700,3,0)</f>
        <v>44260</v>
      </c>
      <c r="C27" s="65">
        <f>VLOOKUP($A27,'Return Data'!$B$7:$R$2700,4,0)</f>
        <v>13.513299999999999</v>
      </c>
      <c r="D27" s="65">
        <f>VLOOKUP($A27,'Return Data'!$B$7:$R$2700,5,0)</f>
        <v>0.81030000000000002</v>
      </c>
      <c r="E27" s="66">
        <f t="shared" si="0"/>
        <v>21</v>
      </c>
      <c r="F27" s="65">
        <f>VLOOKUP($A27,'Return Data'!$B$7:$R$2700,6,0)</f>
        <v>2.0712000000000002</v>
      </c>
      <c r="G27" s="66">
        <f t="shared" si="1"/>
        <v>17</v>
      </c>
      <c r="H27" s="65">
        <f>VLOOKUP($A27,'Return Data'!$B$7:$R$2700,7,0)</f>
        <v>2.2776000000000001</v>
      </c>
      <c r="I27" s="66">
        <f t="shared" si="2"/>
        <v>16</v>
      </c>
      <c r="J27" s="65">
        <f>VLOOKUP($A27,'Return Data'!$B$7:$R$2700,8,0)</f>
        <v>2.7401</v>
      </c>
      <c r="K27" s="66">
        <f t="shared" si="3"/>
        <v>10</v>
      </c>
      <c r="L27" s="65">
        <f>VLOOKUP($A27,'Return Data'!$B$7:$R$2700,9,0)</f>
        <v>2.6970000000000001</v>
      </c>
      <c r="M27" s="66">
        <f t="shared" si="4"/>
        <v>25</v>
      </c>
      <c r="N27" s="65">
        <f>VLOOKUP($A27,'Return Data'!$B$7:$R$2700,10,0)</f>
        <v>2.4037000000000002</v>
      </c>
      <c r="O27" s="66">
        <f t="shared" si="5"/>
        <v>24</v>
      </c>
      <c r="P27" s="65">
        <f>VLOOKUP($A27,'Return Data'!$B$7:$R$2700,11,0)</f>
        <v>2.9607999999999999</v>
      </c>
      <c r="Q27" s="66">
        <f t="shared" si="6"/>
        <v>22</v>
      </c>
      <c r="R27" s="65">
        <f>VLOOKUP($A27,'Return Data'!$B$7:$R$2700,12,0)</f>
        <v>3.0583</v>
      </c>
      <c r="S27" s="66">
        <f t="shared" si="13"/>
        <v>26</v>
      </c>
      <c r="T27" s="65">
        <f>VLOOKUP($A27,'Return Data'!$B$7:$R$2700,13,0)</f>
        <v>3.7648999999999999</v>
      </c>
      <c r="U27" s="66">
        <f t="shared" si="10"/>
        <v>24</v>
      </c>
      <c r="V27" s="65">
        <f>VLOOKUP($A27,'Return Data'!$B$7:$R$2700,17,0)</f>
        <v>4.8409000000000004</v>
      </c>
      <c r="W27" s="66">
        <f t="shared" si="11"/>
        <v>18</v>
      </c>
      <c r="X27" s="65">
        <f>VLOOKUP($A27,'Return Data'!$B$7:$R$2700,14,0)</f>
        <v>0.42449999999999999</v>
      </c>
      <c r="Y27" s="66">
        <f t="shared" si="12"/>
        <v>18</v>
      </c>
      <c r="Z27" s="65">
        <f>VLOOKUP($A27,'Return Data'!$B$7:$R$2700,16,0)</f>
        <v>4.0970000000000004</v>
      </c>
      <c r="AA27" s="67">
        <f t="shared" si="9"/>
        <v>27</v>
      </c>
    </row>
    <row r="28" spans="1:27" x14ac:dyDescent="0.3">
      <c r="A28" s="63" t="s">
        <v>1572</v>
      </c>
      <c r="B28" s="64">
        <f>VLOOKUP($A28,'Return Data'!$B$7:$R$2700,3,0)</f>
        <v>44260</v>
      </c>
      <c r="C28" s="65">
        <f>VLOOKUP($A28,'Return Data'!$B$7:$R$2700,4,0)</f>
        <v>3032.0288</v>
      </c>
      <c r="D28" s="65">
        <f>VLOOKUP($A28,'Return Data'!$B$7:$R$2700,5,0)</f>
        <v>1.3242</v>
      </c>
      <c r="E28" s="66">
        <f t="shared" si="0"/>
        <v>16</v>
      </c>
      <c r="F28" s="65">
        <f>VLOOKUP($A28,'Return Data'!$B$7:$R$2700,6,0)</f>
        <v>4.3087999999999997</v>
      </c>
      <c r="G28" s="66">
        <f t="shared" si="1"/>
        <v>2</v>
      </c>
      <c r="H28" s="65">
        <f>VLOOKUP($A28,'Return Data'!$B$7:$R$2700,7,0)</f>
        <v>6.5644</v>
      </c>
      <c r="I28" s="66">
        <f t="shared" si="2"/>
        <v>2</v>
      </c>
      <c r="J28" s="65">
        <f>VLOOKUP($A28,'Return Data'!$B$7:$R$2700,8,0)</f>
        <v>4.3987999999999996</v>
      </c>
      <c r="K28" s="66">
        <f t="shared" si="3"/>
        <v>2</v>
      </c>
      <c r="L28" s="65">
        <f>VLOOKUP($A28,'Return Data'!$B$7:$R$2700,9,0)</f>
        <v>5.2774999999999999</v>
      </c>
      <c r="M28" s="66">
        <f t="shared" si="4"/>
        <v>3</v>
      </c>
      <c r="N28" s="65">
        <f>VLOOKUP($A28,'Return Data'!$B$7:$R$2700,10,0)</f>
        <v>3.7808000000000002</v>
      </c>
      <c r="O28" s="66">
        <f t="shared" si="5"/>
        <v>4</v>
      </c>
      <c r="P28" s="65">
        <f>VLOOKUP($A28,'Return Data'!$B$7:$R$2700,11,0)</f>
        <v>5.2583000000000002</v>
      </c>
      <c r="Q28" s="66">
        <f t="shared" si="6"/>
        <v>2</v>
      </c>
      <c r="R28" s="65">
        <f>VLOOKUP($A28,'Return Data'!$B$7:$R$2700,12,0)</f>
        <v>4.5735999999999999</v>
      </c>
      <c r="S28" s="66">
        <f t="shared" si="13"/>
        <v>6</v>
      </c>
      <c r="T28" s="65">
        <f>VLOOKUP($A28,'Return Data'!$B$7:$R$2700,13,0)</f>
        <v>3.9996999999999998</v>
      </c>
      <c r="U28" s="66">
        <f t="shared" si="10"/>
        <v>20</v>
      </c>
      <c r="V28" s="65">
        <f>VLOOKUP($A28,'Return Data'!$B$7:$R$2700,17,0)</f>
        <v>2.4586999999999999</v>
      </c>
      <c r="W28" s="66">
        <f t="shared" si="11"/>
        <v>22</v>
      </c>
      <c r="X28" s="65">
        <f>VLOOKUP($A28,'Return Data'!$B$7:$R$2700,14,0)</f>
        <v>4.1864999999999997</v>
      </c>
      <c r="Y28" s="66">
        <f t="shared" si="12"/>
        <v>16</v>
      </c>
      <c r="Z28" s="65">
        <f>VLOOKUP($A28,'Return Data'!$B$7:$R$2700,16,0)</f>
        <v>5.9291</v>
      </c>
      <c r="AA28" s="67">
        <f t="shared" si="9"/>
        <v>20</v>
      </c>
    </row>
    <row r="29" spans="1:27" x14ac:dyDescent="0.3">
      <c r="A29" s="63" t="s">
        <v>1574</v>
      </c>
      <c r="B29" s="64">
        <f>VLOOKUP($A29,'Return Data'!$B$7:$R$2700,3,0)</f>
        <v>44260</v>
      </c>
      <c r="C29" s="65">
        <f>VLOOKUP($A29,'Return Data'!$B$7:$R$2700,4,0)</f>
        <v>26.419699999999999</v>
      </c>
      <c r="D29" s="65">
        <f>VLOOKUP($A29,'Return Data'!$B$7:$R$2700,5,0)</f>
        <v>0</v>
      </c>
      <c r="E29" s="66">
        <f t="shared" si="0"/>
        <v>26</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-38.5518</v>
      </c>
      <c r="Q29" s="66">
        <f t="shared" si="6"/>
        <v>29</v>
      </c>
      <c r="R29" s="65">
        <f>VLOOKUP($A29,'Return Data'!$B$7:$R$2700,12,0)</f>
        <v>-25.7012</v>
      </c>
      <c r="S29" s="66">
        <f t="shared" si="13"/>
        <v>29</v>
      </c>
      <c r="T29" s="65">
        <f>VLOOKUP($A29,'Return Data'!$B$7:$R$2700,13,0)</f>
        <v>-19.223099999999999</v>
      </c>
      <c r="U29" s="66">
        <f t="shared" si="10"/>
        <v>27</v>
      </c>
      <c r="V29" s="65"/>
      <c r="W29" s="66"/>
      <c r="X29" s="65"/>
      <c r="Y29" s="66"/>
      <c r="Z29" s="65">
        <f>VLOOKUP($A29,'Return Data'!$B$7:$R$2700,16,0)</f>
        <v>-28.8474</v>
      </c>
      <c r="AA29" s="67">
        <f t="shared" si="9"/>
        <v>29</v>
      </c>
    </row>
    <row r="30" spans="1:27" x14ac:dyDescent="0.3">
      <c r="A30" s="63" t="s">
        <v>1576</v>
      </c>
      <c r="B30" s="64">
        <f>VLOOKUP($A30,'Return Data'!$B$7:$R$2700,3,0)</f>
        <v>44260</v>
      </c>
      <c r="C30" s="65">
        <f>VLOOKUP($A30,'Return Data'!$B$7:$R$2700,4,0)</f>
        <v>26.979099999999999</v>
      </c>
      <c r="D30" s="65">
        <f>VLOOKUP($A30,'Return Data'!$B$7:$R$2700,5,0)</f>
        <v>1.7588999999999999</v>
      </c>
      <c r="E30" s="66">
        <f t="shared" si="0"/>
        <v>11</v>
      </c>
      <c r="F30" s="65">
        <f>VLOOKUP($A30,'Return Data'!$B$7:$R$2700,6,0)</f>
        <v>1.9395</v>
      </c>
      <c r="G30" s="66">
        <f t="shared" si="1"/>
        <v>20</v>
      </c>
      <c r="H30" s="65">
        <f>VLOOKUP($A30,'Return Data'!$B$7:$R$2700,7,0)</f>
        <v>1.9528000000000001</v>
      </c>
      <c r="I30" s="66">
        <f t="shared" si="2"/>
        <v>23</v>
      </c>
      <c r="J30" s="65">
        <f>VLOOKUP($A30,'Return Data'!$B$7:$R$2700,8,0)</f>
        <v>2.528</v>
      </c>
      <c r="K30" s="66">
        <f t="shared" si="3"/>
        <v>17</v>
      </c>
      <c r="L30" s="65">
        <f>VLOOKUP($A30,'Return Data'!$B$7:$R$2700,9,0)</f>
        <v>3.9741</v>
      </c>
      <c r="M30" s="66">
        <f t="shared" si="4"/>
        <v>9</v>
      </c>
      <c r="N30" s="65">
        <f>VLOOKUP($A30,'Return Data'!$B$7:$R$2700,10,0)</f>
        <v>2.9519000000000002</v>
      </c>
      <c r="O30" s="66">
        <f t="shared" si="5"/>
        <v>9</v>
      </c>
      <c r="P30" s="65">
        <f>VLOOKUP($A30,'Return Data'!$B$7:$R$2700,11,0)</f>
        <v>3.5941999999999998</v>
      </c>
      <c r="Q30" s="66">
        <f t="shared" si="6"/>
        <v>10</v>
      </c>
      <c r="R30" s="65">
        <f>VLOOKUP($A30,'Return Data'!$B$7:$R$2700,12,0)</f>
        <v>4.0673000000000004</v>
      </c>
      <c r="S30" s="66">
        <f t="shared" si="13"/>
        <v>13</v>
      </c>
      <c r="T30" s="65">
        <f>VLOOKUP($A30,'Return Data'!$B$7:$R$2700,13,0)</f>
        <v>5.0313999999999997</v>
      </c>
      <c r="U30" s="66">
        <f t="shared" si="10"/>
        <v>8</v>
      </c>
      <c r="V30" s="65">
        <f>VLOOKUP($A30,'Return Data'!$B$7:$R$2700,17,0)</f>
        <v>9.2032000000000007</v>
      </c>
      <c r="W30" s="66">
        <f t="shared" si="11"/>
        <v>1</v>
      </c>
      <c r="X30" s="65">
        <f>VLOOKUP($A30,'Return Data'!$B$7:$R$2700,14,0)</f>
        <v>8.8340999999999994</v>
      </c>
      <c r="Y30" s="66">
        <f t="shared" si="12"/>
        <v>1</v>
      </c>
      <c r="Z30" s="65">
        <f>VLOOKUP($A30,'Return Data'!$B$7:$R$2700,16,0)</f>
        <v>8.1438000000000006</v>
      </c>
      <c r="AA30" s="67">
        <f t="shared" si="9"/>
        <v>2</v>
      </c>
    </row>
    <row r="31" spans="1:27" x14ac:dyDescent="0.3">
      <c r="A31" s="63" t="s">
        <v>1578</v>
      </c>
      <c r="B31" s="64">
        <f>VLOOKUP($A31,'Return Data'!$B$7:$R$2700,3,0)</f>
        <v>44260</v>
      </c>
      <c r="C31" s="65">
        <f>VLOOKUP($A31,'Return Data'!$B$7:$R$2700,4,0)</f>
        <v>2170.9904000000001</v>
      </c>
      <c r="D31" s="65">
        <f>VLOOKUP($A31,'Return Data'!$B$7:$R$2700,5,0)</f>
        <v>1.4359</v>
      </c>
      <c r="E31" s="66">
        <f t="shared" si="0"/>
        <v>14</v>
      </c>
      <c r="F31" s="65">
        <f>VLOOKUP($A31,'Return Data'!$B$7:$R$2700,6,0)</f>
        <v>2.3603999999999998</v>
      </c>
      <c r="G31" s="66">
        <f t="shared" si="1"/>
        <v>12</v>
      </c>
      <c r="H31" s="65">
        <f>VLOOKUP($A31,'Return Data'!$B$7:$R$2700,7,0)</f>
        <v>2.1850999999999998</v>
      </c>
      <c r="I31" s="66">
        <f t="shared" si="2"/>
        <v>18</v>
      </c>
      <c r="J31" s="65">
        <f>VLOOKUP($A31,'Return Data'!$B$7:$R$2700,8,0)</f>
        <v>2.2734999999999999</v>
      </c>
      <c r="K31" s="66">
        <f t="shared" si="3"/>
        <v>22</v>
      </c>
      <c r="L31" s="65">
        <f>VLOOKUP($A31,'Return Data'!$B$7:$R$2700,9,0)</f>
        <v>3.0586000000000002</v>
      </c>
      <c r="M31" s="66">
        <f t="shared" si="4"/>
        <v>22</v>
      </c>
      <c r="N31" s="65">
        <f>VLOOKUP($A31,'Return Data'!$B$7:$R$2700,10,0)</f>
        <v>2.3111000000000002</v>
      </c>
      <c r="O31" s="66">
        <f t="shared" si="5"/>
        <v>25</v>
      </c>
      <c r="P31" s="65">
        <f>VLOOKUP($A31,'Return Data'!$B$7:$R$2700,11,0)</f>
        <v>2.6326999999999998</v>
      </c>
      <c r="Q31" s="66">
        <f t="shared" si="6"/>
        <v>25</v>
      </c>
      <c r="R31" s="65">
        <f>VLOOKUP($A31,'Return Data'!$B$7:$R$2700,12,0)</f>
        <v>2.9708999999999999</v>
      </c>
      <c r="S31" s="66">
        <f t="shared" si="13"/>
        <v>27</v>
      </c>
      <c r="T31" s="65">
        <f>VLOOKUP($A31,'Return Data'!$B$7:$R$2700,13,0)</f>
        <v>3.4529999999999998</v>
      </c>
      <c r="U31" s="66">
        <f t="shared" si="10"/>
        <v>25</v>
      </c>
      <c r="V31" s="65">
        <f>VLOOKUP($A31,'Return Data'!$B$7:$R$2700,17,0)</f>
        <v>4.8240999999999996</v>
      </c>
      <c r="W31" s="66">
        <f t="shared" si="11"/>
        <v>19</v>
      </c>
      <c r="X31" s="65">
        <f>VLOOKUP($A31,'Return Data'!$B$7:$R$2700,14,0)</f>
        <v>3.6476000000000002</v>
      </c>
      <c r="Y31" s="66">
        <f t="shared" si="12"/>
        <v>17</v>
      </c>
      <c r="Z31" s="65">
        <f>VLOOKUP($A31,'Return Data'!$B$7:$R$2700,16,0)</f>
        <v>6.0510999999999999</v>
      </c>
      <c r="AA31" s="67">
        <f t="shared" si="9"/>
        <v>19</v>
      </c>
    </row>
    <row r="32" spans="1:27" x14ac:dyDescent="0.3">
      <c r="A32" s="63" t="s">
        <v>1581</v>
      </c>
      <c r="B32" s="64">
        <f>VLOOKUP($A32,'Return Data'!$B$7:$R$2700,3,0)</f>
        <v>44260</v>
      </c>
      <c r="C32" s="65">
        <f>VLOOKUP($A32,'Return Data'!$B$7:$R$2700,4,0)</f>
        <v>4663.2673999999997</v>
      </c>
      <c r="D32" s="65">
        <f>VLOOKUP($A32,'Return Data'!$B$7:$R$2700,5,0)</f>
        <v>1.9685999999999999</v>
      </c>
      <c r="E32" s="66">
        <f t="shared" si="0"/>
        <v>8</v>
      </c>
      <c r="F32" s="65">
        <f>VLOOKUP($A32,'Return Data'!$B$7:$R$2700,6,0)</f>
        <v>2.8136999999999999</v>
      </c>
      <c r="G32" s="66">
        <f t="shared" si="1"/>
        <v>5</v>
      </c>
      <c r="H32" s="65">
        <f>VLOOKUP($A32,'Return Data'!$B$7:$R$2700,7,0)</f>
        <v>2.7170000000000001</v>
      </c>
      <c r="I32" s="66">
        <f t="shared" si="2"/>
        <v>8</v>
      </c>
      <c r="J32" s="65">
        <f>VLOOKUP($A32,'Return Data'!$B$7:$R$2700,8,0)</f>
        <v>2.9862000000000002</v>
      </c>
      <c r="K32" s="66">
        <f t="shared" si="3"/>
        <v>7</v>
      </c>
      <c r="L32" s="65">
        <f>VLOOKUP($A32,'Return Data'!$B$7:$R$2700,9,0)</f>
        <v>4.0292000000000003</v>
      </c>
      <c r="M32" s="66">
        <f t="shared" si="4"/>
        <v>7</v>
      </c>
      <c r="N32" s="65">
        <f>VLOOKUP($A32,'Return Data'!$B$7:$R$2700,10,0)</f>
        <v>2.9207999999999998</v>
      </c>
      <c r="O32" s="66">
        <f t="shared" si="5"/>
        <v>10</v>
      </c>
      <c r="P32" s="65">
        <f>VLOOKUP($A32,'Return Data'!$B$7:$R$2700,11,0)</f>
        <v>3.5669</v>
      </c>
      <c r="Q32" s="66">
        <f t="shared" si="6"/>
        <v>11</v>
      </c>
      <c r="R32" s="65">
        <f>VLOOKUP($A32,'Return Data'!$B$7:$R$2700,12,0)</f>
        <v>4.3311999999999999</v>
      </c>
      <c r="S32" s="66">
        <f t="shared" si="13"/>
        <v>8</v>
      </c>
      <c r="T32" s="65">
        <f>VLOOKUP($A32,'Return Data'!$B$7:$R$2700,13,0)</f>
        <v>5.1952999999999996</v>
      </c>
      <c r="U32" s="66">
        <f t="shared" si="10"/>
        <v>5</v>
      </c>
      <c r="V32" s="65">
        <f>VLOOKUP($A32,'Return Data'!$B$7:$R$2700,17,0)</f>
        <v>6.4240000000000004</v>
      </c>
      <c r="W32" s="66">
        <f t="shared" si="11"/>
        <v>6</v>
      </c>
      <c r="X32" s="65">
        <f>VLOOKUP($A32,'Return Data'!$B$7:$R$2700,14,0)</f>
        <v>7.0141999999999998</v>
      </c>
      <c r="Y32" s="66">
        <f t="shared" si="12"/>
        <v>5</v>
      </c>
      <c r="Z32" s="65">
        <f>VLOOKUP($A32,'Return Data'!$B$7:$R$2700,16,0)</f>
        <v>7.3144999999999998</v>
      </c>
      <c r="AA32" s="67">
        <f t="shared" si="9"/>
        <v>12</v>
      </c>
    </row>
    <row r="33" spans="1:27" x14ac:dyDescent="0.3">
      <c r="A33" s="63" t="s">
        <v>1583</v>
      </c>
      <c r="B33" s="64">
        <f>VLOOKUP($A33,'Return Data'!$B$7:$R$2700,3,0)</f>
        <v>44260</v>
      </c>
      <c r="C33" s="65">
        <f>VLOOKUP($A33,'Return Data'!$B$7:$R$2700,4,0)</f>
        <v>10.8216</v>
      </c>
      <c r="D33" s="65">
        <f>VLOOKUP($A33,'Return Data'!$B$7:$R$2700,5,0)</f>
        <v>0.67459999999999998</v>
      </c>
      <c r="E33" s="66">
        <f t="shared" si="0"/>
        <v>23</v>
      </c>
      <c r="F33" s="65">
        <f>VLOOKUP($A33,'Return Data'!$B$7:$R$2700,6,0)</f>
        <v>1.0119</v>
      </c>
      <c r="G33" s="66">
        <f t="shared" si="1"/>
        <v>25</v>
      </c>
      <c r="H33" s="65">
        <f>VLOOKUP($A33,'Return Data'!$B$7:$R$2700,7,0)</f>
        <v>1.3976999999999999</v>
      </c>
      <c r="I33" s="66">
        <f t="shared" si="2"/>
        <v>28</v>
      </c>
      <c r="J33" s="65">
        <f>VLOOKUP($A33,'Return Data'!$B$7:$R$2700,8,0)</f>
        <v>1.5525</v>
      </c>
      <c r="K33" s="66">
        <f t="shared" si="3"/>
        <v>27</v>
      </c>
      <c r="L33" s="65">
        <f>VLOOKUP($A33,'Return Data'!$B$7:$R$2700,9,0)</f>
        <v>2.1960999999999999</v>
      </c>
      <c r="M33" s="66">
        <f t="shared" si="4"/>
        <v>26</v>
      </c>
      <c r="N33" s="65">
        <f>VLOOKUP($A33,'Return Data'!$B$7:$R$2700,10,0)</f>
        <v>1.8992</v>
      </c>
      <c r="O33" s="66">
        <f t="shared" si="5"/>
        <v>27</v>
      </c>
      <c r="P33" s="65">
        <f>VLOOKUP($A33,'Return Data'!$B$7:$R$2700,11,0)</f>
        <v>2.4860000000000002</v>
      </c>
      <c r="Q33" s="66">
        <f t="shared" si="6"/>
        <v>27</v>
      </c>
      <c r="R33" s="65">
        <f>VLOOKUP($A33,'Return Data'!$B$7:$R$2700,12,0)</f>
        <v>3.1061000000000001</v>
      </c>
      <c r="S33" s="66">
        <f t="shared" si="13"/>
        <v>25</v>
      </c>
      <c r="T33" s="65">
        <f>VLOOKUP($A33,'Return Data'!$B$7:$R$2700,13,0)</f>
        <v>3.8022999999999998</v>
      </c>
      <c r="U33" s="66">
        <f t="shared" si="10"/>
        <v>23</v>
      </c>
      <c r="V33" s="65"/>
      <c r="W33" s="66"/>
      <c r="X33" s="65"/>
      <c r="Y33" s="66"/>
      <c r="Z33" s="65">
        <f>VLOOKUP($A33,'Return Data'!$B$7:$R$2700,16,0)</f>
        <v>4.7580999999999998</v>
      </c>
      <c r="AA33" s="67">
        <f t="shared" si="9"/>
        <v>24</v>
      </c>
    </row>
    <row r="34" spans="1:27" x14ac:dyDescent="0.3">
      <c r="A34" s="63" t="s">
        <v>1585</v>
      </c>
      <c r="B34" s="64">
        <f>VLOOKUP($A34,'Return Data'!$B$7:$R$2700,3,0)</f>
        <v>44260</v>
      </c>
      <c r="C34" s="65">
        <f>VLOOKUP($A34,'Return Data'!$B$7:$R$2700,4,0)</f>
        <v>11.234500000000001</v>
      </c>
      <c r="D34" s="65">
        <f>VLOOKUP($A34,'Return Data'!$B$7:$R$2700,5,0)</f>
        <v>0.97470000000000001</v>
      </c>
      <c r="E34" s="66">
        <f t="shared" si="0"/>
        <v>20</v>
      </c>
      <c r="F34" s="65">
        <f>VLOOKUP($A34,'Return Data'!$B$7:$R$2700,6,0)</f>
        <v>2.2747000000000002</v>
      </c>
      <c r="G34" s="66">
        <f t="shared" si="1"/>
        <v>13</v>
      </c>
      <c r="H34" s="65">
        <f>VLOOKUP($A34,'Return Data'!$B$7:$R$2700,7,0)</f>
        <v>1.4856</v>
      </c>
      <c r="I34" s="66">
        <f t="shared" si="2"/>
        <v>27</v>
      </c>
      <c r="J34" s="65">
        <f>VLOOKUP($A34,'Return Data'!$B$7:$R$2700,8,0)</f>
        <v>2.1896</v>
      </c>
      <c r="K34" s="66">
        <f t="shared" si="3"/>
        <v>23</v>
      </c>
      <c r="L34" s="65">
        <f>VLOOKUP($A34,'Return Data'!$B$7:$R$2700,9,0)</f>
        <v>3.1404000000000001</v>
      </c>
      <c r="M34" s="66">
        <f t="shared" si="4"/>
        <v>21</v>
      </c>
      <c r="N34" s="65">
        <f>VLOOKUP($A34,'Return Data'!$B$7:$R$2700,10,0)</f>
        <v>2.4533999999999998</v>
      </c>
      <c r="O34" s="66">
        <f t="shared" si="5"/>
        <v>23</v>
      </c>
      <c r="P34" s="65">
        <f>VLOOKUP($A34,'Return Data'!$B$7:$R$2700,11,0)</f>
        <v>3.0979000000000001</v>
      </c>
      <c r="Q34" s="66">
        <f t="shared" si="6"/>
        <v>20</v>
      </c>
      <c r="R34" s="65">
        <f>VLOOKUP($A34,'Return Data'!$B$7:$R$2700,12,0)</f>
        <v>3.5739999999999998</v>
      </c>
      <c r="S34" s="66">
        <f t="shared" si="13"/>
        <v>21</v>
      </c>
      <c r="T34" s="65">
        <f>VLOOKUP($A34,'Return Data'!$B$7:$R$2700,13,0)</f>
        <v>4.3380999999999998</v>
      </c>
      <c r="U34" s="66">
        <f t="shared" si="10"/>
        <v>18</v>
      </c>
      <c r="V34" s="65"/>
      <c r="W34" s="66"/>
      <c r="X34" s="65"/>
      <c r="Y34" s="66"/>
      <c r="Z34" s="65">
        <f>VLOOKUP($A34,'Return Data'!$B$7:$R$2700,16,0)</f>
        <v>5.6502999999999997</v>
      </c>
      <c r="AA34" s="67">
        <f t="shared" si="9"/>
        <v>21</v>
      </c>
    </row>
    <row r="35" spans="1:27" x14ac:dyDescent="0.3">
      <c r="A35" s="63" t="s">
        <v>1587</v>
      </c>
      <c r="B35" s="64">
        <f>VLOOKUP($A35,'Return Data'!$B$7:$R$2700,3,0)</f>
        <v>44260</v>
      </c>
      <c r="C35" s="65">
        <f>VLOOKUP($A35,'Return Data'!$B$7:$R$2700,4,0)</f>
        <v>3249.8877000000002</v>
      </c>
      <c r="D35" s="65">
        <f>VLOOKUP($A35,'Return Data'!$B$7:$R$2700,5,0)</f>
        <v>2.0823999999999998</v>
      </c>
      <c r="E35" s="66">
        <f t="shared" si="0"/>
        <v>6</v>
      </c>
      <c r="F35" s="65">
        <f>VLOOKUP($A35,'Return Data'!$B$7:$R$2700,6,0)</f>
        <v>2.0920000000000001</v>
      </c>
      <c r="G35" s="66">
        <f t="shared" si="1"/>
        <v>16</v>
      </c>
      <c r="H35" s="65">
        <f>VLOOKUP($A35,'Return Data'!$B$7:$R$2700,7,0)</f>
        <v>2.1604999999999999</v>
      </c>
      <c r="I35" s="66">
        <f t="shared" si="2"/>
        <v>19</v>
      </c>
      <c r="J35" s="65">
        <f>VLOOKUP($A35,'Return Data'!$B$7:$R$2700,8,0)</f>
        <v>2.3866999999999998</v>
      </c>
      <c r="K35" s="66">
        <f t="shared" si="3"/>
        <v>19</v>
      </c>
      <c r="L35" s="65">
        <f>VLOOKUP($A35,'Return Data'!$B$7:$R$2700,9,0)</f>
        <v>3.4695</v>
      </c>
      <c r="M35" s="66">
        <f t="shared" si="4"/>
        <v>16</v>
      </c>
      <c r="N35" s="65">
        <f>VLOOKUP($A35,'Return Data'!$B$7:$R$2700,10,0)</f>
        <v>3.294</v>
      </c>
      <c r="O35" s="66">
        <f t="shared" si="5"/>
        <v>6</v>
      </c>
      <c r="P35" s="65">
        <f>VLOOKUP($A35,'Return Data'!$B$7:$R$2700,11,0)</f>
        <v>4.0294999999999996</v>
      </c>
      <c r="Q35" s="66">
        <f t="shared" si="6"/>
        <v>6</v>
      </c>
      <c r="R35" s="65">
        <f>VLOOKUP($A35,'Return Data'!$B$7:$R$2700,12,0)</f>
        <v>4.4743000000000004</v>
      </c>
      <c r="S35" s="66">
        <f t="shared" si="13"/>
        <v>7</v>
      </c>
      <c r="T35" s="65">
        <f>VLOOKUP($A35,'Return Data'!$B$7:$R$2700,13,0)</f>
        <v>5.0128000000000004</v>
      </c>
      <c r="U35" s="66">
        <f t="shared" si="10"/>
        <v>9</v>
      </c>
      <c r="V35" s="65">
        <f>VLOOKUP($A35,'Return Data'!$B$7:$R$2700,17,0)</f>
        <v>3.9207000000000001</v>
      </c>
      <c r="W35" s="66">
        <f t="shared" si="11"/>
        <v>21</v>
      </c>
      <c r="X35" s="65">
        <f>VLOOKUP($A35,'Return Data'!$B$7:$R$2700,14,0)</f>
        <v>5.0052000000000003</v>
      </c>
      <c r="Y35" s="66">
        <f t="shared" si="12"/>
        <v>15</v>
      </c>
      <c r="Z35" s="65">
        <f>VLOOKUP($A35,'Return Data'!$B$7:$R$2700,16,0)</f>
        <v>6.9550999999999998</v>
      </c>
      <c r="AA35" s="67">
        <f t="shared" si="9"/>
        <v>15</v>
      </c>
    </row>
    <row r="36" spans="1:27" x14ac:dyDescent="0.3">
      <c r="A36" s="63" t="s">
        <v>1589</v>
      </c>
      <c r="B36" s="64">
        <f>VLOOKUP($A36,'Return Data'!$B$7:$R$2700,3,0)</f>
        <v>44260</v>
      </c>
      <c r="C36" s="65">
        <f>VLOOKUP($A36,'Return Data'!$B$7:$R$2700,4,0)</f>
        <v>1082.9911</v>
      </c>
      <c r="D36" s="65">
        <f>VLOOKUP($A36,'Return Data'!$B$7:$R$2700,5,0)</f>
        <v>-6.2037000000000004</v>
      </c>
      <c r="E36" s="66">
        <f t="shared" si="0"/>
        <v>29</v>
      </c>
      <c r="F36" s="65">
        <f>VLOOKUP($A36,'Return Data'!$B$7:$R$2700,6,0)</f>
        <v>0.57520000000000004</v>
      </c>
      <c r="G36" s="66">
        <f t="shared" si="1"/>
        <v>28</v>
      </c>
      <c r="H36" s="65">
        <f>VLOOKUP($A36,'Return Data'!$B$7:$R$2700,7,0)</f>
        <v>2.0186000000000002</v>
      </c>
      <c r="I36" s="66">
        <f t="shared" si="2"/>
        <v>20</v>
      </c>
      <c r="J36" s="65">
        <f>VLOOKUP($A36,'Return Data'!$B$7:$R$2700,8,0)</f>
        <v>2.7370999999999999</v>
      </c>
      <c r="K36" s="66">
        <f t="shared" si="3"/>
        <v>11</v>
      </c>
      <c r="L36" s="65">
        <f>VLOOKUP($A36,'Return Data'!$B$7:$R$2700,9,0)</f>
        <v>11.5465</v>
      </c>
      <c r="M36" s="66">
        <f t="shared" si="4"/>
        <v>1</v>
      </c>
      <c r="N36" s="65">
        <f>VLOOKUP($A36,'Return Data'!$B$7:$R$2700,10,0)</f>
        <v>5.2751999999999999</v>
      </c>
      <c r="O36" s="66">
        <f t="shared" si="5"/>
        <v>2</v>
      </c>
      <c r="P36" s="65">
        <f>VLOOKUP($A36,'Return Data'!$B$7:$R$2700,11,0)</f>
        <v>3.9489999999999998</v>
      </c>
      <c r="Q36" s="66">
        <f t="shared" si="6"/>
        <v>7</v>
      </c>
      <c r="R36" s="65">
        <f>VLOOKUP($A36,'Return Data'!$B$7:$R$2700,12,0)</f>
        <v>4.1050000000000004</v>
      </c>
      <c r="S36" s="66">
        <f t="shared" si="13"/>
        <v>12</v>
      </c>
      <c r="T36" s="65">
        <f>VLOOKUP($A36,'Return Data'!$B$7:$R$2700,13,0)</f>
        <v>3.8502999999999998</v>
      </c>
      <c r="U36" s="66">
        <f t="shared" si="10"/>
        <v>22</v>
      </c>
      <c r="V36" s="65"/>
      <c r="W36" s="66"/>
      <c r="X36" s="65"/>
      <c r="Y36" s="66"/>
      <c r="Z36" s="65">
        <f>VLOOKUP($A36,'Return Data'!$B$7:$R$2700,16,0)</f>
        <v>4.6668000000000003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1.1666793103448276</v>
      </c>
      <c r="E38" s="74"/>
      <c r="F38" s="75">
        <f>AVERAGE(F8:F36)</f>
        <v>2.2308896551724136</v>
      </c>
      <c r="G38" s="74"/>
      <c r="H38" s="75">
        <f>AVERAGE(H8:H36)</f>
        <v>2.6073034482758621</v>
      </c>
      <c r="I38" s="74"/>
      <c r="J38" s="75">
        <f>AVERAGE(J8:J36)</f>
        <v>2.6607103448275859</v>
      </c>
      <c r="K38" s="74"/>
      <c r="L38" s="75">
        <f>AVERAGE(L8:L36)</f>
        <v>3.7445206896551735</v>
      </c>
      <c r="M38" s="74"/>
      <c r="N38" s="75">
        <f>AVERAGE(N8:N36)</f>
        <v>2.8761620689655167</v>
      </c>
      <c r="O38" s="74"/>
      <c r="P38" s="75">
        <f>AVERAGE(P8:P36)</f>
        <v>2.0782068965517242</v>
      </c>
      <c r="Q38" s="74"/>
      <c r="R38" s="75">
        <f>AVERAGE(R8:R36)</f>
        <v>3.0664862068965517</v>
      </c>
      <c r="S38" s="74"/>
      <c r="T38" s="75">
        <f>AVERAGE(T8:T36)</f>
        <v>3.818681481481482</v>
      </c>
      <c r="U38" s="74"/>
      <c r="V38" s="75">
        <f>AVERAGE(V8:V36)</f>
        <v>5.8197545454545443</v>
      </c>
      <c r="W38" s="74"/>
      <c r="X38" s="75">
        <f>AVERAGE(X8:X36)</f>
        <v>5.9125722222222219</v>
      </c>
      <c r="Y38" s="74"/>
      <c r="Z38" s="75">
        <f>AVERAGE(Z8:Z36)</f>
        <v>5.3218551724137928</v>
      </c>
      <c r="AA38" s="76"/>
    </row>
    <row r="39" spans="1:27" x14ac:dyDescent="0.3">
      <c r="A39" s="73" t="s">
        <v>28</v>
      </c>
      <c r="B39" s="74"/>
      <c r="C39" s="74"/>
      <c r="D39" s="75">
        <f>MIN(D8:D36)</f>
        <v>-6.2037000000000004</v>
      </c>
      <c r="E39" s="74"/>
      <c r="F39" s="75">
        <f>MIN(F8:F36)</f>
        <v>0</v>
      </c>
      <c r="G39" s="74"/>
      <c r="H39" s="75">
        <f>MIN(H8:H36)</f>
        <v>0</v>
      </c>
      <c r="I39" s="74"/>
      <c r="J39" s="75">
        <f>MIN(J8:J36)</f>
        <v>0</v>
      </c>
      <c r="K39" s="74"/>
      <c r="L39" s="75">
        <f>MIN(L8:L36)</f>
        <v>0</v>
      </c>
      <c r="M39" s="74"/>
      <c r="N39" s="75">
        <f>MIN(N8:N36)</f>
        <v>0</v>
      </c>
      <c r="O39" s="74"/>
      <c r="P39" s="75">
        <f>MIN(P8:P36)</f>
        <v>-38.5518</v>
      </c>
      <c r="Q39" s="74"/>
      <c r="R39" s="75">
        <f>MIN(R8:R36)</f>
        <v>-25.7012</v>
      </c>
      <c r="S39" s="74"/>
      <c r="T39" s="75">
        <f>MIN(T8:T36)</f>
        <v>-19.223099999999999</v>
      </c>
      <c r="U39" s="74"/>
      <c r="V39" s="75">
        <f>MIN(V8:V36)</f>
        <v>2.4586999999999999</v>
      </c>
      <c r="W39" s="74"/>
      <c r="X39" s="75">
        <f>MIN(X8:X36)</f>
        <v>0.42449999999999999</v>
      </c>
      <c r="Y39" s="74"/>
      <c r="Z39" s="75">
        <f>MIN(Z8:Z36)</f>
        <v>-28.8474</v>
      </c>
      <c r="AA39" s="76"/>
    </row>
    <row r="40" spans="1:27" ht="15" thickBot="1" x14ac:dyDescent="0.35">
      <c r="A40" s="77" t="s">
        <v>29</v>
      </c>
      <c r="B40" s="78"/>
      <c r="C40" s="78"/>
      <c r="D40" s="79">
        <f>MAX(D8:D36)</f>
        <v>7.9070999999999998</v>
      </c>
      <c r="E40" s="78"/>
      <c r="F40" s="79">
        <f>MAX(F8:F36)</f>
        <v>6.5914000000000001</v>
      </c>
      <c r="G40" s="78"/>
      <c r="H40" s="79">
        <f>MAX(H8:H36)</f>
        <v>8.4484999999999992</v>
      </c>
      <c r="I40" s="78"/>
      <c r="J40" s="79">
        <f>MAX(J8:J36)</f>
        <v>7.0031999999999996</v>
      </c>
      <c r="K40" s="78"/>
      <c r="L40" s="79">
        <f>MAX(L8:L36)</f>
        <v>11.5465</v>
      </c>
      <c r="M40" s="78"/>
      <c r="N40" s="79">
        <f>MAX(N8:N36)</f>
        <v>6.41</v>
      </c>
      <c r="O40" s="78"/>
      <c r="P40" s="79">
        <f>MAX(P8:P36)</f>
        <v>7.077</v>
      </c>
      <c r="Q40" s="78"/>
      <c r="R40" s="79">
        <f>MAX(R8:R36)</f>
        <v>8.1935000000000002</v>
      </c>
      <c r="S40" s="78"/>
      <c r="T40" s="79">
        <f>MAX(T8:T36)</f>
        <v>8.0475999999999992</v>
      </c>
      <c r="U40" s="78"/>
      <c r="V40" s="79">
        <f>MAX(V8:V36)</f>
        <v>9.2032000000000007</v>
      </c>
      <c r="W40" s="78"/>
      <c r="X40" s="79">
        <f>MAX(X8:X36)</f>
        <v>8.8340999999999994</v>
      </c>
      <c r="Y40" s="78"/>
      <c r="Z40" s="79">
        <f>MAX(Z8:Z36)</f>
        <v>8.5396999999999998</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1620</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44260</v>
      </c>
      <c r="C8" s="65">
        <f>VLOOKUP($A8,'Return Data'!$B$7:$R$2700,4,0)</f>
        <v>286.10169999999999</v>
      </c>
      <c r="D8" s="65">
        <f>VLOOKUP($A8,'Return Data'!$B$7:$R$2700,5,0)</f>
        <v>3.8022</v>
      </c>
      <c r="E8" s="66">
        <f>RANK(D8,D$8:D$25,0)</f>
        <v>3</v>
      </c>
      <c r="F8" s="65">
        <f>VLOOKUP($A8,'Return Data'!$B$7:$R$2700,6,0)</f>
        <v>2.6541999999999999</v>
      </c>
      <c r="G8" s="66">
        <f>RANK(F8,F$8:F$25,0)</f>
        <v>13</v>
      </c>
      <c r="H8" s="65">
        <f>VLOOKUP($A8,'Return Data'!$B$7:$R$2700,7,0)</f>
        <v>2.9796999999999998</v>
      </c>
      <c r="I8" s="66">
        <f>RANK(H8,H$8:H$25,0)</f>
        <v>11</v>
      </c>
      <c r="J8" s="65">
        <f>VLOOKUP($A8,'Return Data'!$B$7:$R$2700,8,0)</f>
        <v>3.6379999999999999</v>
      </c>
      <c r="K8" s="66">
        <f>RANK(J8,J$8:J$25,0)</f>
        <v>2</v>
      </c>
      <c r="L8" s="65">
        <f>VLOOKUP($A8,'Return Data'!$B$7:$R$2700,9,0)</f>
        <v>4.2378999999999998</v>
      </c>
      <c r="M8" s="66">
        <f>RANK(L8,L$8:L$25,0)</f>
        <v>1</v>
      </c>
      <c r="N8" s="65">
        <f>VLOOKUP($A8,'Return Data'!$B$7:$R$2700,10,0)</f>
        <v>3.4037999999999999</v>
      </c>
      <c r="O8" s="66">
        <f>RANK(N8,N$8:N$25,0)</f>
        <v>8</v>
      </c>
      <c r="P8" s="65">
        <f>VLOOKUP($A8,'Return Data'!$B$7:$R$2700,11,0)</f>
        <v>3.9965000000000002</v>
      </c>
      <c r="Q8" s="66">
        <f>RANK(P8,P$8:P$25,0)</f>
        <v>3</v>
      </c>
      <c r="R8" s="65">
        <f>VLOOKUP($A8,'Return Data'!$B$7:$R$2700,12,0)</f>
        <v>4.8380999999999998</v>
      </c>
      <c r="S8" s="66">
        <f>RANK(R8,R$8:R$25,0)</f>
        <v>2</v>
      </c>
      <c r="T8" s="65">
        <f>VLOOKUP($A8,'Return Data'!$B$7:$R$2700,13,0)</f>
        <v>6.0076000000000001</v>
      </c>
      <c r="U8" s="66">
        <f>RANK(T8,T$8:T$25,0)</f>
        <v>2</v>
      </c>
      <c r="V8" s="65">
        <f>VLOOKUP($A8,'Return Data'!$B$7:$R$2700,17,0)</f>
        <v>7.0304000000000002</v>
      </c>
      <c r="W8" s="66">
        <f>RANK(V8,V$8:V$25,0)</f>
        <v>2</v>
      </c>
      <c r="X8" s="65">
        <f>VLOOKUP($A8,'Return Data'!$B$7:$R$2700,14,0)</f>
        <v>7.4531999999999998</v>
      </c>
      <c r="Y8" s="66">
        <f>RANK(X8,X$8:X$25,0)</f>
        <v>1</v>
      </c>
      <c r="Z8" s="65">
        <f>VLOOKUP($A8,'Return Data'!$B$7:$R$2700,16,0)</f>
        <v>7.9874000000000001</v>
      </c>
      <c r="AA8" s="67">
        <f>RANK(Z8,Z$8:Z$25,0)</f>
        <v>5</v>
      </c>
    </row>
    <row r="9" spans="1:27" x14ac:dyDescent="0.3">
      <c r="A9" s="63" t="s">
        <v>1232</v>
      </c>
      <c r="B9" s="64">
        <f>VLOOKUP($A9,'Return Data'!$B$7:$R$2700,3,0)</f>
        <v>44260</v>
      </c>
      <c r="C9" s="65">
        <f>VLOOKUP($A9,'Return Data'!$B$7:$R$2700,4,0)</f>
        <v>1103.0283999999999</v>
      </c>
      <c r="D9" s="65">
        <f>VLOOKUP($A9,'Return Data'!$B$7:$R$2700,5,0)</f>
        <v>3.1339999999999999</v>
      </c>
      <c r="E9" s="66">
        <f>RANK(D9,D$8:D$25,0)</f>
        <v>5</v>
      </c>
      <c r="F9" s="65">
        <f>VLOOKUP($A9,'Return Data'!$B$7:$R$2700,6,0)</f>
        <v>3.0516999999999999</v>
      </c>
      <c r="G9" s="66">
        <f>RANK(F9,F$8:F$25,0)</f>
        <v>7</v>
      </c>
      <c r="H9" s="65">
        <f>VLOOKUP($A9,'Return Data'!$B$7:$R$2700,7,0)</f>
        <v>3.2511000000000001</v>
      </c>
      <c r="I9" s="66">
        <f>RANK(H9,H$8:H$25,0)</f>
        <v>3</v>
      </c>
      <c r="J9" s="65">
        <f>VLOOKUP($A9,'Return Data'!$B$7:$R$2700,8,0)</f>
        <v>3.5806</v>
      </c>
      <c r="K9" s="66">
        <f>RANK(J9,J$8:J$25,0)</f>
        <v>4</v>
      </c>
      <c r="L9" s="65">
        <f>VLOOKUP($A9,'Return Data'!$B$7:$R$2700,9,0)</f>
        <v>4.1070000000000002</v>
      </c>
      <c r="M9" s="66">
        <f>RANK(L9,L$8:L$25,0)</f>
        <v>3</v>
      </c>
      <c r="N9" s="65">
        <f>VLOOKUP($A9,'Return Data'!$B$7:$R$2700,10,0)</f>
        <v>3.4679000000000002</v>
      </c>
      <c r="O9" s="66">
        <f>RANK(N9,N$8:N$25,0)</f>
        <v>4</v>
      </c>
      <c r="P9" s="65">
        <f>VLOOKUP($A9,'Return Data'!$B$7:$R$2700,11,0)</f>
        <v>3.9752000000000001</v>
      </c>
      <c r="Q9" s="66">
        <f>RANK(P9,P$8:P$25,0)</f>
        <v>4</v>
      </c>
      <c r="R9" s="65">
        <f>VLOOKUP($A9,'Return Data'!$B$7:$R$2700,12,0)</f>
        <v>4.6311</v>
      </c>
      <c r="S9" s="66">
        <f>RANK(R9,R$8:R$25,0)</f>
        <v>7</v>
      </c>
      <c r="T9" s="65">
        <f>VLOOKUP($A9,'Return Data'!$B$7:$R$2700,13,0)</f>
        <v>5.7843999999999998</v>
      </c>
      <c r="U9" s="66">
        <f>RANK(T9,T$8:T$25,0)</f>
        <v>5</v>
      </c>
      <c r="V9" s="65"/>
      <c r="W9" s="66"/>
      <c r="X9" s="65"/>
      <c r="Y9" s="66"/>
      <c r="Z9" s="65">
        <f>VLOOKUP($A9,'Return Data'!$B$7:$R$2700,16,0)</f>
        <v>6.3994999999999997</v>
      </c>
      <c r="AA9" s="67">
        <f>RANK(Z9,Z$8:Z$25,0)</f>
        <v>16</v>
      </c>
    </row>
    <row r="10" spans="1:27" x14ac:dyDescent="0.3">
      <c r="A10" s="63" t="s">
        <v>1234</v>
      </c>
      <c r="B10" s="64">
        <f>VLOOKUP($A10,'Return Data'!$B$7:$R$2700,3,0)</f>
        <v>44260</v>
      </c>
      <c r="C10" s="65">
        <f>VLOOKUP($A10,'Return Data'!$B$7:$R$2700,4,0)</f>
        <v>1088.5071</v>
      </c>
      <c r="D10" s="65">
        <f>VLOOKUP($A10,'Return Data'!$B$7:$R$2700,5,0)</f>
        <v>2.9980000000000002</v>
      </c>
      <c r="E10" s="66">
        <f>RANK(D10,D$8:D$25,0)</f>
        <v>9</v>
      </c>
      <c r="F10" s="65">
        <f>VLOOKUP($A10,'Return Data'!$B$7:$R$2700,6,0)</f>
        <v>2.8386</v>
      </c>
      <c r="G10" s="66">
        <f>RANK(F10,F$8:F$25,0)</f>
        <v>9</v>
      </c>
      <c r="H10" s="65">
        <f>VLOOKUP($A10,'Return Data'!$B$7:$R$2700,7,0)</f>
        <v>2.6341000000000001</v>
      </c>
      <c r="I10" s="66">
        <f>RANK(H10,H$8:H$25,0)</f>
        <v>16</v>
      </c>
      <c r="J10" s="65">
        <f>VLOOKUP($A10,'Return Data'!$B$7:$R$2700,8,0)</f>
        <v>2.6947000000000001</v>
      </c>
      <c r="K10" s="66">
        <f>RANK(J10,J$8:J$25,0)</f>
        <v>15</v>
      </c>
      <c r="L10" s="65">
        <f>VLOOKUP($A10,'Return Data'!$B$7:$R$2700,9,0)</f>
        <v>2.9289999999999998</v>
      </c>
      <c r="M10" s="66">
        <f>RANK(L10,L$8:L$25,0)</f>
        <v>17</v>
      </c>
      <c r="N10" s="65">
        <f>VLOOKUP($A10,'Return Data'!$B$7:$R$2700,10,0)</f>
        <v>2.8409</v>
      </c>
      <c r="O10" s="66">
        <f>RANK(N10,N$8:N$25,0)</f>
        <v>18</v>
      </c>
      <c r="P10" s="65">
        <f>VLOOKUP($A10,'Return Data'!$B$7:$R$2700,11,0)</f>
        <v>3.1789000000000001</v>
      </c>
      <c r="Q10" s="66">
        <f>RANK(P10,P$8:P$25,0)</f>
        <v>18</v>
      </c>
      <c r="R10" s="65">
        <f>VLOOKUP($A10,'Return Data'!$B$7:$R$2700,12,0)</f>
        <v>3.1932</v>
      </c>
      <c r="S10" s="66">
        <f>RANK(R10,R$8:R$25,0)</f>
        <v>18</v>
      </c>
      <c r="T10" s="65">
        <f>VLOOKUP($A10,'Return Data'!$B$7:$R$2700,13,0)</f>
        <v>3.8531</v>
      </c>
      <c r="U10" s="66">
        <f>RANK(T10,T$8:T$25,0)</f>
        <v>17</v>
      </c>
      <c r="V10" s="65"/>
      <c r="W10" s="66"/>
      <c r="X10" s="65"/>
      <c r="Y10" s="66"/>
      <c r="Z10" s="65">
        <f>VLOOKUP($A10,'Return Data'!$B$7:$R$2700,16,0)</f>
        <v>5.0773999999999999</v>
      </c>
      <c r="AA10" s="67">
        <f>RANK(Z10,Z$8:Z$25,0)</f>
        <v>17</v>
      </c>
    </row>
    <row r="11" spans="1:27" x14ac:dyDescent="0.3">
      <c r="A11" s="63" t="s">
        <v>1236</v>
      </c>
      <c r="B11" s="64">
        <f>VLOOKUP($A11,'Return Data'!$B$7:$R$2700,3,0)</f>
        <v>44260</v>
      </c>
      <c r="C11" s="65">
        <f>VLOOKUP($A11,'Return Data'!$B$7:$R$2700,4,0)</f>
        <v>41.924900000000001</v>
      </c>
      <c r="D11" s="65">
        <f>VLOOKUP($A11,'Return Data'!$B$7:$R$2700,5,0)</f>
        <v>2.4379</v>
      </c>
      <c r="E11" s="66">
        <f>RANK(D11,D$8:D$25,0)</f>
        <v>13</v>
      </c>
      <c r="F11" s="65">
        <f>VLOOKUP($A11,'Return Data'!$B$7:$R$2700,6,0)</f>
        <v>2.6995</v>
      </c>
      <c r="G11" s="66">
        <f>RANK(F11,F$8:F$25,0)</f>
        <v>12</v>
      </c>
      <c r="H11" s="65">
        <f>VLOOKUP($A11,'Return Data'!$B$7:$R$2700,7,0)</f>
        <v>2.7873999999999999</v>
      </c>
      <c r="I11" s="66">
        <f>RANK(H11,H$8:H$25,0)</f>
        <v>12</v>
      </c>
      <c r="J11" s="65">
        <f>VLOOKUP($A11,'Return Data'!$B$7:$R$2700,8,0)</f>
        <v>2.6436999999999999</v>
      </c>
      <c r="K11" s="66">
        <f>RANK(J11,J$8:J$25,0)</f>
        <v>17</v>
      </c>
      <c r="L11" s="65">
        <f>VLOOKUP($A11,'Return Data'!$B$7:$R$2700,9,0)</f>
        <v>3.0135999999999998</v>
      </c>
      <c r="M11" s="66">
        <f>RANK(L11,L$8:L$25,0)</f>
        <v>16</v>
      </c>
      <c r="N11" s="65">
        <f>VLOOKUP($A11,'Return Data'!$B$7:$R$2700,10,0)</f>
        <v>2.9422999999999999</v>
      </c>
      <c r="O11" s="66">
        <f>RANK(N11,N$8:N$25,0)</f>
        <v>17</v>
      </c>
      <c r="P11" s="65">
        <f>VLOOKUP($A11,'Return Data'!$B$7:$R$2700,11,0)</f>
        <v>3.3534000000000002</v>
      </c>
      <c r="Q11" s="66">
        <f>RANK(P11,P$8:P$25,0)</f>
        <v>17</v>
      </c>
      <c r="R11" s="65">
        <f>VLOOKUP($A11,'Return Data'!$B$7:$R$2700,12,0)</f>
        <v>4.1914999999999996</v>
      </c>
      <c r="S11" s="66">
        <f>RANK(R11,R$8:R$25,0)</f>
        <v>14</v>
      </c>
      <c r="T11" s="65">
        <f>VLOOKUP($A11,'Return Data'!$B$7:$R$2700,13,0)</f>
        <v>5.3998999999999997</v>
      </c>
      <c r="U11" s="66">
        <f>RANK(T11,T$8:T$25,0)</f>
        <v>12</v>
      </c>
      <c r="V11" s="65">
        <f>VLOOKUP($A11,'Return Data'!$B$7:$R$2700,17,0)</f>
        <v>6.5865999999999998</v>
      </c>
      <c r="W11" s="66">
        <f>RANK(V11,V$8:V$25,0)</f>
        <v>10</v>
      </c>
      <c r="X11" s="65">
        <f>VLOOKUP($A11,'Return Data'!$B$7:$R$2700,14,0)</f>
        <v>6.9973999999999998</v>
      </c>
      <c r="Y11" s="66">
        <f>RANK(X11,X$8:X$25,0)</f>
        <v>9</v>
      </c>
      <c r="Z11" s="65">
        <f>VLOOKUP($A11,'Return Data'!$B$7:$R$2700,16,0)</f>
        <v>7.5179</v>
      </c>
      <c r="AA11" s="67">
        <f>RANK(Z11,Z$8:Z$25,0)</f>
        <v>12</v>
      </c>
    </row>
    <row r="12" spans="1:27" x14ac:dyDescent="0.3">
      <c r="A12" s="63" t="s">
        <v>1239</v>
      </c>
      <c r="B12" s="64">
        <f>VLOOKUP($A12,'Return Data'!$B$7:$R$2700,3,0)</f>
        <v>44260</v>
      </c>
      <c r="C12" s="65">
        <f>VLOOKUP($A12,'Return Data'!$B$7:$R$2700,4,0)</f>
        <v>39.817399999999999</v>
      </c>
      <c r="D12" s="65">
        <f>VLOOKUP($A12,'Return Data'!$B$7:$R$2700,5,0)</f>
        <v>2.7503000000000002</v>
      </c>
      <c r="E12" s="66">
        <f>RANK(D12,D$8:D$25,0)</f>
        <v>12</v>
      </c>
      <c r="F12" s="65">
        <f>VLOOKUP($A12,'Return Data'!$B$7:$R$2700,6,0)</f>
        <v>2.9340999999999999</v>
      </c>
      <c r="G12" s="66">
        <f>RANK(F12,F$8:F$25,0)</f>
        <v>8</v>
      </c>
      <c r="H12" s="65">
        <f>VLOOKUP($A12,'Return Data'!$B$7:$R$2700,7,0)</f>
        <v>3.0398999999999998</v>
      </c>
      <c r="I12" s="66">
        <f>RANK(H12,H$8:H$25,0)</f>
        <v>8</v>
      </c>
      <c r="J12" s="65">
        <f>VLOOKUP($A12,'Return Data'!$B$7:$R$2700,8,0)</f>
        <v>2.9676</v>
      </c>
      <c r="K12" s="66">
        <f>RANK(J12,J$8:J$25,0)</f>
        <v>13</v>
      </c>
      <c r="L12" s="65">
        <f>VLOOKUP($A12,'Return Data'!$B$7:$R$2700,9,0)</f>
        <v>3.4203000000000001</v>
      </c>
      <c r="M12" s="66">
        <f>RANK(L12,L$8:L$25,0)</f>
        <v>13</v>
      </c>
      <c r="N12" s="65">
        <f>VLOOKUP($A12,'Return Data'!$B$7:$R$2700,10,0)</f>
        <v>3.1646999999999998</v>
      </c>
      <c r="O12" s="66">
        <f>RANK(N12,N$8:N$25,0)</f>
        <v>14</v>
      </c>
      <c r="P12" s="65">
        <f>VLOOKUP($A12,'Return Data'!$B$7:$R$2700,11,0)</f>
        <v>3.5335000000000001</v>
      </c>
      <c r="Q12" s="66">
        <f>RANK(P12,P$8:P$25,0)</f>
        <v>13</v>
      </c>
      <c r="R12" s="65">
        <f>VLOOKUP($A12,'Return Data'!$B$7:$R$2700,12,0)</f>
        <v>4.3071999999999999</v>
      </c>
      <c r="S12" s="66">
        <f>RANK(R12,R$8:R$25,0)</f>
        <v>11</v>
      </c>
      <c r="T12" s="65">
        <f>VLOOKUP($A12,'Return Data'!$B$7:$R$2700,13,0)</f>
        <v>5.5319000000000003</v>
      </c>
      <c r="U12" s="66">
        <f>RANK(T12,T$8:T$25,0)</f>
        <v>9</v>
      </c>
      <c r="V12" s="65">
        <f>VLOOKUP($A12,'Return Data'!$B$7:$R$2700,17,0)</f>
        <v>6.9131999999999998</v>
      </c>
      <c r="W12" s="66">
        <f>RANK(V12,V$8:V$25,0)</f>
        <v>3</v>
      </c>
      <c r="X12" s="65">
        <f>VLOOKUP($A12,'Return Data'!$B$7:$R$2700,14,0)</f>
        <v>7.2956000000000003</v>
      </c>
      <c r="Y12" s="66">
        <f>RANK(X12,X$8:X$25,0)</f>
        <v>3</v>
      </c>
      <c r="Z12" s="65">
        <f>VLOOKUP($A12,'Return Data'!$B$7:$R$2700,16,0)</f>
        <v>8.1598000000000006</v>
      </c>
      <c r="AA12" s="67">
        <f>RANK(Z12,Z$8:Z$25,0)</f>
        <v>4</v>
      </c>
    </row>
    <row r="13" spans="1:27" x14ac:dyDescent="0.3">
      <c r="A13" s="63" t="s">
        <v>1241</v>
      </c>
      <c r="B13" s="64">
        <f>VLOOKUP($A13,'Return Data'!$B$7:$R$2700,3,0)</f>
        <v>44260</v>
      </c>
      <c r="C13" s="65">
        <f>VLOOKUP($A13,'Return Data'!$B$7:$R$2700,4,0)</f>
        <v>4456.5838000000003</v>
      </c>
      <c r="D13" s="65">
        <f>VLOOKUP($A13,'Return Data'!$B$7:$R$2700,5,0)</f>
        <v>3.8416000000000001</v>
      </c>
      <c r="E13" s="66">
        <f>RANK(D13,D$8:D$25,0)</f>
        <v>2</v>
      </c>
      <c r="F13" s="65">
        <f>VLOOKUP($A13,'Return Data'!$B$7:$R$2700,6,0)</f>
        <v>3.6230000000000002</v>
      </c>
      <c r="G13" s="66">
        <f>RANK(F13,F$8:F$25,0)</f>
        <v>1</v>
      </c>
      <c r="H13" s="65">
        <f>VLOOKUP($A13,'Return Data'!$B$7:$R$2700,7,0)</f>
        <v>3.4275000000000002</v>
      </c>
      <c r="I13" s="66">
        <f>RANK(H13,H$8:H$25,0)</f>
        <v>1</v>
      </c>
      <c r="J13" s="65">
        <f>VLOOKUP($A13,'Return Data'!$B$7:$R$2700,8,0)</f>
        <v>3.2864</v>
      </c>
      <c r="K13" s="66">
        <f>RANK(J13,J$8:J$25,0)</f>
        <v>10</v>
      </c>
      <c r="L13" s="65">
        <f>VLOOKUP($A13,'Return Data'!$B$7:$R$2700,9,0)</f>
        <v>3.7155</v>
      </c>
      <c r="M13" s="66">
        <f>RANK(L13,L$8:L$25,0)</f>
        <v>12</v>
      </c>
      <c r="N13" s="65">
        <f>VLOOKUP($A13,'Return Data'!$B$7:$R$2700,10,0)</f>
        <v>3.2679999999999998</v>
      </c>
      <c r="O13" s="66">
        <f>RANK(N13,N$8:N$25,0)</f>
        <v>11</v>
      </c>
      <c r="P13" s="65">
        <f>VLOOKUP($A13,'Return Data'!$B$7:$R$2700,11,0)</f>
        <v>3.7654999999999998</v>
      </c>
      <c r="Q13" s="66">
        <f>RANK(P13,P$8:P$25,0)</f>
        <v>11</v>
      </c>
      <c r="R13" s="65">
        <f>VLOOKUP($A13,'Return Data'!$B$7:$R$2700,12,0)</f>
        <v>4.7514000000000003</v>
      </c>
      <c r="S13" s="66">
        <f>RANK(R13,R$8:R$25,0)</f>
        <v>5</v>
      </c>
      <c r="T13" s="65">
        <f>VLOOKUP($A13,'Return Data'!$B$7:$R$2700,13,0)</f>
        <v>6.1050000000000004</v>
      </c>
      <c r="U13" s="66">
        <f>RANK(T13,T$8:T$25,0)</f>
        <v>1</v>
      </c>
      <c r="V13" s="65">
        <f>VLOOKUP($A13,'Return Data'!$B$7:$R$2700,17,0)</f>
        <v>7.07</v>
      </c>
      <c r="W13" s="66">
        <f>RANK(V13,V$8:V$25,0)</f>
        <v>1</v>
      </c>
      <c r="X13" s="65">
        <f>VLOOKUP($A13,'Return Data'!$B$7:$R$2700,14,0)</f>
        <v>7.3224999999999998</v>
      </c>
      <c r="Y13" s="66">
        <f>RANK(X13,X$8:X$25,0)</f>
        <v>2</v>
      </c>
      <c r="Z13" s="65">
        <f>VLOOKUP($A13,'Return Data'!$B$7:$R$2700,16,0)</f>
        <v>7.8634000000000004</v>
      </c>
      <c r="AA13" s="67">
        <f>RANK(Z13,Z$8:Z$25,0)</f>
        <v>6</v>
      </c>
    </row>
    <row r="14" spans="1:27" x14ac:dyDescent="0.3">
      <c r="A14" s="63" t="s">
        <v>1243</v>
      </c>
      <c r="B14" s="64">
        <f>VLOOKUP($A14,'Return Data'!$B$7:$R$2700,3,0)</f>
        <v>44260</v>
      </c>
      <c r="C14" s="65">
        <f>VLOOKUP($A14,'Return Data'!$B$7:$R$2700,4,0)</f>
        <v>294.20890000000003</v>
      </c>
      <c r="D14" s="65">
        <f>VLOOKUP($A14,'Return Data'!$B$7:$R$2700,5,0)</f>
        <v>2.2705000000000002</v>
      </c>
      <c r="E14" s="66">
        <f>RANK(D14,D$8:D$25,0)</f>
        <v>14</v>
      </c>
      <c r="F14" s="65">
        <f>VLOOKUP($A14,'Return Data'!$B$7:$R$2700,6,0)</f>
        <v>2.7507000000000001</v>
      </c>
      <c r="G14" s="66">
        <f>RANK(F14,F$8:F$25,0)</f>
        <v>11</v>
      </c>
      <c r="H14" s="65">
        <f>VLOOKUP($A14,'Return Data'!$B$7:$R$2700,7,0)</f>
        <v>2.9969000000000001</v>
      </c>
      <c r="I14" s="66">
        <f>RANK(H14,H$8:H$25,0)</f>
        <v>9</v>
      </c>
      <c r="J14" s="65">
        <f>VLOOKUP($A14,'Return Data'!$B$7:$R$2700,8,0)</f>
        <v>3.1254</v>
      </c>
      <c r="K14" s="66">
        <f>RANK(J14,J$8:J$25,0)</f>
        <v>12</v>
      </c>
      <c r="L14" s="65">
        <f>VLOOKUP($A14,'Return Data'!$B$7:$R$2700,9,0)</f>
        <v>3.7877999999999998</v>
      </c>
      <c r="M14" s="66">
        <f>RANK(L14,L$8:L$25,0)</f>
        <v>11</v>
      </c>
      <c r="N14" s="65">
        <f>VLOOKUP($A14,'Return Data'!$B$7:$R$2700,10,0)</f>
        <v>3.2915000000000001</v>
      </c>
      <c r="O14" s="66">
        <f>RANK(N14,N$8:N$25,0)</f>
        <v>9</v>
      </c>
      <c r="P14" s="65">
        <f>VLOOKUP($A14,'Return Data'!$B$7:$R$2700,11,0)</f>
        <v>3.7839</v>
      </c>
      <c r="Q14" s="66">
        <f>RANK(P14,P$8:P$25,0)</f>
        <v>9</v>
      </c>
      <c r="R14" s="65">
        <f>VLOOKUP($A14,'Return Data'!$B$7:$R$2700,12,0)</f>
        <v>4.5940000000000003</v>
      </c>
      <c r="S14" s="66">
        <f>RANK(R14,R$8:R$25,0)</f>
        <v>8</v>
      </c>
      <c r="T14" s="65">
        <f>VLOOKUP($A14,'Return Data'!$B$7:$R$2700,13,0)</f>
        <v>5.7934999999999999</v>
      </c>
      <c r="U14" s="66">
        <f>RANK(T14,T$8:T$25,0)</f>
        <v>4</v>
      </c>
      <c r="V14" s="65">
        <f>VLOOKUP($A14,'Return Data'!$B$7:$R$2700,17,0)</f>
        <v>6.7305000000000001</v>
      </c>
      <c r="W14" s="66">
        <f>RANK(V14,V$8:V$25,0)</f>
        <v>7</v>
      </c>
      <c r="X14" s="65">
        <f>VLOOKUP($A14,'Return Data'!$B$7:$R$2700,14,0)</f>
        <v>7.1608000000000001</v>
      </c>
      <c r="Y14" s="66">
        <f>RANK(X14,X$8:X$25,0)</f>
        <v>8</v>
      </c>
      <c r="Z14" s="65">
        <f>VLOOKUP($A14,'Return Data'!$B$7:$R$2700,16,0)</f>
        <v>7.8215000000000003</v>
      </c>
      <c r="AA14" s="67">
        <f>RANK(Z14,Z$8:Z$25,0)</f>
        <v>9</v>
      </c>
    </row>
    <row r="15" spans="1:27" x14ac:dyDescent="0.3">
      <c r="A15" s="63" t="s">
        <v>1244</v>
      </c>
      <c r="B15" s="64">
        <f>VLOOKUP($A15,'Return Data'!$B$7:$R$2700,3,0)</f>
        <v>44260</v>
      </c>
      <c r="C15" s="65">
        <f>VLOOKUP($A15,'Return Data'!$B$7:$R$2700,4,0)</f>
        <v>33.523099999999999</v>
      </c>
      <c r="D15" s="65">
        <f>VLOOKUP($A15,'Return Data'!$B$7:$R$2700,5,0)</f>
        <v>3.1577999999999999</v>
      </c>
      <c r="E15" s="66">
        <f>RANK(D15,D$8:D$25,0)</f>
        <v>4</v>
      </c>
      <c r="F15" s="65">
        <f>VLOOKUP($A15,'Return Data'!$B$7:$R$2700,6,0)</f>
        <v>3.3035999999999999</v>
      </c>
      <c r="G15" s="66">
        <f>RANK(F15,F$8:F$25,0)</f>
        <v>2</v>
      </c>
      <c r="H15" s="65">
        <f>VLOOKUP($A15,'Return Data'!$B$7:$R$2700,7,0)</f>
        <v>3.0815999999999999</v>
      </c>
      <c r="I15" s="66">
        <f>RANK(H15,H$8:H$25,0)</f>
        <v>7</v>
      </c>
      <c r="J15" s="65">
        <f>VLOOKUP($A15,'Return Data'!$B$7:$R$2700,8,0)</f>
        <v>3.2999000000000001</v>
      </c>
      <c r="K15" s="66">
        <f>RANK(J15,J$8:J$25,0)</f>
        <v>9</v>
      </c>
      <c r="L15" s="65">
        <f>VLOOKUP($A15,'Return Data'!$B$7:$R$2700,9,0)</f>
        <v>3.8532999999999999</v>
      </c>
      <c r="M15" s="66">
        <f>RANK(L15,L$8:L$25,0)</f>
        <v>10</v>
      </c>
      <c r="N15" s="65">
        <f>VLOOKUP($A15,'Return Data'!$B$7:$R$2700,10,0)</f>
        <v>3.1352000000000002</v>
      </c>
      <c r="O15" s="66">
        <f>RANK(N15,N$8:N$25,0)</f>
        <v>15</v>
      </c>
      <c r="P15" s="65">
        <f>VLOOKUP($A15,'Return Data'!$B$7:$R$2700,11,0)</f>
        <v>3.4342999999999999</v>
      </c>
      <c r="Q15" s="66">
        <f>RANK(P15,P$8:P$25,0)</f>
        <v>15</v>
      </c>
      <c r="R15" s="65">
        <f>VLOOKUP($A15,'Return Data'!$B$7:$R$2700,12,0)</f>
        <v>4.0334000000000003</v>
      </c>
      <c r="S15" s="66">
        <f>RANK(R15,R$8:R$25,0)</f>
        <v>15</v>
      </c>
      <c r="T15" s="65">
        <f>VLOOKUP($A15,'Return Data'!$B$7:$R$2700,13,0)</f>
        <v>5.1879999999999997</v>
      </c>
      <c r="U15" s="66">
        <f>RANK(T15,T$8:T$25,0)</f>
        <v>13</v>
      </c>
      <c r="V15" s="65">
        <f>VLOOKUP($A15,'Return Data'!$B$7:$R$2700,17,0)</f>
        <v>6.2131999999999996</v>
      </c>
      <c r="W15" s="66">
        <f>RANK(V15,V$8:V$25,0)</f>
        <v>14</v>
      </c>
      <c r="X15" s="65">
        <f>VLOOKUP($A15,'Return Data'!$B$7:$R$2700,14,0)</f>
        <v>6.5628000000000002</v>
      </c>
      <c r="Y15" s="66">
        <f>RANK(X15,X$8:X$25,0)</f>
        <v>12</v>
      </c>
      <c r="Z15" s="65">
        <f>VLOOKUP($A15,'Return Data'!$B$7:$R$2700,16,0)</f>
        <v>7.7648000000000001</v>
      </c>
      <c r="AA15" s="67">
        <f>RANK(Z15,Z$8:Z$25,0)</f>
        <v>11</v>
      </c>
    </row>
    <row r="16" spans="1:27" x14ac:dyDescent="0.3">
      <c r="A16" s="63" t="s">
        <v>1246</v>
      </c>
      <c r="B16" s="64">
        <f>VLOOKUP($A16,'Return Data'!$B$7:$R$2700,3,0)</f>
        <v>44259</v>
      </c>
      <c r="C16" s="65">
        <f>VLOOKUP($A16,'Return Data'!$B$7:$R$2700,4,0)</f>
        <v>1176.2913000000001</v>
      </c>
      <c r="D16" s="65">
        <f>VLOOKUP($A16,'Return Data'!$B$7:$R$2700,5,0)</f>
        <v>2.7743000000000002</v>
      </c>
      <c r="E16" s="66">
        <f>RANK(D16,D$8:D$25,0)</f>
        <v>11</v>
      </c>
      <c r="F16" s="65">
        <f>VLOOKUP($A16,'Return Data'!$B$7:$R$2700,6,0)</f>
        <v>2.6153</v>
      </c>
      <c r="G16" s="66">
        <f>RANK(F16,F$8:F$25,0)</f>
        <v>14</v>
      </c>
      <c r="H16" s="65">
        <f>VLOOKUP($A16,'Return Data'!$B$7:$R$2700,7,0)</f>
        <v>2.7568999999999999</v>
      </c>
      <c r="I16" s="66">
        <f>RANK(H16,H$8:H$25,0)</f>
        <v>14</v>
      </c>
      <c r="J16" s="65">
        <f>VLOOKUP($A16,'Return Data'!$B$7:$R$2700,8,0)</f>
        <v>2.4195000000000002</v>
      </c>
      <c r="K16" s="66">
        <f>RANK(J16,J$8:J$25,0)</f>
        <v>18</v>
      </c>
      <c r="L16" s="65">
        <f>VLOOKUP($A16,'Return Data'!$B$7:$R$2700,9,0)</f>
        <v>2.4239000000000002</v>
      </c>
      <c r="M16" s="66">
        <f>RANK(L16,L$8:L$25,0)</f>
        <v>18</v>
      </c>
      <c r="N16" s="65">
        <f>VLOOKUP($A16,'Return Data'!$B$7:$R$2700,10,0)</f>
        <v>13.328799999999999</v>
      </c>
      <c r="O16" s="66">
        <f>RANK(N16,N$8:N$25,0)</f>
        <v>1</v>
      </c>
      <c r="P16" s="65">
        <f>VLOOKUP($A16,'Return Data'!$B$7:$R$2700,11,0)</f>
        <v>8.0097000000000005</v>
      </c>
      <c r="Q16" s="66">
        <f>RANK(P16,P$8:P$25,0)</f>
        <v>1</v>
      </c>
      <c r="R16" s="65">
        <f>VLOOKUP($A16,'Return Data'!$B$7:$R$2700,12,0)</f>
        <v>6.2122999999999999</v>
      </c>
      <c r="S16" s="66">
        <f>RANK(R16,R$8:R$25,0)</f>
        <v>1</v>
      </c>
      <c r="T16" s="65">
        <f>VLOOKUP($A16,'Return Data'!$B$7:$R$2700,13,0)</f>
        <v>5.6753</v>
      </c>
      <c r="U16" s="66">
        <f>RANK(T16,T$8:T$25,0)</f>
        <v>6</v>
      </c>
      <c r="V16" s="65">
        <f>VLOOKUP($A16,'Return Data'!$B$7:$R$2700,17,0)</f>
        <v>6.5688000000000004</v>
      </c>
      <c r="W16" s="66">
        <f>RANK(V16,V$8:V$25,0)</f>
        <v>11</v>
      </c>
      <c r="X16" s="65"/>
      <c r="Y16" s="66"/>
      <c r="Z16" s="65">
        <f>VLOOKUP($A16,'Return Data'!$B$7:$R$2700,16,0)</f>
        <v>6.8216999999999999</v>
      </c>
      <c r="AA16" s="67">
        <f>RANK(Z16,Z$8:Z$25,0)</f>
        <v>14</v>
      </c>
    </row>
    <row r="17" spans="1:27" x14ac:dyDescent="0.3">
      <c r="A17" s="63" t="s">
        <v>1249</v>
      </c>
      <c r="B17" s="64">
        <f>VLOOKUP($A17,'Return Data'!$B$7:$R$2700,3,0)</f>
        <v>44260</v>
      </c>
      <c r="C17" s="65">
        <f>VLOOKUP($A17,'Return Data'!$B$7:$R$2700,4,0)</f>
        <v>2434.2042000000001</v>
      </c>
      <c r="D17" s="65">
        <f>VLOOKUP($A17,'Return Data'!$B$7:$R$2700,5,0)</f>
        <v>3.0427</v>
      </c>
      <c r="E17" s="66">
        <f>RANK(D17,D$8:D$25,0)</f>
        <v>7</v>
      </c>
      <c r="F17" s="65">
        <f>VLOOKUP($A17,'Return Data'!$B$7:$R$2700,6,0)</f>
        <v>3.2446999999999999</v>
      </c>
      <c r="G17" s="66">
        <f>RANK(F17,F$8:F$25,0)</f>
        <v>3</v>
      </c>
      <c r="H17" s="65">
        <f>VLOOKUP($A17,'Return Data'!$B$7:$R$2700,7,0)</f>
        <v>3.3607</v>
      </c>
      <c r="I17" s="66">
        <f>RANK(H17,H$8:H$25,0)</f>
        <v>2</v>
      </c>
      <c r="J17" s="65">
        <f>VLOOKUP($A17,'Return Data'!$B$7:$R$2700,8,0)</f>
        <v>3.6707999999999998</v>
      </c>
      <c r="K17" s="66">
        <f>RANK(J17,J$8:J$25,0)</f>
        <v>1</v>
      </c>
      <c r="L17" s="65">
        <f>VLOOKUP($A17,'Return Data'!$B$7:$R$2700,9,0)</f>
        <v>3.9276</v>
      </c>
      <c r="M17" s="66">
        <f>RANK(L17,L$8:L$25,0)</f>
        <v>8</v>
      </c>
      <c r="N17" s="65">
        <f>VLOOKUP($A17,'Return Data'!$B$7:$R$2700,10,0)</f>
        <v>3.2098</v>
      </c>
      <c r="O17" s="66">
        <f>RANK(N17,N$8:N$25,0)</f>
        <v>13</v>
      </c>
      <c r="P17" s="65">
        <f>VLOOKUP($A17,'Return Data'!$B$7:$R$2700,11,0)</f>
        <v>3.6015000000000001</v>
      </c>
      <c r="Q17" s="66">
        <f>RANK(P17,P$8:P$25,0)</f>
        <v>12</v>
      </c>
      <c r="R17" s="65">
        <f>VLOOKUP($A17,'Return Data'!$B$7:$R$2700,12,0)</f>
        <v>4.2389999999999999</v>
      </c>
      <c r="S17" s="66">
        <f>RANK(R17,R$8:R$25,0)</f>
        <v>13</v>
      </c>
      <c r="T17" s="65">
        <f>VLOOKUP($A17,'Return Data'!$B$7:$R$2700,13,0)</f>
        <v>5.5002000000000004</v>
      </c>
      <c r="U17" s="66">
        <f>RANK(T17,T$8:T$25,0)</f>
        <v>11</v>
      </c>
      <c r="V17" s="65">
        <f>VLOOKUP($A17,'Return Data'!$B$7:$R$2700,17,0)</f>
        <v>6.2134</v>
      </c>
      <c r="W17" s="66">
        <f>RANK(V17,V$8:V$25,0)</f>
        <v>13</v>
      </c>
      <c r="X17" s="65">
        <f>VLOOKUP($A17,'Return Data'!$B$7:$R$2700,14,0)</f>
        <v>6.8005000000000004</v>
      </c>
      <c r="Y17" s="66">
        <f>RANK(X17,X$8:X$25,0)</f>
        <v>11</v>
      </c>
      <c r="Z17" s="65">
        <f>VLOOKUP($A17,'Return Data'!$B$7:$R$2700,16,0)</f>
        <v>8.2445000000000004</v>
      </c>
      <c r="AA17" s="67">
        <f>RANK(Z17,Z$8:Z$25,0)</f>
        <v>1</v>
      </c>
    </row>
    <row r="18" spans="1:27" x14ac:dyDescent="0.3">
      <c r="A18" s="63" t="s">
        <v>1253</v>
      </c>
      <c r="B18" s="64">
        <f>VLOOKUP($A18,'Return Data'!$B$7:$R$2700,3,0)</f>
        <v>44260</v>
      </c>
      <c r="C18" s="65">
        <f>VLOOKUP($A18,'Return Data'!$B$7:$R$2700,4,0)</f>
        <v>3471.5774000000001</v>
      </c>
      <c r="D18" s="65">
        <f>VLOOKUP($A18,'Return Data'!$B$7:$R$2700,5,0)</f>
        <v>4.0198999999999998</v>
      </c>
      <c r="E18" s="66">
        <f>RANK(D18,D$8:D$25,0)</f>
        <v>1</v>
      </c>
      <c r="F18" s="65">
        <f>VLOOKUP($A18,'Return Data'!$B$7:$R$2700,6,0)</f>
        <v>3.2166999999999999</v>
      </c>
      <c r="G18" s="66">
        <f>RANK(F18,F$8:F$25,0)</f>
        <v>4</v>
      </c>
      <c r="H18" s="65">
        <f>VLOOKUP($A18,'Return Data'!$B$7:$R$2700,7,0)</f>
        <v>3.1817000000000002</v>
      </c>
      <c r="I18" s="66">
        <f>RANK(H18,H$8:H$25,0)</f>
        <v>5</v>
      </c>
      <c r="J18" s="65">
        <f>VLOOKUP($A18,'Return Data'!$B$7:$R$2700,8,0)</f>
        <v>3.4693999999999998</v>
      </c>
      <c r="K18" s="66">
        <f>RANK(J18,J$8:J$25,0)</f>
        <v>6</v>
      </c>
      <c r="L18" s="65">
        <f>VLOOKUP($A18,'Return Data'!$B$7:$R$2700,9,0)</f>
        <v>4.0271999999999997</v>
      </c>
      <c r="M18" s="66">
        <f>RANK(L18,L$8:L$25,0)</f>
        <v>6</v>
      </c>
      <c r="N18" s="65">
        <f>VLOOKUP($A18,'Return Data'!$B$7:$R$2700,10,0)</f>
        <v>3.2884000000000002</v>
      </c>
      <c r="O18" s="66">
        <f>RANK(N18,N$8:N$25,0)</f>
        <v>10</v>
      </c>
      <c r="P18" s="65">
        <f>VLOOKUP($A18,'Return Data'!$B$7:$R$2700,11,0)</f>
        <v>3.8313000000000001</v>
      </c>
      <c r="Q18" s="66">
        <f>RANK(P18,P$8:P$25,0)</f>
        <v>8</v>
      </c>
      <c r="R18" s="65">
        <f>VLOOKUP($A18,'Return Data'!$B$7:$R$2700,12,0)</f>
        <v>4.3623000000000003</v>
      </c>
      <c r="S18" s="66">
        <f>RANK(R18,R$8:R$25,0)</f>
        <v>10</v>
      </c>
      <c r="T18" s="65">
        <f>VLOOKUP($A18,'Return Data'!$B$7:$R$2700,13,0)</f>
        <v>5.1764999999999999</v>
      </c>
      <c r="U18" s="66">
        <f>RANK(T18,T$8:T$25,0)</f>
        <v>14</v>
      </c>
      <c r="V18" s="65">
        <f>VLOOKUP($A18,'Return Data'!$B$7:$R$2700,17,0)</f>
        <v>6.4382000000000001</v>
      </c>
      <c r="W18" s="66">
        <f>RANK(V18,V$8:V$25,0)</f>
        <v>12</v>
      </c>
      <c r="X18" s="65">
        <f>VLOOKUP($A18,'Return Data'!$B$7:$R$2700,14,0)</f>
        <v>6.9751000000000003</v>
      </c>
      <c r="Y18" s="66">
        <f>RANK(X18,X$8:X$25,0)</f>
        <v>10</v>
      </c>
      <c r="Z18" s="65">
        <f>VLOOKUP($A18,'Return Data'!$B$7:$R$2700,16,0)</f>
        <v>7.774</v>
      </c>
      <c r="AA18" s="67">
        <f>RANK(Z18,Z$8:Z$25,0)</f>
        <v>10</v>
      </c>
    </row>
    <row r="19" spans="1:27" x14ac:dyDescent="0.3">
      <c r="A19" s="63" t="s">
        <v>1254</v>
      </c>
      <c r="B19" s="64">
        <f>VLOOKUP($A19,'Return Data'!$B$7:$R$2700,3,0)</f>
        <v>44260</v>
      </c>
      <c r="C19" s="65">
        <f>VLOOKUP($A19,'Return Data'!$B$7:$R$2700,4,0)</f>
        <v>32.102894855257198</v>
      </c>
      <c r="D19" s="65">
        <f>VLOOKUP($A19,'Return Data'!$B$7:$R$2700,5,0)</f>
        <v>1.7054</v>
      </c>
      <c r="E19" s="66">
        <f>RANK(D19,D$8:D$25,0)</f>
        <v>17</v>
      </c>
      <c r="F19" s="65">
        <f>VLOOKUP($A19,'Return Data'!$B$7:$R$2700,6,0)</f>
        <v>2.4449000000000001</v>
      </c>
      <c r="G19" s="66">
        <f>RANK(F19,F$8:F$25,0)</f>
        <v>16</v>
      </c>
      <c r="H19" s="65">
        <f>VLOOKUP($A19,'Return Data'!$B$7:$R$2700,7,0)</f>
        <v>2.6568999999999998</v>
      </c>
      <c r="I19" s="66">
        <f>RANK(H19,H$8:H$25,0)</f>
        <v>15</v>
      </c>
      <c r="J19" s="65">
        <f>VLOOKUP($A19,'Return Data'!$B$7:$R$2700,8,0)</f>
        <v>2.8</v>
      </c>
      <c r="K19" s="66">
        <f>RANK(J19,J$8:J$25,0)</f>
        <v>14</v>
      </c>
      <c r="L19" s="65">
        <f>VLOOKUP($A19,'Return Data'!$B$7:$R$2700,9,0)</f>
        <v>3.1932</v>
      </c>
      <c r="M19" s="66">
        <f>RANK(L19,L$8:L$25,0)</f>
        <v>14</v>
      </c>
      <c r="N19" s="65">
        <f>VLOOKUP($A19,'Return Data'!$B$7:$R$2700,10,0)</f>
        <v>2.9697</v>
      </c>
      <c r="O19" s="66">
        <f>RANK(N19,N$8:N$25,0)</f>
        <v>16</v>
      </c>
      <c r="P19" s="65">
        <f>VLOOKUP($A19,'Return Data'!$B$7:$R$2700,11,0)</f>
        <v>3.4590999999999998</v>
      </c>
      <c r="Q19" s="66">
        <f>RANK(P19,P$8:P$25,0)</f>
        <v>14</v>
      </c>
      <c r="R19" s="65">
        <f>VLOOKUP($A19,'Return Data'!$B$7:$R$2700,12,0)</f>
        <v>3.9474999999999998</v>
      </c>
      <c r="S19" s="66">
        <f>RANK(R19,R$8:R$25,0)</f>
        <v>16</v>
      </c>
      <c r="T19" s="65">
        <f>VLOOKUP($A19,'Return Data'!$B$7:$R$2700,13,0)</f>
        <v>5.1341999999999999</v>
      </c>
      <c r="U19" s="66">
        <f>RANK(T19,T$8:T$25,0)</f>
        <v>15</v>
      </c>
      <c r="V19" s="65">
        <f>VLOOKUP($A19,'Return Data'!$B$7:$R$2700,17,0)</f>
        <v>6.7986000000000004</v>
      </c>
      <c r="W19" s="66">
        <f>RANK(V19,V$8:V$25,0)</f>
        <v>6</v>
      </c>
      <c r="X19" s="65">
        <f>VLOOKUP($A19,'Return Data'!$B$7:$R$2700,14,0)</f>
        <v>7.2121000000000004</v>
      </c>
      <c r="Y19" s="66">
        <f>RANK(X19,X$8:X$25,0)</f>
        <v>6</v>
      </c>
      <c r="Z19" s="65">
        <f>VLOOKUP($A19,'Return Data'!$B$7:$R$2700,16,0)</f>
        <v>8.2064000000000004</v>
      </c>
      <c r="AA19" s="67">
        <f>RANK(Z19,Z$8:Z$25,0)</f>
        <v>3</v>
      </c>
    </row>
    <row r="20" spans="1:27" x14ac:dyDescent="0.3">
      <c r="A20" s="63" t="s">
        <v>1257</v>
      </c>
      <c r="B20" s="64">
        <f>VLOOKUP($A20,'Return Data'!$B$7:$R$2700,3,0)</f>
        <v>44260</v>
      </c>
      <c r="C20" s="65">
        <f>VLOOKUP($A20,'Return Data'!$B$7:$R$2700,4,0)</f>
        <v>3209.1428000000001</v>
      </c>
      <c r="D20" s="65">
        <f>VLOOKUP($A20,'Return Data'!$B$7:$R$2700,5,0)</f>
        <v>3.0154000000000001</v>
      </c>
      <c r="E20" s="66">
        <f>RANK(D20,D$8:D$25,0)</f>
        <v>8</v>
      </c>
      <c r="F20" s="65">
        <f>VLOOKUP($A20,'Return Data'!$B$7:$R$2700,6,0)</f>
        <v>3.077</v>
      </c>
      <c r="G20" s="66">
        <f>RANK(F20,F$8:F$25,0)</f>
        <v>6</v>
      </c>
      <c r="H20" s="65">
        <f>VLOOKUP($A20,'Return Data'!$B$7:$R$2700,7,0)</f>
        <v>3.2079</v>
      </c>
      <c r="I20" s="66">
        <f>RANK(H20,H$8:H$25,0)</f>
        <v>4</v>
      </c>
      <c r="J20" s="65">
        <f>VLOOKUP($A20,'Return Data'!$B$7:$R$2700,8,0)</f>
        <v>3.6103000000000001</v>
      </c>
      <c r="K20" s="66">
        <f>RANK(J20,J$8:J$25,0)</f>
        <v>3</v>
      </c>
      <c r="L20" s="65">
        <f>VLOOKUP($A20,'Return Data'!$B$7:$R$2700,9,0)</f>
        <v>4.2337999999999996</v>
      </c>
      <c r="M20" s="66">
        <f>RANK(L20,L$8:L$25,0)</f>
        <v>2</v>
      </c>
      <c r="N20" s="65">
        <f>VLOOKUP($A20,'Return Data'!$B$7:$R$2700,10,0)</f>
        <v>3.5789</v>
      </c>
      <c r="O20" s="66">
        <f>RANK(N20,N$8:N$25,0)</f>
        <v>2</v>
      </c>
      <c r="P20" s="65">
        <f>VLOOKUP($A20,'Return Data'!$B$7:$R$2700,11,0)</f>
        <v>3.9639000000000002</v>
      </c>
      <c r="Q20" s="66">
        <f>RANK(P20,P$8:P$25,0)</f>
        <v>6</v>
      </c>
      <c r="R20" s="65">
        <f>VLOOKUP($A20,'Return Data'!$B$7:$R$2700,12,0)</f>
        <v>4.5445000000000002</v>
      </c>
      <c r="S20" s="66">
        <f>RANK(R20,R$8:R$25,0)</f>
        <v>9</v>
      </c>
      <c r="T20" s="65">
        <f>VLOOKUP($A20,'Return Data'!$B$7:$R$2700,13,0)</f>
        <v>5.5183999999999997</v>
      </c>
      <c r="U20" s="66">
        <f>RANK(T20,T$8:T$25,0)</f>
        <v>10</v>
      </c>
      <c r="V20" s="65">
        <f>VLOOKUP($A20,'Return Data'!$B$7:$R$2700,17,0)</f>
        <v>6.7054</v>
      </c>
      <c r="W20" s="66">
        <f>RANK(V20,V$8:V$25,0)</f>
        <v>8</v>
      </c>
      <c r="X20" s="65">
        <f>VLOOKUP($A20,'Return Data'!$B$7:$R$2700,14,0)</f>
        <v>7.2286999999999999</v>
      </c>
      <c r="Y20" s="66">
        <f>RANK(X20,X$8:X$25,0)</f>
        <v>5</v>
      </c>
      <c r="Z20" s="65">
        <f>VLOOKUP($A20,'Return Data'!$B$7:$R$2700,16,0)</f>
        <v>7.8461999999999996</v>
      </c>
      <c r="AA20" s="67">
        <f>RANK(Z20,Z$8:Z$25,0)</f>
        <v>8</v>
      </c>
    </row>
    <row r="21" spans="1:27" x14ac:dyDescent="0.3">
      <c r="A21" s="63" t="s">
        <v>1258</v>
      </c>
      <c r="B21" s="64">
        <f>VLOOKUP($A21,'Return Data'!$B$7:$R$2700,3,0)</f>
        <v>44260</v>
      </c>
      <c r="C21" s="65">
        <f>VLOOKUP($A21,'Return Data'!$B$7:$R$2700,4,0)</f>
        <v>1049.8037999999999</v>
      </c>
      <c r="D21" s="65">
        <f>VLOOKUP($A21,'Return Data'!$B$7:$R$2700,5,0)</f>
        <v>1.3525</v>
      </c>
      <c r="E21" s="66">
        <f>RANK(D21,D$8:D$25,0)</f>
        <v>18</v>
      </c>
      <c r="F21" s="65">
        <f>VLOOKUP($A21,'Return Data'!$B$7:$R$2700,6,0)</f>
        <v>1.5161</v>
      </c>
      <c r="G21" s="66">
        <f>RANK(F21,F$8:F$25,0)</f>
        <v>18</v>
      </c>
      <c r="H21" s="65">
        <f>VLOOKUP($A21,'Return Data'!$B$7:$R$2700,7,0)</f>
        <v>2.4722</v>
      </c>
      <c r="I21" s="66">
        <f>RANK(H21,H$8:H$25,0)</f>
        <v>18</v>
      </c>
      <c r="J21" s="65">
        <f>VLOOKUP($A21,'Return Data'!$B$7:$R$2700,8,0)</f>
        <v>3.3551000000000002</v>
      </c>
      <c r="K21" s="66">
        <f>RANK(J21,J$8:J$25,0)</f>
        <v>8</v>
      </c>
      <c r="L21" s="65">
        <f>VLOOKUP($A21,'Return Data'!$B$7:$R$2700,9,0)</f>
        <v>4.0933000000000002</v>
      </c>
      <c r="M21" s="66">
        <f>RANK(L21,L$8:L$25,0)</f>
        <v>4</v>
      </c>
      <c r="N21" s="65">
        <f>VLOOKUP($A21,'Return Data'!$B$7:$R$2700,10,0)</f>
        <v>3.4157000000000002</v>
      </c>
      <c r="O21" s="66">
        <f>RANK(N21,N$8:N$25,0)</f>
        <v>7</v>
      </c>
      <c r="P21" s="65">
        <f>VLOOKUP($A21,'Return Data'!$B$7:$R$2700,11,0)</f>
        <v>3.774</v>
      </c>
      <c r="Q21" s="66">
        <f>RANK(P21,P$8:P$25,0)</f>
        <v>10</v>
      </c>
      <c r="R21" s="65">
        <f>VLOOKUP($A21,'Return Data'!$B$7:$R$2700,12,0)</f>
        <v>4.2572000000000001</v>
      </c>
      <c r="S21" s="66">
        <f>RANK(R21,R$8:R$25,0)</f>
        <v>12</v>
      </c>
      <c r="T21" s="65"/>
      <c r="U21" s="66"/>
      <c r="V21" s="65"/>
      <c r="W21" s="66"/>
      <c r="X21" s="65"/>
      <c r="Y21" s="66"/>
      <c r="Z21" s="65">
        <f>VLOOKUP($A21,'Return Data'!$B$7:$R$2700,16,0)</f>
        <v>4.9941000000000004</v>
      </c>
      <c r="AA21" s="67">
        <f>RANK(Z21,Z$8:Z$25,0)</f>
        <v>18</v>
      </c>
    </row>
    <row r="22" spans="1:27" x14ac:dyDescent="0.3">
      <c r="A22" s="63" t="s">
        <v>1262</v>
      </c>
      <c r="B22" s="64">
        <f>VLOOKUP($A22,'Return Data'!$B$7:$R$2700,3,0)</f>
        <v>44260</v>
      </c>
      <c r="C22" s="65">
        <f>VLOOKUP($A22,'Return Data'!$B$7:$R$2700,4,0)</f>
        <v>34.073099999999997</v>
      </c>
      <c r="D22" s="65">
        <f>VLOOKUP($A22,'Return Data'!$B$7:$R$2700,5,0)</f>
        <v>3.1067999999999998</v>
      </c>
      <c r="E22" s="66">
        <f>RANK(D22,D$8:D$25,0)</f>
        <v>6</v>
      </c>
      <c r="F22" s="65">
        <f>VLOOKUP($A22,'Return Data'!$B$7:$R$2700,6,0)</f>
        <v>2.7858000000000001</v>
      </c>
      <c r="G22" s="66">
        <f>RANK(F22,F$8:F$25,0)</f>
        <v>10</v>
      </c>
      <c r="H22" s="65">
        <f>VLOOKUP($A22,'Return Data'!$B$7:$R$2700,7,0)</f>
        <v>3.0931000000000002</v>
      </c>
      <c r="I22" s="66">
        <f>RANK(H22,H$8:H$25,0)</f>
        <v>6</v>
      </c>
      <c r="J22" s="65">
        <f>VLOOKUP($A22,'Return Data'!$B$7:$R$2700,8,0)</f>
        <v>3.4113000000000002</v>
      </c>
      <c r="K22" s="66">
        <f>RANK(J22,J$8:J$25,0)</f>
        <v>7</v>
      </c>
      <c r="L22" s="65">
        <f>VLOOKUP($A22,'Return Data'!$B$7:$R$2700,9,0)</f>
        <v>3.9293999999999998</v>
      </c>
      <c r="M22" s="66">
        <f>RANK(L22,L$8:L$25,0)</f>
        <v>7</v>
      </c>
      <c r="N22" s="65">
        <f>VLOOKUP($A22,'Return Data'!$B$7:$R$2700,10,0)</f>
        <v>3.4563000000000001</v>
      </c>
      <c r="O22" s="66">
        <f>RANK(N22,N$8:N$25,0)</f>
        <v>5</v>
      </c>
      <c r="P22" s="65">
        <f>VLOOKUP($A22,'Return Data'!$B$7:$R$2700,11,0)</f>
        <v>3.9718</v>
      </c>
      <c r="Q22" s="66">
        <f>RANK(P22,P$8:P$25,0)</f>
        <v>5</v>
      </c>
      <c r="R22" s="65">
        <f>VLOOKUP($A22,'Return Data'!$B$7:$R$2700,12,0)</f>
        <v>4.7760999999999996</v>
      </c>
      <c r="S22" s="66">
        <f>RANK(R22,R$8:R$25,0)</f>
        <v>4</v>
      </c>
      <c r="T22" s="65">
        <f>VLOOKUP($A22,'Return Data'!$B$7:$R$2700,13,0)</f>
        <v>5.6334</v>
      </c>
      <c r="U22" s="66">
        <f>RANK(T22,T$8:T$25,0)</f>
        <v>7</v>
      </c>
      <c r="V22" s="65">
        <f>VLOOKUP($A22,'Return Data'!$B$7:$R$2700,17,0)</f>
        <v>6.8514999999999997</v>
      </c>
      <c r="W22" s="66">
        <f>RANK(V22,V$8:V$25,0)</f>
        <v>4</v>
      </c>
      <c r="X22" s="65">
        <f>VLOOKUP($A22,'Return Data'!$B$7:$R$2700,14,0)</f>
        <v>7.2784000000000004</v>
      </c>
      <c r="Y22" s="66">
        <f>RANK(X22,X$8:X$25,0)</f>
        <v>4</v>
      </c>
      <c r="Z22" s="65">
        <f>VLOOKUP($A22,'Return Data'!$B$7:$R$2700,16,0)</f>
        <v>8.2149999999999999</v>
      </c>
      <c r="AA22" s="67">
        <f>RANK(Z22,Z$8:Z$25,0)</f>
        <v>2</v>
      </c>
    </row>
    <row r="23" spans="1:27" x14ac:dyDescent="0.3">
      <c r="A23" s="63" t="s">
        <v>1264</v>
      </c>
      <c r="B23" s="64">
        <f>VLOOKUP($A23,'Return Data'!$B$7:$R$2700,3,0)</f>
        <v>44260</v>
      </c>
      <c r="C23" s="65">
        <f>VLOOKUP($A23,'Return Data'!$B$7:$R$2700,4,0)</f>
        <v>11.677199999999999</v>
      </c>
      <c r="D23" s="65">
        <f>VLOOKUP($A23,'Return Data'!$B$7:$R$2700,5,0)</f>
        <v>1.8754999999999999</v>
      </c>
      <c r="E23" s="66">
        <f>RANK(D23,D$8:D$25,0)</f>
        <v>16</v>
      </c>
      <c r="F23" s="65">
        <f>VLOOKUP($A23,'Return Data'!$B$7:$R$2700,6,0)</f>
        <v>1.98</v>
      </c>
      <c r="G23" s="66">
        <f>RANK(F23,F$8:F$25,0)</f>
        <v>17</v>
      </c>
      <c r="H23" s="65">
        <f>VLOOKUP($A23,'Return Data'!$B$7:$R$2700,7,0)</f>
        <v>2.5017999999999998</v>
      </c>
      <c r="I23" s="66">
        <f>RANK(H23,H$8:H$25,0)</f>
        <v>17</v>
      </c>
      <c r="J23" s="65">
        <f>VLOOKUP($A23,'Return Data'!$B$7:$R$2700,8,0)</f>
        <v>2.6493000000000002</v>
      </c>
      <c r="K23" s="66">
        <f>RANK(J23,J$8:J$25,0)</f>
        <v>16</v>
      </c>
      <c r="L23" s="65">
        <f>VLOOKUP($A23,'Return Data'!$B$7:$R$2700,9,0)</f>
        <v>3.1556999999999999</v>
      </c>
      <c r="M23" s="66">
        <f>RANK(L23,L$8:L$25,0)</f>
        <v>15</v>
      </c>
      <c r="N23" s="65">
        <f>VLOOKUP($A23,'Return Data'!$B$7:$R$2700,10,0)</f>
        <v>3.2410000000000001</v>
      </c>
      <c r="O23" s="66">
        <f>RANK(N23,N$8:N$25,0)</f>
        <v>12</v>
      </c>
      <c r="P23" s="65">
        <f>VLOOKUP($A23,'Return Data'!$B$7:$R$2700,11,0)</f>
        <v>3.4058999999999999</v>
      </c>
      <c r="Q23" s="66">
        <f>RANK(P23,P$8:P$25,0)</f>
        <v>16</v>
      </c>
      <c r="R23" s="65">
        <f>VLOOKUP($A23,'Return Data'!$B$7:$R$2700,12,0)</f>
        <v>3.8349000000000002</v>
      </c>
      <c r="S23" s="66">
        <f>RANK(R23,R$8:R$25,0)</f>
        <v>17</v>
      </c>
      <c r="T23" s="65">
        <f>VLOOKUP($A23,'Return Data'!$B$7:$R$2700,13,0)</f>
        <v>4.6588000000000003</v>
      </c>
      <c r="U23" s="66">
        <f>RANK(T23,T$8:T$25,0)</f>
        <v>16</v>
      </c>
      <c r="V23" s="65">
        <f>VLOOKUP($A23,'Return Data'!$B$7:$R$2700,17,0)</f>
        <v>6.1317000000000004</v>
      </c>
      <c r="W23" s="66">
        <f>RANK(V23,V$8:V$25,0)</f>
        <v>15</v>
      </c>
      <c r="X23" s="65"/>
      <c r="Y23" s="66"/>
      <c r="Z23" s="65">
        <f>VLOOKUP($A23,'Return Data'!$B$7:$R$2700,16,0)</f>
        <v>6.5578000000000003</v>
      </c>
      <c r="AA23" s="67">
        <f>RANK(Z23,Z$8:Z$25,0)</f>
        <v>15</v>
      </c>
    </row>
    <row r="24" spans="1:27" x14ac:dyDescent="0.3">
      <c r="A24" s="63" t="s">
        <v>1266</v>
      </c>
      <c r="B24" s="64">
        <f>VLOOKUP($A24,'Return Data'!$B$7:$R$2700,3,0)</f>
        <v>44260</v>
      </c>
      <c r="C24" s="65">
        <f>VLOOKUP($A24,'Return Data'!$B$7:$R$2700,4,0)</f>
        <v>3654.1534999999999</v>
      </c>
      <c r="D24" s="65">
        <f>VLOOKUP($A24,'Return Data'!$B$7:$R$2700,5,0)</f>
        <v>2.8978999999999999</v>
      </c>
      <c r="E24" s="66">
        <f>RANK(D24,D$8:D$25,0)</f>
        <v>10</v>
      </c>
      <c r="F24" s="65">
        <f>VLOOKUP($A24,'Return Data'!$B$7:$R$2700,6,0)</f>
        <v>3.0962999999999998</v>
      </c>
      <c r="G24" s="66">
        <f>RANK(F24,F$8:F$25,0)</f>
        <v>5</v>
      </c>
      <c r="H24" s="65">
        <f>VLOOKUP($A24,'Return Data'!$B$7:$R$2700,7,0)</f>
        <v>2.9874999999999998</v>
      </c>
      <c r="I24" s="66">
        <f>RANK(H24,H$8:H$25,0)</f>
        <v>10</v>
      </c>
      <c r="J24" s="65">
        <f>VLOOKUP($A24,'Return Data'!$B$7:$R$2700,8,0)</f>
        <v>3.27</v>
      </c>
      <c r="K24" s="66">
        <f>RANK(J24,J$8:J$25,0)</f>
        <v>11</v>
      </c>
      <c r="L24" s="65">
        <f>VLOOKUP($A24,'Return Data'!$B$7:$R$2700,9,0)</f>
        <v>3.9243999999999999</v>
      </c>
      <c r="M24" s="66">
        <f>RANK(L24,L$8:L$25,0)</f>
        <v>9</v>
      </c>
      <c r="N24" s="65">
        <f>VLOOKUP($A24,'Return Data'!$B$7:$R$2700,10,0)</f>
        <v>3.5091000000000001</v>
      </c>
      <c r="O24" s="66">
        <f>RANK(N24,N$8:N$25,0)</f>
        <v>3</v>
      </c>
      <c r="P24" s="65">
        <f>VLOOKUP($A24,'Return Data'!$B$7:$R$2700,11,0)</f>
        <v>4.0427</v>
      </c>
      <c r="Q24" s="66">
        <f>RANK(P24,P$8:P$25,0)</f>
        <v>2</v>
      </c>
      <c r="R24" s="65">
        <f>VLOOKUP($A24,'Return Data'!$B$7:$R$2700,12,0)</f>
        <v>4.8244999999999996</v>
      </c>
      <c r="S24" s="66">
        <f>RANK(R24,R$8:R$25,0)</f>
        <v>3</v>
      </c>
      <c r="T24" s="65">
        <f>VLOOKUP($A24,'Return Data'!$B$7:$R$2700,13,0)</f>
        <v>5.9760999999999997</v>
      </c>
      <c r="U24" s="66">
        <f>RANK(T24,T$8:T$25,0)</f>
        <v>3</v>
      </c>
      <c r="V24" s="65">
        <f>VLOOKUP($A24,'Return Data'!$B$7:$R$2700,17,0)</f>
        <v>6.8300999999999998</v>
      </c>
      <c r="W24" s="66">
        <f>RANK(V24,V$8:V$25,0)</f>
        <v>5</v>
      </c>
      <c r="X24" s="65">
        <f>VLOOKUP($A24,'Return Data'!$B$7:$R$2700,14,0)</f>
        <v>4.6765999999999996</v>
      </c>
      <c r="Y24" s="66">
        <f>RANK(X24,X$8:X$25,0)</f>
        <v>13</v>
      </c>
      <c r="Z24" s="65">
        <f>VLOOKUP($A24,'Return Data'!$B$7:$R$2700,16,0)</f>
        <v>6.8771000000000004</v>
      </c>
      <c r="AA24" s="67">
        <f>RANK(Z24,Z$8:Z$25,0)</f>
        <v>13</v>
      </c>
    </row>
    <row r="25" spans="1:27" x14ac:dyDescent="0.3">
      <c r="A25" s="63" t="s">
        <v>1268</v>
      </c>
      <c r="B25" s="64">
        <f>VLOOKUP($A25,'Return Data'!$B$7:$R$2700,3,0)</f>
        <v>44260</v>
      </c>
      <c r="C25" s="65">
        <f>VLOOKUP($A25,'Return Data'!$B$7:$R$2700,4,0)</f>
        <v>2386.5241000000001</v>
      </c>
      <c r="D25" s="65">
        <f>VLOOKUP($A25,'Return Data'!$B$7:$R$2700,5,0)</f>
        <v>2.0771000000000002</v>
      </c>
      <c r="E25" s="66">
        <f>RANK(D25,D$8:D$25,0)</f>
        <v>15</v>
      </c>
      <c r="F25" s="65">
        <f>VLOOKUP($A25,'Return Data'!$B$7:$R$2700,6,0)</f>
        <v>2.5705</v>
      </c>
      <c r="G25" s="66">
        <f>RANK(F25,F$8:F$25,0)</f>
        <v>15</v>
      </c>
      <c r="H25" s="65">
        <f>VLOOKUP($A25,'Return Data'!$B$7:$R$2700,7,0)</f>
        <v>2.7795999999999998</v>
      </c>
      <c r="I25" s="66">
        <f>RANK(H25,H$8:H$25,0)</f>
        <v>13</v>
      </c>
      <c r="J25" s="65">
        <f>VLOOKUP($A25,'Return Data'!$B$7:$R$2700,8,0)</f>
        <v>3.5019999999999998</v>
      </c>
      <c r="K25" s="66">
        <f>RANK(J25,J$8:J$25,0)</f>
        <v>5</v>
      </c>
      <c r="L25" s="65">
        <f>VLOOKUP($A25,'Return Data'!$B$7:$R$2700,9,0)</f>
        <v>4.03</v>
      </c>
      <c r="M25" s="66">
        <f>RANK(L25,L$8:L$25,0)</f>
        <v>5</v>
      </c>
      <c r="N25" s="65">
        <f>VLOOKUP($A25,'Return Data'!$B$7:$R$2700,10,0)</f>
        <v>3.4293999999999998</v>
      </c>
      <c r="O25" s="66">
        <f>RANK(N25,N$8:N$25,0)</f>
        <v>6</v>
      </c>
      <c r="P25" s="65">
        <f>VLOOKUP($A25,'Return Data'!$B$7:$R$2700,11,0)</f>
        <v>3.8601999999999999</v>
      </c>
      <c r="Q25" s="66">
        <f>RANK(P25,P$8:P$25,0)</f>
        <v>7</v>
      </c>
      <c r="R25" s="65">
        <f>VLOOKUP($A25,'Return Data'!$B$7:$R$2700,12,0)</f>
        <v>4.6670999999999996</v>
      </c>
      <c r="S25" s="66">
        <f>RANK(R25,R$8:R$25,0)</f>
        <v>6</v>
      </c>
      <c r="T25" s="65">
        <f>VLOOKUP($A25,'Return Data'!$B$7:$R$2700,13,0)</f>
        <v>5.5690999999999997</v>
      </c>
      <c r="U25" s="66">
        <f>RANK(T25,T$8:T$25,0)</f>
        <v>8</v>
      </c>
      <c r="V25" s="65">
        <f>VLOOKUP($A25,'Return Data'!$B$7:$R$2700,17,0)</f>
        <v>6.6547999999999998</v>
      </c>
      <c r="W25" s="66">
        <f>RANK(V25,V$8:V$25,0)</f>
        <v>9</v>
      </c>
      <c r="X25" s="65">
        <f>VLOOKUP($A25,'Return Data'!$B$7:$R$2700,14,0)</f>
        <v>7.1692999999999998</v>
      </c>
      <c r="Y25" s="66">
        <f>RANK(X25,X$8:X$25,0)</f>
        <v>7</v>
      </c>
      <c r="Z25" s="65">
        <f>VLOOKUP($A25,'Return Data'!$B$7:$R$2700,16,0)</f>
        <v>7.8474000000000004</v>
      </c>
      <c r="AA25" s="67">
        <f>RANK(Z25,Z$8:Z$25,0)</f>
        <v>7</v>
      </c>
    </row>
    <row r="26" spans="1:27" x14ac:dyDescent="0.3">
      <c r="A26" s="69"/>
      <c r="B26" s="70"/>
      <c r="C26" s="70"/>
      <c r="D26" s="71"/>
      <c r="E26" s="70"/>
      <c r="F26" s="71"/>
      <c r="G26" s="70"/>
      <c r="H26" s="71"/>
      <c r="I26" s="70"/>
      <c r="J26" s="71"/>
      <c r="K26" s="70"/>
      <c r="L26" s="71"/>
      <c r="M26" s="70"/>
      <c r="N26" s="71"/>
      <c r="O26" s="70"/>
      <c r="P26" s="71"/>
      <c r="Q26" s="70"/>
      <c r="R26" s="71"/>
      <c r="S26" s="70"/>
      <c r="T26" s="71"/>
      <c r="U26" s="70"/>
      <c r="V26" s="71"/>
      <c r="W26" s="70"/>
      <c r="X26" s="71"/>
      <c r="Y26" s="70"/>
      <c r="Z26" s="71"/>
      <c r="AA26" s="72"/>
    </row>
    <row r="27" spans="1:27" x14ac:dyDescent="0.3">
      <c r="A27" s="73" t="s">
        <v>27</v>
      </c>
      <c r="B27" s="74"/>
      <c r="C27" s="74"/>
      <c r="D27" s="75">
        <f>AVERAGE(D8:D25)</f>
        <v>2.792211111111111</v>
      </c>
      <c r="E27" s="74"/>
      <c r="F27" s="75">
        <f>AVERAGE(F8:F25)</f>
        <v>2.8001500000000004</v>
      </c>
      <c r="G27" s="74"/>
      <c r="H27" s="75">
        <f>AVERAGE(H8:H25)</f>
        <v>2.9553611111111113</v>
      </c>
      <c r="I27" s="74"/>
      <c r="J27" s="75">
        <f>AVERAGE(J8:J25)</f>
        <v>3.1885555555555558</v>
      </c>
      <c r="K27" s="74"/>
      <c r="L27" s="75">
        <f>AVERAGE(L8:L25)</f>
        <v>3.6668277777777778</v>
      </c>
      <c r="M27" s="74"/>
      <c r="N27" s="75">
        <f>AVERAGE(N8:N25)</f>
        <v>3.8300777777777779</v>
      </c>
      <c r="O27" s="74"/>
      <c r="P27" s="75">
        <f>AVERAGE(P8:P25)</f>
        <v>3.9411833333333339</v>
      </c>
      <c r="Q27" s="74"/>
      <c r="R27" s="75">
        <f>AVERAGE(R8:R25)</f>
        <v>4.4558499999999999</v>
      </c>
      <c r="S27" s="74"/>
      <c r="T27" s="75">
        <f>AVERAGE(T8:T25)</f>
        <v>5.4414941176470588</v>
      </c>
      <c r="U27" s="74"/>
      <c r="V27" s="75">
        <f>AVERAGE(V8:V25)</f>
        <v>6.649093333333334</v>
      </c>
      <c r="W27" s="74"/>
      <c r="X27" s="75">
        <f>AVERAGE(X8:X25)</f>
        <v>6.9333076923076931</v>
      </c>
      <c r="Y27" s="74"/>
      <c r="Z27" s="75">
        <f>AVERAGE(Z8:Z25)</f>
        <v>7.3319944444444438</v>
      </c>
      <c r="AA27" s="76"/>
    </row>
    <row r="28" spans="1:27" x14ac:dyDescent="0.3">
      <c r="A28" s="73" t="s">
        <v>28</v>
      </c>
      <c r="B28" s="74"/>
      <c r="C28" s="74"/>
      <c r="D28" s="75">
        <f>MIN(D8:D25)</f>
        <v>1.3525</v>
      </c>
      <c r="E28" s="74"/>
      <c r="F28" s="75">
        <f>MIN(F8:F25)</f>
        <v>1.5161</v>
      </c>
      <c r="G28" s="74"/>
      <c r="H28" s="75">
        <f>MIN(H8:H25)</f>
        <v>2.4722</v>
      </c>
      <c r="I28" s="74"/>
      <c r="J28" s="75">
        <f>MIN(J8:J25)</f>
        <v>2.4195000000000002</v>
      </c>
      <c r="K28" s="74"/>
      <c r="L28" s="75">
        <f>MIN(L8:L25)</f>
        <v>2.4239000000000002</v>
      </c>
      <c r="M28" s="74"/>
      <c r="N28" s="75">
        <f>MIN(N8:N25)</f>
        <v>2.8409</v>
      </c>
      <c r="O28" s="74"/>
      <c r="P28" s="75">
        <f>MIN(P8:P25)</f>
        <v>3.1789000000000001</v>
      </c>
      <c r="Q28" s="74"/>
      <c r="R28" s="75">
        <f>MIN(R8:R25)</f>
        <v>3.1932</v>
      </c>
      <c r="S28" s="74"/>
      <c r="T28" s="75">
        <f>MIN(T8:T25)</f>
        <v>3.8531</v>
      </c>
      <c r="U28" s="74"/>
      <c r="V28" s="75">
        <f>MIN(V8:V25)</f>
        <v>6.1317000000000004</v>
      </c>
      <c r="W28" s="74"/>
      <c r="X28" s="75">
        <f>MIN(X8:X25)</f>
        <v>4.6765999999999996</v>
      </c>
      <c r="Y28" s="74"/>
      <c r="Z28" s="75">
        <f>MIN(Z8:Z25)</f>
        <v>4.9941000000000004</v>
      </c>
      <c r="AA28" s="76"/>
    </row>
    <row r="29" spans="1:27" ht="15" thickBot="1" x14ac:dyDescent="0.35">
      <c r="A29" s="77" t="s">
        <v>29</v>
      </c>
      <c r="B29" s="78"/>
      <c r="C29" s="78"/>
      <c r="D29" s="79">
        <f>MAX(D8:D25)</f>
        <v>4.0198999999999998</v>
      </c>
      <c r="E29" s="78"/>
      <c r="F29" s="79">
        <f>MAX(F8:F25)</f>
        <v>3.6230000000000002</v>
      </c>
      <c r="G29" s="78"/>
      <c r="H29" s="79">
        <f>MAX(H8:H25)</f>
        <v>3.4275000000000002</v>
      </c>
      <c r="I29" s="78"/>
      <c r="J29" s="79">
        <f>MAX(J8:J25)</f>
        <v>3.6707999999999998</v>
      </c>
      <c r="K29" s="78"/>
      <c r="L29" s="79">
        <f>MAX(L8:L25)</f>
        <v>4.2378999999999998</v>
      </c>
      <c r="M29" s="78"/>
      <c r="N29" s="79">
        <f>MAX(N8:N25)</f>
        <v>13.328799999999999</v>
      </c>
      <c r="O29" s="78"/>
      <c r="P29" s="79">
        <f>MAX(P8:P25)</f>
        <v>8.0097000000000005</v>
      </c>
      <c r="Q29" s="78"/>
      <c r="R29" s="79">
        <f>MAX(R8:R25)</f>
        <v>6.2122999999999999</v>
      </c>
      <c r="S29" s="78"/>
      <c r="T29" s="79">
        <f>MAX(T8:T25)</f>
        <v>6.1050000000000004</v>
      </c>
      <c r="U29" s="78"/>
      <c r="V29" s="79">
        <f>MAX(V8:V25)</f>
        <v>7.07</v>
      </c>
      <c r="W29" s="78"/>
      <c r="X29" s="79">
        <f>MAX(X8:X25)</f>
        <v>7.4531999999999998</v>
      </c>
      <c r="Y29" s="78"/>
      <c r="Z29" s="79">
        <f>MAX(Z8:Z25)</f>
        <v>8.2445000000000004</v>
      </c>
      <c r="AA29" s="80"/>
    </row>
    <row r="30" spans="1:27" x14ac:dyDescent="0.3">
      <c r="A30" s="112" t="s">
        <v>433</v>
      </c>
    </row>
    <row r="31" spans="1:27" x14ac:dyDescent="0.3">
      <c r="A31" s="14" t="s">
        <v>340</v>
      </c>
    </row>
  </sheetData>
  <sheetProtection algorithmName="SHA-512" hashValue="eBdIb+7DdSpNjAPWJQCMIdR84IJObPjKoV4zZeYLOym0ZXFPUYpOh2+eLo6Vzf2ciuQYlXwGldu3E5ISE6IX2g==" saltValue="hmbEz920BwsPQ+g5AMEzg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1639</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44260</v>
      </c>
      <c r="C8" s="65">
        <f>VLOOKUP($A8,'Return Data'!$B$7:$R$2700,4,0)</f>
        <v>283.91730000000001</v>
      </c>
      <c r="D8" s="65">
        <f>VLOOKUP($A8,'Return Data'!$B$7:$R$2700,5,0)</f>
        <v>3.7157</v>
      </c>
      <c r="E8" s="66">
        <f>RANK(D8,D$8:D$25,0)</f>
        <v>2</v>
      </c>
      <c r="F8" s="65">
        <f>VLOOKUP($A8,'Return Data'!$B$7:$R$2700,6,0)</f>
        <v>2.5630999999999999</v>
      </c>
      <c r="G8" s="66">
        <f>RANK(F8,F$8:F$25,0)</f>
        <v>10</v>
      </c>
      <c r="H8" s="65">
        <f>VLOOKUP($A8,'Return Data'!$B$7:$R$2700,7,0)</f>
        <v>2.9034</v>
      </c>
      <c r="I8" s="66">
        <f>RANK(H8,H$8:H$25,0)</f>
        <v>6</v>
      </c>
      <c r="J8" s="65">
        <f>VLOOKUP($A8,'Return Data'!$B$7:$R$2700,8,0)</f>
        <v>3.5543</v>
      </c>
      <c r="K8" s="66">
        <f>RANK(J8,J$8:J$25,0)</f>
        <v>1</v>
      </c>
      <c r="L8" s="65">
        <f>VLOOKUP($A8,'Return Data'!$B$7:$R$2700,9,0)</f>
        <v>4.1417000000000002</v>
      </c>
      <c r="M8" s="66">
        <f>RANK(L8,L$8:L$25,0)</f>
        <v>1</v>
      </c>
      <c r="N8" s="65">
        <f>VLOOKUP($A8,'Return Data'!$B$7:$R$2700,10,0)</f>
        <v>3.2877000000000001</v>
      </c>
      <c r="O8" s="66">
        <f>RANK(N8,N$8:N$25,0)</f>
        <v>6</v>
      </c>
      <c r="P8" s="65">
        <f>VLOOKUP($A8,'Return Data'!$B$7:$R$2700,11,0)</f>
        <v>3.8767</v>
      </c>
      <c r="Q8" s="66">
        <f>RANK(P8,P$8:P$25,0)</f>
        <v>2</v>
      </c>
      <c r="R8" s="65">
        <f>VLOOKUP($A8,'Return Data'!$B$7:$R$2700,12,0)</f>
        <v>4.7126000000000001</v>
      </c>
      <c r="S8" s="66">
        <f>RANK(R8,R$8:R$25,0)</f>
        <v>2</v>
      </c>
      <c r="T8" s="65">
        <f>VLOOKUP($A8,'Return Data'!$B$7:$R$2700,13,0)</f>
        <v>5.88</v>
      </c>
      <c r="U8" s="66">
        <f>RANK(T8,T$8:T$25,0)</f>
        <v>2</v>
      </c>
      <c r="V8" s="65">
        <f>VLOOKUP($A8,'Return Data'!$B$7:$R$2700,17,0)</f>
        <v>6.8994</v>
      </c>
      <c r="W8" s="66">
        <f>RANK(V8,V$8:V$25,0)</f>
        <v>1</v>
      </c>
      <c r="X8" s="65">
        <f>VLOOKUP($A8,'Return Data'!$B$7:$R$2700,14,0)</f>
        <v>7.3167999999999997</v>
      </c>
      <c r="Y8" s="66">
        <f>RANK(X8,X$8:X$25,0)</f>
        <v>1</v>
      </c>
      <c r="Z8" s="65">
        <f>VLOOKUP($A8,'Return Data'!$B$7:$R$2700,16,0)</f>
        <v>7.0086000000000004</v>
      </c>
      <c r="AA8" s="67">
        <f>RANK(Z8,Z$8:Z$25,0)</f>
        <v>10</v>
      </c>
    </row>
    <row r="9" spans="1:27" x14ac:dyDescent="0.3">
      <c r="A9" s="63" t="s">
        <v>1233</v>
      </c>
      <c r="B9" s="64">
        <f>VLOOKUP($A9,'Return Data'!$B$7:$R$2700,3,0)</f>
        <v>44260</v>
      </c>
      <c r="C9" s="65">
        <f>VLOOKUP($A9,'Return Data'!$B$7:$R$2700,4,0)</f>
        <v>1100.5246</v>
      </c>
      <c r="D9" s="65">
        <f>VLOOKUP($A9,'Return Data'!$B$7:$R$2700,5,0)</f>
        <v>2.9752000000000001</v>
      </c>
      <c r="E9" s="66">
        <f>RANK(D9,D$8:D$25,0)</f>
        <v>4</v>
      </c>
      <c r="F9" s="65">
        <f>VLOOKUP($A9,'Return Data'!$B$7:$R$2700,6,0)</f>
        <v>2.8927999999999998</v>
      </c>
      <c r="G9" s="66">
        <f>RANK(F9,F$8:F$25,0)</f>
        <v>5</v>
      </c>
      <c r="H9" s="65">
        <f>VLOOKUP($A9,'Return Data'!$B$7:$R$2700,7,0)</f>
        <v>3.0920000000000001</v>
      </c>
      <c r="I9" s="66">
        <f>RANK(H9,H$8:H$25,0)</f>
        <v>3</v>
      </c>
      <c r="J9" s="65">
        <f>VLOOKUP($A9,'Return Data'!$B$7:$R$2700,8,0)</f>
        <v>3.4270999999999998</v>
      </c>
      <c r="K9" s="66">
        <f>RANK(J9,J$8:J$25,0)</f>
        <v>3</v>
      </c>
      <c r="L9" s="65">
        <f>VLOOKUP($A9,'Return Data'!$B$7:$R$2700,9,0)</f>
        <v>3.9554999999999998</v>
      </c>
      <c r="M9" s="66">
        <f>RANK(L9,L$8:L$25,0)</f>
        <v>3</v>
      </c>
      <c r="N9" s="65">
        <f>VLOOKUP($A9,'Return Data'!$B$7:$R$2700,10,0)</f>
        <v>3.3180000000000001</v>
      </c>
      <c r="O9" s="66">
        <f>RANK(N9,N$8:N$25,0)</f>
        <v>4</v>
      </c>
      <c r="P9" s="65">
        <f>VLOOKUP($A9,'Return Data'!$B$7:$R$2700,11,0)</f>
        <v>3.8252000000000002</v>
      </c>
      <c r="Q9" s="66">
        <f>RANK(P9,P$8:P$25,0)</f>
        <v>5</v>
      </c>
      <c r="R9" s="65">
        <f>VLOOKUP($A9,'Return Data'!$B$7:$R$2700,12,0)</f>
        <v>4.4795999999999996</v>
      </c>
      <c r="S9" s="66">
        <f>RANK(R9,R$8:R$25,0)</f>
        <v>6</v>
      </c>
      <c r="T9" s="65">
        <f>VLOOKUP($A9,'Return Data'!$B$7:$R$2700,13,0)</f>
        <v>5.6310000000000002</v>
      </c>
      <c r="U9" s="66">
        <f>RANK(T9,T$8:T$25,0)</f>
        <v>5</v>
      </c>
      <c r="V9" s="65"/>
      <c r="W9" s="66"/>
      <c r="X9" s="65"/>
      <c r="Y9" s="66"/>
      <c r="Z9" s="65">
        <f>VLOOKUP($A9,'Return Data'!$B$7:$R$2700,16,0)</f>
        <v>6.2466999999999997</v>
      </c>
      <c r="AA9" s="67">
        <f>RANK(Z9,Z$8:Z$25,0)</f>
        <v>16</v>
      </c>
    </row>
    <row r="10" spans="1:27" x14ac:dyDescent="0.3">
      <c r="A10" s="63" t="s">
        <v>1235</v>
      </c>
      <c r="B10" s="64">
        <f>VLOOKUP($A10,'Return Data'!$B$7:$R$2700,3,0)</f>
        <v>44260</v>
      </c>
      <c r="C10" s="65">
        <f>VLOOKUP($A10,'Return Data'!$B$7:$R$2700,4,0)</f>
        <v>1082.7929999999999</v>
      </c>
      <c r="D10" s="65">
        <f>VLOOKUP($A10,'Return Data'!$B$7:$R$2700,5,0)</f>
        <v>2.6867999999999999</v>
      </c>
      <c r="E10" s="66">
        <f>RANK(D10,D$8:D$25,0)</f>
        <v>8</v>
      </c>
      <c r="F10" s="65">
        <f>VLOOKUP($A10,'Return Data'!$B$7:$R$2700,6,0)</f>
        <v>2.5287000000000002</v>
      </c>
      <c r="G10" s="66">
        <f>RANK(F10,F$8:F$25,0)</f>
        <v>11</v>
      </c>
      <c r="H10" s="65">
        <f>VLOOKUP($A10,'Return Data'!$B$7:$R$2700,7,0)</f>
        <v>2.3235999999999999</v>
      </c>
      <c r="I10" s="66">
        <f>RANK(H10,H$8:H$25,0)</f>
        <v>16</v>
      </c>
      <c r="J10" s="65">
        <f>VLOOKUP($A10,'Return Data'!$B$7:$R$2700,8,0)</f>
        <v>2.3843999999999999</v>
      </c>
      <c r="K10" s="66">
        <f>RANK(J10,J$8:J$25,0)</f>
        <v>16</v>
      </c>
      <c r="L10" s="65">
        <f>VLOOKUP($A10,'Return Data'!$B$7:$R$2700,9,0)</f>
        <v>2.6183000000000001</v>
      </c>
      <c r="M10" s="66">
        <f>RANK(L10,L$8:L$25,0)</f>
        <v>17</v>
      </c>
      <c r="N10" s="65">
        <f>VLOOKUP($A10,'Return Data'!$B$7:$R$2700,10,0)</f>
        <v>2.5280999999999998</v>
      </c>
      <c r="O10" s="66">
        <f>RANK(N10,N$8:N$25,0)</f>
        <v>16</v>
      </c>
      <c r="P10" s="65">
        <f>VLOOKUP($A10,'Return Data'!$B$7:$R$2700,11,0)</f>
        <v>2.8269000000000002</v>
      </c>
      <c r="Q10" s="66">
        <f>RANK(P10,P$8:P$25,0)</f>
        <v>17</v>
      </c>
      <c r="R10" s="65">
        <f>VLOOKUP($A10,'Return Data'!$B$7:$R$2700,12,0)</f>
        <v>2.8443000000000001</v>
      </c>
      <c r="S10" s="66">
        <f>RANK(R10,R$8:R$25,0)</f>
        <v>18</v>
      </c>
      <c r="T10" s="65">
        <f>VLOOKUP($A10,'Return Data'!$B$7:$R$2700,13,0)</f>
        <v>3.5179</v>
      </c>
      <c r="U10" s="66">
        <f>RANK(T10,T$8:T$25,0)</f>
        <v>17</v>
      </c>
      <c r="V10" s="65"/>
      <c r="W10" s="66"/>
      <c r="X10" s="65"/>
      <c r="Y10" s="66"/>
      <c r="Z10" s="65">
        <f>VLOOKUP($A10,'Return Data'!$B$7:$R$2700,16,0)</f>
        <v>4.7549000000000001</v>
      </c>
      <c r="AA10" s="67">
        <f>RANK(Z10,Z$8:Z$25,0)</f>
        <v>17</v>
      </c>
    </row>
    <row r="11" spans="1:27" x14ac:dyDescent="0.3">
      <c r="A11" s="63" t="s">
        <v>1237</v>
      </c>
      <c r="B11" s="64">
        <f>VLOOKUP($A11,'Return Data'!$B$7:$R$2700,3,0)</f>
        <v>44260</v>
      </c>
      <c r="C11" s="65">
        <f>VLOOKUP($A11,'Return Data'!$B$7:$R$2700,4,0)</f>
        <v>41.1004</v>
      </c>
      <c r="D11" s="65">
        <f>VLOOKUP($A11,'Return Data'!$B$7:$R$2700,5,0)</f>
        <v>2.2202999999999999</v>
      </c>
      <c r="E11" s="66">
        <f>RANK(D11,D$8:D$25,0)</f>
        <v>13</v>
      </c>
      <c r="F11" s="65">
        <f>VLOOKUP($A11,'Return Data'!$B$7:$R$2700,6,0)</f>
        <v>2.4870999999999999</v>
      </c>
      <c r="G11" s="66">
        <f>RANK(F11,F$8:F$25,0)</f>
        <v>12</v>
      </c>
      <c r="H11" s="65">
        <f>VLOOKUP($A11,'Return Data'!$B$7:$R$2700,7,0)</f>
        <v>2.5512999999999999</v>
      </c>
      <c r="I11" s="66">
        <f>RANK(H11,H$8:H$25,0)</f>
        <v>13</v>
      </c>
      <c r="J11" s="65">
        <f>VLOOKUP($A11,'Return Data'!$B$7:$R$2700,8,0)</f>
        <v>2.4001999999999999</v>
      </c>
      <c r="K11" s="66">
        <f>RANK(J11,J$8:J$25,0)</f>
        <v>15</v>
      </c>
      <c r="L11" s="65">
        <f>VLOOKUP($A11,'Return Data'!$B$7:$R$2700,9,0)</f>
        <v>2.7684000000000002</v>
      </c>
      <c r="M11" s="66">
        <f>RANK(L11,L$8:L$25,0)</f>
        <v>15</v>
      </c>
      <c r="N11" s="65">
        <f>VLOOKUP($A11,'Return Data'!$B$7:$R$2700,10,0)</f>
        <v>2.6968999999999999</v>
      </c>
      <c r="O11" s="66">
        <f>RANK(N11,N$8:N$25,0)</f>
        <v>14</v>
      </c>
      <c r="P11" s="65">
        <f>VLOOKUP($A11,'Return Data'!$B$7:$R$2700,11,0)</f>
        <v>3.1219000000000001</v>
      </c>
      <c r="Q11" s="66">
        <f>RANK(P11,P$8:P$25,0)</f>
        <v>14</v>
      </c>
      <c r="R11" s="65">
        <f>VLOOKUP($A11,'Return Data'!$B$7:$R$2700,12,0)</f>
        <v>3.9695999999999998</v>
      </c>
      <c r="S11" s="66">
        <f>RANK(R11,R$8:R$25,0)</f>
        <v>12</v>
      </c>
      <c r="T11" s="65">
        <f>VLOOKUP($A11,'Return Data'!$B$7:$R$2700,13,0)</f>
        <v>5.1795999999999998</v>
      </c>
      <c r="U11" s="66">
        <f>RANK(T11,T$8:T$25,0)</f>
        <v>10</v>
      </c>
      <c r="V11" s="65">
        <f>VLOOKUP($A11,'Return Data'!$B$7:$R$2700,17,0)</f>
        <v>6.3422999999999998</v>
      </c>
      <c r="W11" s="66">
        <f>RANK(V11,V$8:V$25,0)</f>
        <v>10</v>
      </c>
      <c r="X11" s="65">
        <f>VLOOKUP($A11,'Return Data'!$B$7:$R$2700,14,0)</f>
        <v>6.7439999999999998</v>
      </c>
      <c r="Y11" s="66">
        <f>RANK(X11,X$8:X$25,0)</f>
        <v>8</v>
      </c>
      <c r="Z11" s="65">
        <f>VLOOKUP($A11,'Return Data'!$B$7:$R$2700,16,0)</f>
        <v>6.8133999999999997</v>
      </c>
      <c r="AA11" s="67">
        <f>RANK(Z11,Z$8:Z$25,0)</f>
        <v>12</v>
      </c>
    </row>
    <row r="12" spans="1:27" x14ac:dyDescent="0.3">
      <c r="A12" s="63" t="s">
        <v>1238</v>
      </c>
      <c r="B12" s="64">
        <f>VLOOKUP($A12,'Return Data'!$B$7:$R$2700,3,0)</f>
        <v>44260</v>
      </c>
      <c r="C12" s="65">
        <f>VLOOKUP($A12,'Return Data'!$B$7:$R$2700,4,0)</f>
        <v>38.804600000000001</v>
      </c>
      <c r="D12" s="65">
        <f>VLOOKUP($A12,'Return Data'!$B$7:$R$2700,5,0)</f>
        <v>2.6339000000000001</v>
      </c>
      <c r="E12" s="66">
        <f>RANK(D12,D$8:D$25,0)</f>
        <v>9</v>
      </c>
      <c r="F12" s="65">
        <f>VLOOKUP($A12,'Return Data'!$B$7:$R$2700,6,0)</f>
        <v>2.7911000000000001</v>
      </c>
      <c r="G12" s="66">
        <f>RANK(F12,F$8:F$25,0)</f>
        <v>7</v>
      </c>
      <c r="H12" s="65">
        <f>VLOOKUP($A12,'Return Data'!$B$7:$R$2700,7,0)</f>
        <v>2.8906000000000001</v>
      </c>
      <c r="I12" s="66">
        <f>RANK(H12,H$8:H$25,0)</f>
        <v>7</v>
      </c>
      <c r="J12" s="65">
        <f>VLOOKUP($A12,'Return Data'!$B$7:$R$2700,8,0)</f>
        <v>2.8188</v>
      </c>
      <c r="K12" s="66">
        <f>RANK(J12,J$8:J$25,0)</f>
        <v>11</v>
      </c>
      <c r="L12" s="65">
        <f>VLOOKUP($A12,'Return Data'!$B$7:$R$2700,9,0)</f>
        <v>3.2700999999999998</v>
      </c>
      <c r="M12" s="66">
        <f>RANK(L12,L$8:L$25,0)</f>
        <v>11</v>
      </c>
      <c r="N12" s="65">
        <f>VLOOKUP($A12,'Return Data'!$B$7:$R$2700,10,0)</f>
        <v>3.0137999999999998</v>
      </c>
      <c r="O12" s="66">
        <f>RANK(N12,N$8:N$25,0)</f>
        <v>12</v>
      </c>
      <c r="P12" s="65">
        <f>VLOOKUP($A12,'Return Data'!$B$7:$R$2700,11,0)</f>
        <v>3.3807</v>
      </c>
      <c r="Q12" s="66">
        <f>RANK(P12,P$8:P$25,0)</f>
        <v>11</v>
      </c>
      <c r="R12" s="65">
        <f>VLOOKUP($A12,'Return Data'!$B$7:$R$2700,12,0)</f>
        <v>4.1509999999999998</v>
      </c>
      <c r="S12" s="66">
        <f>RANK(R12,R$8:R$25,0)</f>
        <v>11</v>
      </c>
      <c r="T12" s="65">
        <f>VLOOKUP($A12,'Return Data'!$B$7:$R$2700,13,0)</f>
        <v>5.3708</v>
      </c>
      <c r="U12" s="66">
        <f>RANK(T12,T$8:T$25,0)</f>
        <v>9</v>
      </c>
      <c r="V12" s="65">
        <f>VLOOKUP($A12,'Return Data'!$B$7:$R$2700,17,0)</f>
        <v>6.7535999999999996</v>
      </c>
      <c r="W12" s="66">
        <f>RANK(V12,V$8:V$25,0)</f>
        <v>3</v>
      </c>
      <c r="X12" s="65">
        <f>VLOOKUP($A12,'Return Data'!$B$7:$R$2700,14,0)</f>
        <v>7.1191000000000004</v>
      </c>
      <c r="Y12" s="66">
        <f>RANK(X12,X$8:X$25,0)</f>
        <v>4</v>
      </c>
      <c r="Z12" s="65">
        <f>VLOOKUP($A12,'Return Data'!$B$7:$R$2700,16,0)</f>
        <v>7.3677000000000001</v>
      </c>
      <c r="AA12" s="67">
        <f>RANK(Z12,Z$8:Z$25,0)</f>
        <v>6</v>
      </c>
    </row>
    <row r="13" spans="1:27" x14ac:dyDescent="0.3">
      <c r="A13" s="63" t="s">
        <v>1240</v>
      </c>
      <c r="B13" s="64">
        <f>VLOOKUP($A13,'Return Data'!$B$7:$R$2700,3,0)</f>
        <v>44260</v>
      </c>
      <c r="C13" s="65">
        <f>VLOOKUP($A13,'Return Data'!$B$7:$R$2700,4,0)</f>
        <v>4401.9417999999996</v>
      </c>
      <c r="D13" s="65">
        <f>VLOOKUP($A13,'Return Data'!$B$7:$R$2700,5,0)</f>
        <v>3.7018</v>
      </c>
      <c r="E13" s="66">
        <f>RANK(D13,D$8:D$25,0)</f>
        <v>3</v>
      </c>
      <c r="F13" s="65">
        <f>VLOOKUP($A13,'Return Data'!$B$7:$R$2700,6,0)</f>
        <v>3.4843999999999999</v>
      </c>
      <c r="G13" s="66">
        <f>RANK(F13,F$8:F$25,0)</f>
        <v>1</v>
      </c>
      <c r="H13" s="65">
        <f>VLOOKUP($A13,'Return Data'!$B$7:$R$2700,7,0)</f>
        <v>3.2877999999999998</v>
      </c>
      <c r="I13" s="66">
        <f>RANK(H13,H$8:H$25,0)</f>
        <v>1</v>
      </c>
      <c r="J13" s="65">
        <f>VLOOKUP($A13,'Return Data'!$B$7:$R$2700,8,0)</f>
        <v>3.1457999999999999</v>
      </c>
      <c r="K13" s="66">
        <f>RANK(J13,J$8:J$25,0)</f>
        <v>7</v>
      </c>
      <c r="L13" s="65">
        <f>VLOOKUP($A13,'Return Data'!$B$7:$R$2700,9,0)</f>
        <v>3.5748000000000002</v>
      </c>
      <c r="M13" s="66">
        <f>RANK(L13,L$8:L$25,0)</f>
        <v>9</v>
      </c>
      <c r="N13" s="65">
        <f>VLOOKUP($A13,'Return Data'!$B$7:$R$2700,10,0)</f>
        <v>3.1265999999999998</v>
      </c>
      <c r="O13" s="66">
        <f>RANK(N13,N$8:N$25,0)</f>
        <v>10</v>
      </c>
      <c r="P13" s="65">
        <f>VLOOKUP($A13,'Return Data'!$B$7:$R$2700,11,0)</f>
        <v>3.6240000000000001</v>
      </c>
      <c r="Q13" s="66">
        <f>RANK(P13,P$8:P$25,0)</f>
        <v>9</v>
      </c>
      <c r="R13" s="65">
        <f>VLOOKUP($A13,'Return Data'!$B$7:$R$2700,12,0)</f>
        <v>4.6044</v>
      </c>
      <c r="S13" s="66">
        <f>RANK(R13,R$8:R$25,0)</f>
        <v>4</v>
      </c>
      <c r="T13" s="65">
        <f>VLOOKUP($A13,'Return Data'!$B$7:$R$2700,13,0)</f>
        <v>5.9391999999999996</v>
      </c>
      <c r="U13" s="66">
        <f>RANK(T13,T$8:T$25,0)</f>
        <v>1</v>
      </c>
      <c r="V13" s="65">
        <f>VLOOKUP($A13,'Return Data'!$B$7:$R$2700,17,0)</f>
        <v>6.8795000000000002</v>
      </c>
      <c r="W13" s="66">
        <f>RANK(V13,V$8:V$25,0)</f>
        <v>2</v>
      </c>
      <c r="X13" s="65">
        <f>VLOOKUP($A13,'Return Data'!$B$7:$R$2700,14,0)</f>
        <v>7.1234999999999999</v>
      </c>
      <c r="Y13" s="66">
        <f>RANK(X13,X$8:X$25,0)</f>
        <v>2</v>
      </c>
      <c r="Z13" s="65">
        <f>VLOOKUP($A13,'Return Data'!$B$7:$R$2700,16,0)</f>
        <v>7.1898</v>
      </c>
      <c r="AA13" s="67">
        <f>RANK(Z13,Z$8:Z$25,0)</f>
        <v>9</v>
      </c>
    </row>
    <row r="14" spans="1:27" x14ac:dyDescent="0.3">
      <c r="A14" s="63" t="s">
        <v>1242</v>
      </c>
      <c r="B14" s="64">
        <f>VLOOKUP($A14,'Return Data'!$B$7:$R$2700,3,0)</f>
        <v>44260</v>
      </c>
      <c r="C14" s="65">
        <f>VLOOKUP($A14,'Return Data'!$B$7:$R$2700,4,0)</f>
        <v>292.0351</v>
      </c>
      <c r="D14" s="65">
        <f>VLOOKUP($A14,'Return Data'!$B$7:$R$2700,5,0)</f>
        <v>2.1499000000000001</v>
      </c>
      <c r="E14" s="66">
        <f>RANK(D14,D$8:D$25,0)</f>
        <v>14</v>
      </c>
      <c r="F14" s="65">
        <f>VLOOKUP($A14,'Return Data'!$B$7:$R$2700,6,0)</f>
        <v>2.6335999999999999</v>
      </c>
      <c r="G14" s="66">
        <f>RANK(F14,F$8:F$25,0)</f>
        <v>9</v>
      </c>
      <c r="H14" s="65">
        <f>VLOOKUP($A14,'Return Data'!$B$7:$R$2700,7,0)</f>
        <v>2.8780000000000001</v>
      </c>
      <c r="I14" s="66">
        <f>RANK(H14,H$8:H$25,0)</f>
        <v>8</v>
      </c>
      <c r="J14" s="65">
        <f>VLOOKUP($A14,'Return Data'!$B$7:$R$2700,8,0)</f>
        <v>3.0057999999999998</v>
      </c>
      <c r="K14" s="66">
        <f>RANK(J14,J$8:J$25,0)</f>
        <v>9</v>
      </c>
      <c r="L14" s="65">
        <f>VLOOKUP($A14,'Return Data'!$B$7:$R$2700,9,0)</f>
        <v>3.6678999999999999</v>
      </c>
      <c r="M14" s="66">
        <f>RANK(L14,L$8:L$25,0)</f>
        <v>7</v>
      </c>
      <c r="N14" s="65">
        <f>VLOOKUP($A14,'Return Data'!$B$7:$R$2700,10,0)</f>
        <v>3.1705999999999999</v>
      </c>
      <c r="O14" s="66">
        <f>RANK(N14,N$8:N$25,0)</f>
        <v>8</v>
      </c>
      <c r="P14" s="65">
        <f>VLOOKUP($A14,'Return Data'!$B$7:$R$2700,11,0)</f>
        <v>3.6617000000000002</v>
      </c>
      <c r="Q14" s="66">
        <f>RANK(P14,P$8:P$25,0)</f>
        <v>8</v>
      </c>
      <c r="R14" s="65">
        <f>VLOOKUP($A14,'Return Data'!$B$7:$R$2700,12,0)</f>
        <v>4.4701000000000004</v>
      </c>
      <c r="S14" s="66">
        <f>RANK(R14,R$8:R$25,0)</f>
        <v>7</v>
      </c>
      <c r="T14" s="65">
        <f>VLOOKUP($A14,'Return Data'!$B$7:$R$2700,13,0)</f>
        <v>5.6687000000000003</v>
      </c>
      <c r="U14" s="66">
        <f>RANK(T14,T$8:T$25,0)</f>
        <v>4</v>
      </c>
      <c r="V14" s="65">
        <f>VLOOKUP($A14,'Return Data'!$B$7:$R$2700,17,0)</f>
        <v>6.6037999999999997</v>
      </c>
      <c r="W14" s="66">
        <f>RANK(V14,V$8:V$25,0)</f>
        <v>5</v>
      </c>
      <c r="X14" s="65">
        <f>VLOOKUP($A14,'Return Data'!$B$7:$R$2700,14,0)</f>
        <v>7.0331000000000001</v>
      </c>
      <c r="Y14" s="66">
        <f>RANK(X14,X$8:X$25,0)</f>
        <v>6</v>
      </c>
      <c r="Z14" s="65">
        <f>VLOOKUP($A14,'Return Data'!$B$7:$R$2700,16,0)</f>
        <v>7.4047000000000001</v>
      </c>
      <c r="AA14" s="67">
        <f>RANK(Z14,Z$8:Z$25,0)</f>
        <v>5</v>
      </c>
    </row>
    <row r="15" spans="1:27" x14ac:dyDescent="0.3">
      <c r="A15" s="63" t="s">
        <v>1245</v>
      </c>
      <c r="B15" s="64">
        <f>VLOOKUP($A15,'Return Data'!$B$7:$R$2700,3,0)</f>
        <v>44260</v>
      </c>
      <c r="C15" s="65">
        <f>VLOOKUP($A15,'Return Data'!$B$7:$R$2700,4,0)</f>
        <v>31.7988</v>
      </c>
      <c r="D15" s="65">
        <f>VLOOKUP($A15,'Return Data'!$B$7:$R$2700,5,0)</f>
        <v>2.4106000000000001</v>
      </c>
      <c r="E15" s="66">
        <f>RANK(D15,D$8:D$25,0)</f>
        <v>11</v>
      </c>
      <c r="F15" s="65">
        <f>VLOOKUP($A15,'Return Data'!$B$7:$R$2700,6,0)</f>
        <v>2.6406000000000001</v>
      </c>
      <c r="G15" s="66">
        <f>RANK(F15,F$8:F$25,0)</f>
        <v>8</v>
      </c>
      <c r="H15" s="65">
        <f>VLOOKUP($A15,'Return Data'!$B$7:$R$2700,7,0)</f>
        <v>2.3788</v>
      </c>
      <c r="I15" s="66">
        <f>RANK(H15,H$8:H$25,0)</f>
        <v>15</v>
      </c>
      <c r="J15" s="65">
        <f>VLOOKUP($A15,'Return Data'!$B$7:$R$2700,8,0)</f>
        <v>2.6122000000000001</v>
      </c>
      <c r="K15" s="66">
        <f>RANK(J15,J$8:J$25,0)</f>
        <v>12</v>
      </c>
      <c r="L15" s="65">
        <f>VLOOKUP($A15,'Return Data'!$B$7:$R$2700,9,0)</f>
        <v>3.1642000000000001</v>
      </c>
      <c r="M15" s="66">
        <f>RANK(L15,L$8:L$25,0)</f>
        <v>13</v>
      </c>
      <c r="N15" s="65">
        <f>VLOOKUP($A15,'Return Data'!$B$7:$R$2700,10,0)</f>
        <v>2.4136000000000002</v>
      </c>
      <c r="O15" s="66">
        <f>RANK(N15,N$8:N$25,0)</f>
        <v>18</v>
      </c>
      <c r="P15" s="65">
        <f>VLOOKUP($A15,'Return Data'!$B$7:$R$2700,11,0)</f>
        <v>2.6863000000000001</v>
      </c>
      <c r="Q15" s="66">
        <f>RANK(P15,P$8:P$25,0)</f>
        <v>18</v>
      </c>
      <c r="R15" s="65">
        <f>VLOOKUP($A15,'Return Data'!$B$7:$R$2700,12,0)</f>
        <v>3.2481</v>
      </c>
      <c r="S15" s="66">
        <f>RANK(R15,R$8:R$25,0)</f>
        <v>17</v>
      </c>
      <c r="T15" s="65">
        <f>VLOOKUP($A15,'Return Data'!$B$7:$R$2700,13,0)</f>
        <v>4.3826000000000001</v>
      </c>
      <c r="U15" s="66">
        <f>RANK(T15,T$8:T$25,0)</f>
        <v>16</v>
      </c>
      <c r="V15" s="65">
        <f>VLOOKUP($A15,'Return Data'!$B$7:$R$2700,17,0)</f>
        <v>5.4297000000000004</v>
      </c>
      <c r="W15" s="66">
        <f>RANK(V15,V$8:V$25,0)</f>
        <v>15</v>
      </c>
      <c r="X15" s="65">
        <f>VLOOKUP($A15,'Return Data'!$B$7:$R$2700,14,0)</f>
        <v>5.8120000000000003</v>
      </c>
      <c r="Y15" s="66">
        <f>RANK(X15,X$8:X$25,0)</f>
        <v>12</v>
      </c>
      <c r="Z15" s="65">
        <f>VLOOKUP($A15,'Return Data'!$B$7:$R$2700,16,0)</f>
        <v>6.6170999999999998</v>
      </c>
      <c r="AA15" s="67">
        <f>RANK(Z15,Z$8:Z$25,0)</f>
        <v>14</v>
      </c>
    </row>
    <row r="16" spans="1:27" x14ac:dyDescent="0.3">
      <c r="A16" s="63" t="s">
        <v>1247</v>
      </c>
      <c r="B16" s="64">
        <f>VLOOKUP($A16,'Return Data'!$B$7:$R$2700,3,0)</f>
        <v>44259</v>
      </c>
      <c r="C16" s="65">
        <f>VLOOKUP($A16,'Return Data'!$B$7:$R$2700,4,0)</f>
        <v>1173.1080999999999</v>
      </c>
      <c r="D16" s="65">
        <f>VLOOKUP($A16,'Return Data'!$B$7:$R$2700,5,0)</f>
        <v>2.3803999999999998</v>
      </c>
      <c r="E16" s="66">
        <f>RANK(D16,D$8:D$25,0)</f>
        <v>12</v>
      </c>
      <c r="F16" s="65">
        <f>VLOOKUP($A16,'Return Data'!$B$7:$R$2700,6,0)</f>
        <v>2.3961999999999999</v>
      </c>
      <c r="G16" s="66">
        <f>RANK(F16,F$8:F$25,0)</f>
        <v>14</v>
      </c>
      <c r="H16" s="65">
        <f>VLOOKUP($A16,'Return Data'!$B$7:$R$2700,7,0)</f>
        <v>2.5891000000000002</v>
      </c>
      <c r="I16" s="66">
        <f>RANK(H16,H$8:H$25,0)</f>
        <v>11</v>
      </c>
      <c r="J16" s="65">
        <f>VLOOKUP($A16,'Return Data'!$B$7:$R$2700,8,0)</f>
        <v>2.2704</v>
      </c>
      <c r="K16" s="66">
        <f>RANK(J16,J$8:J$25,0)</f>
        <v>18</v>
      </c>
      <c r="L16" s="65">
        <f>VLOOKUP($A16,'Return Data'!$B$7:$R$2700,9,0)</f>
        <v>2.2839999999999998</v>
      </c>
      <c r="M16" s="66">
        <f>RANK(L16,L$8:L$25,0)</f>
        <v>18</v>
      </c>
      <c r="N16" s="65">
        <f>VLOOKUP($A16,'Return Data'!$B$7:$R$2700,10,0)</f>
        <v>13.1911</v>
      </c>
      <c r="O16" s="66">
        <f>RANK(N16,N$8:N$25,0)</f>
        <v>1</v>
      </c>
      <c r="P16" s="65">
        <f>VLOOKUP($A16,'Return Data'!$B$7:$R$2700,11,0)</f>
        <v>7.8708999999999998</v>
      </c>
      <c r="Q16" s="66">
        <f>RANK(P16,P$8:P$25,0)</f>
        <v>1</v>
      </c>
      <c r="R16" s="65">
        <f>VLOOKUP($A16,'Return Data'!$B$7:$R$2700,12,0)</f>
        <v>6.0740999999999996</v>
      </c>
      <c r="S16" s="66">
        <f>RANK(R16,R$8:R$25,0)</f>
        <v>1</v>
      </c>
      <c r="T16" s="65">
        <f>VLOOKUP($A16,'Return Data'!$B$7:$R$2700,13,0)</f>
        <v>5.5362999999999998</v>
      </c>
      <c r="U16" s="66">
        <f>RANK(T16,T$8:T$25,0)</f>
        <v>6</v>
      </c>
      <c r="V16" s="65">
        <f>VLOOKUP($A16,'Return Data'!$B$7:$R$2700,17,0)</f>
        <v>6.43</v>
      </c>
      <c r="W16" s="66">
        <f>RANK(V16,V$8:V$25,0)</f>
        <v>8</v>
      </c>
      <c r="X16" s="65"/>
      <c r="Y16" s="66"/>
      <c r="Z16" s="65">
        <f>VLOOKUP($A16,'Return Data'!$B$7:$R$2700,16,0)</f>
        <v>6.7041000000000004</v>
      </c>
      <c r="AA16" s="67">
        <f>RANK(Z16,Z$8:Z$25,0)</f>
        <v>13</v>
      </c>
    </row>
    <row r="17" spans="1:27" x14ac:dyDescent="0.3">
      <c r="A17" s="63" t="s">
        <v>1248</v>
      </c>
      <c r="B17" s="64">
        <f>VLOOKUP($A17,'Return Data'!$B$7:$R$2700,3,0)</f>
        <v>44260</v>
      </c>
      <c r="C17" s="65">
        <f>VLOOKUP($A17,'Return Data'!$B$7:$R$2700,4,0)</f>
        <v>2382.1853999999998</v>
      </c>
      <c r="D17" s="65">
        <f>VLOOKUP($A17,'Return Data'!$B$7:$R$2700,5,0)</f>
        <v>2.6922999999999999</v>
      </c>
      <c r="E17" s="66">
        <f>RANK(D17,D$8:D$25,0)</f>
        <v>6</v>
      </c>
      <c r="F17" s="65">
        <f>VLOOKUP($A17,'Return Data'!$B$7:$R$2700,6,0)</f>
        <v>2.8944999999999999</v>
      </c>
      <c r="G17" s="66">
        <f>RANK(F17,F$8:F$25,0)</f>
        <v>4</v>
      </c>
      <c r="H17" s="65">
        <f>VLOOKUP($A17,'Return Data'!$B$7:$R$2700,7,0)</f>
        <v>3.0101</v>
      </c>
      <c r="I17" s="66">
        <f>RANK(H17,H$8:H$25,0)</f>
        <v>5</v>
      </c>
      <c r="J17" s="65">
        <f>VLOOKUP($A17,'Return Data'!$B$7:$R$2700,8,0)</f>
        <v>3.3201000000000001</v>
      </c>
      <c r="K17" s="66">
        <f>RANK(J17,J$8:J$25,0)</f>
        <v>6</v>
      </c>
      <c r="L17" s="65">
        <f>VLOOKUP($A17,'Return Data'!$B$7:$R$2700,9,0)</f>
        <v>3.5764999999999998</v>
      </c>
      <c r="M17" s="66">
        <f>RANK(L17,L$8:L$25,0)</f>
        <v>8</v>
      </c>
      <c r="N17" s="65">
        <f>VLOOKUP($A17,'Return Data'!$B$7:$R$2700,10,0)</f>
        <v>2.8573</v>
      </c>
      <c r="O17" s="66">
        <f>RANK(N17,N$8:N$25,0)</f>
        <v>13</v>
      </c>
      <c r="P17" s="65">
        <f>VLOOKUP($A17,'Return Data'!$B$7:$R$2700,11,0)</f>
        <v>3.2456</v>
      </c>
      <c r="Q17" s="66">
        <f>RANK(P17,P$8:P$25,0)</f>
        <v>13</v>
      </c>
      <c r="R17" s="65">
        <f>VLOOKUP($A17,'Return Data'!$B$7:$R$2700,12,0)</f>
        <v>3.8786</v>
      </c>
      <c r="S17" s="66">
        <f>RANK(R17,R$8:R$25,0)</f>
        <v>13</v>
      </c>
      <c r="T17" s="65">
        <f>VLOOKUP($A17,'Return Data'!$B$7:$R$2700,13,0)</f>
        <v>5.1375999999999999</v>
      </c>
      <c r="U17" s="66">
        <f>RANK(T17,T$8:T$25,0)</f>
        <v>11</v>
      </c>
      <c r="V17" s="65">
        <f>VLOOKUP($A17,'Return Data'!$B$7:$R$2700,17,0)</f>
        <v>5.8952</v>
      </c>
      <c r="W17" s="66">
        <f>RANK(V17,V$8:V$25,0)</f>
        <v>14</v>
      </c>
      <c r="X17" s="65">
        <f>VLOOKUP($A17,'Return Data'!$B$7:$R$2700,14,0)</f>
        <v>6.4996</v>
      </c>
      <c r="Y17" s="66">
        <f>RANK(X17,X$8:X$25,0)</f>
        <v>11</v>
      </c>
      <c r="Z17" s="65">
        <f>VLOOKUP($A17,'Return Data'!$B$7:$R$2700,16,0)</f>
        <v>7.8217999999999996</v>
      </c>
      <c r="AA17" s="67">
        <f>RANK(Z17,Z$8:Z$25,0)</f>
        <v>1</v>
      </c>
    </row>
    <row r="18" spans="1:27" x14ac:dyDescent="0.3">
      <c r="A18" s="63" t="s">
        <v>1252</v>
      </c>
      <c r="B18" s="64">
        <f>VLOOKUP($A18,'Return Data'!$B$7:$R$2700,3,0)</f>
        <v>44260</v>
      </c>
      <c r="C18" s="65">
        <f>VLOOKUP($A18,'Return Data'!$B$7:$R$2700,4,0)</f>
        <v>3455.0435000000002</v>
      </c>
      <c r="D18" s="65">
        <f>VLOOKUP($A18,'Return Data'!$B$7:$R$2700,5,0)</f>
        <v>3.9177</v>
      </c>
      <c r="E18" s="66">
        <f>RANK(D18,D$8:D$25,0)</f>
        <v>1</v>
      </c>
      <c r="F18" s="65">
        <f>VLOOKUP($A18,'Return Data'!$B$7:$R$2700,6,0)</f>
        <v>3.1137000000000001</v>
      </c>
      <c r="G18" s="66">
        <f>RANK(F18,F$8:F$25,0)</f>
        <v>2</v>
      </c>
      <c r="H18" s="65">
        <f>VLOOKUP($A18,'Return Data'!$B$7:$R$2700,7,0)</f>
        <v>3.0785999999999998</v>
      </c>
      <c r="I18" s="66">
        <f>RANK(H18,H$8:H$25,0)</f>
        <v>4</v>
      </c>
      <c r="J18" s="65">
        <f>VLOOKUP($A18,'Return Data'!$B$7:$R$2700,8,0)</f>
        <v>3.3662000000000001</v>
      </c>
      <c r="K18" s="66">
        <f>RANK(J18,J$8:J$25,0)</f>
        <v>5</v>
      </c>
      <c r="L18" s="65">
        <f>VLOOKUP($A18,'Return Data'!$B$7:$R$2700,9,0)</f>
        <v>3.9243000000000001</v>
      </c>
      <c r="M18" s="66">
        <f>RANK(L18,L$8:L$25,0)</f>
        <v>5</v>
      </c>
      <c r="N18" s="65">
        <f>VLOOKUP($A18,'Return Data'!$B$7:$R$2700,10,0)</f>
        <v>3.1840999999999999</v>
      </c>
      <c r="O18" s="66">
        <f>RANK(N18,N$8:N$25,0)</f>
        <v>7</v>
      </c>
      <c r="P18" s="65">
        <f>VLOOKUP($A18,'Return Data'!$B$7:$R$2700,11,0)</f>
        <v>3.7345000000000002</v>
      </c>
      <c r="Q18" s="66">
        <f>RANK(P18,P$8:P$25,0)</f>
        <v>7</v>
      </c>
      <c r="R18" s="65">
        <f>VLOOKUP($A18,'Return Data'!$B$7:$R$2700,12,0)</f>
        <v>4.2595000000000001</v>
      </c>
      <c r="S18" s="66">
        <f>RANK(R18,R$8:R$25,0)</f>
        <v>9</v>
      </c>
      <c r="T18" s="65">
        <f>VLOOKUP($A18,'Return Data'!$B$7:$R$2700,13,0)</f>
        <v>5.0735999999999999</v>
      </c>
      <c r="U18" s="66">
        <f>RANK(T18,T$8:T$25,0)</f>
        <v>13</v>
      </c>
      <c r="V18" s="65">
        <f>VLOOKUP($A18,'Return Data'!$B$7:$R$2700,17,0)</f>
        <v>6.3495999999999997</v>
      </c>
      <c r="W18" s="66">
        <f>RANK(V18,V$8:V$25,0)</f>
        <v>9</v>
      </c>
      <c r="X18" s="65">
        <f>VLOOKUP($A18,'Return Data'!$B$7:$R$2700,14,0)</f>
        <v>6.8960999999999997</v>
      </c>
      <c r="Y18" s="66">
        <f>RANK(X18,X$8:X$25,0)</f>
        <v>7</v>
      </c>
      <c r="Z18" s="65">
        <f>VLOOKUP($A18,'Return Data'!$B$7:$R$2700,16,0)</f>
        <v>7.2751000000000001</v>
      </c>
      <c r="AA18" s="67">
        <f>RANK(Z18,Z$8:Z$25,0)</f>
        <v>8</v>
      </c>
    </row>
    <row r="19" spans="1:27" x14ac:dyDescent="0.3">
      <c r="A19" s="63" t="s">
        <v>1255</v>
      </c>
      <c r="B19" s="64">
        <f>VLOOKUP($A19,'Return Data'!$B$7:$R$2700,3,0)</f>
        <v>44260</v>
      </c>
      <c r="C19" s="65">
        <f>VLOOKUP($A19,'Return Data'!$B$7:$R$2700,4,0)</f>
        <v>31.085795710214501</v>
      </c>
      <c r="D19" s="65">
        <f>VLOOKUP($A19,'Return Data'!$B$7:$R$2700,5,0)</f>
        <v>1.2329000000000001</v>
      </c>
      <c r="E19" s="66">
        <f>RANK(D19,D$8:D$25,0)</f>
        <v>17</v>
      </c>
      <c r="F19" s="65">
        <f>VLOOKUP($A19,'Return Data'!$B$7:$R$2700,6,0)</f>
        <v>1.9376</v>
      </c>
      <c r="G19" s="66">
        <f>RANK(F19,F$8:F$25,0)</f>
        <v>16</v>
      </c>
      <c r="H19" s="65">
        <f>VLOOKUP($A19,'Return Data'!$B$7:$R$2700,7,0)</f>
        <v>2.1646000000000001</v>
      </c>
      <c r="I19" s="66">
        <f>RANK(H19,H$8:H$25,0)</f>
        <v>17</v>
      </c>
      <c r="J19" s="65">
        <f>VLOOKUP($A19,'Return Data'!$B$7:$R$2700,8,0)</f>
        <v>2.3151999999999999</v>
      </c>
      <c r="K19" s="66">
        <f>RANK(J19,J$8:J$25,0)</f>
        <v>17</v>
      </c>
      <c r="L19" s="65">
        <f>VLOOKUP($A19,'Return Data'!$B$7:$R$2700,9,0)</f>
        <v>2.7103000000000002</v>
      </c>
      <c r="M19" s="66">
        <f>RANK(L19,L$8:L$25,0)</f>
        <v>16</v>
      </c>
      <c r="N19" s="65">
        <f>VLOOKUP($A19,'Return Data'!$B$7:$R$2700,10,0)</f>
        <v>2.4925999999999999</v>
      </c>
      <c r="O19" s="66">
        <f>RANK(N19,N$8:N$25,0)</f>
        <v>17</v>
      </c>
      <c r="P19" s="65">
        <f>VLOOKUP($A19,'Return Data'!$B$7:$R$2700,11,0)</f>
        <v>2.9725999999999999</v>
      </c>
      <c r="Q19" s="66">
        <f>RANK(P19,P$8:P$25,0)</f>
        <v>15</v>
      </c>
      <c r="R19" s="65">
        <f>VLOOKUP($A19,'Return Data'!$B$7:$R$2700,12,0)</f>
        <v>3.4559000000000002</v>
      </c>
      <c r="S19" s="66">
        <f>RANK(R19,R$8:R$25,0)</f>
        <v>15</v>
      </c>
      <c r="T19" s="65">
        <f>VLOOKUP($A19,'Return Data'!$B$7:$R$2700,13,0)</f>
        <v>4.6279000000000003</v>
      </c>
      <c r="U19" s="66">
        <f>RANK(T19,T$8:T$25,0)</f>
        <v>14</v>
      </c>
      <c r="V19" s="65">
        <f>VLOOKUP($A19,'Return Data'!$B$7:$R$2700,17,0)</f>
        <v>6.2944000000000004</v>
      </c>
      <c r="W19" s="66">
        <f>RANK(V19,V$8:V$25,0)</f>
        <v>11</v>
      </c>
      <c r="X19" s="65">
        <f>VLOOKUP($A19,'Return Data'!$B$7:$R$2700,14,0)</f>
        <v>6.6967999999999996</v>
      </c>
      <c r="Y19" s="66">
        <f>RANK(X19,X$8:X$25,0)</f>
        <v>9</v>
      </c>
      <c r="Z19" s="65">
        <f>VLOOKUP($A19,'Return Data'!$B$7:$R$2700,16,0)</f>
        <v>7.5521000000000003</v>
      </c>
      <c r="AA19" s="67">
        <f>RANK(Z19,Z$8:Z$25,0)</f>
        <v>4</v>
      </c>
    </row>
    <row r="20" spans="1:27" x14ac:dyDescent="0.3">
      <c r="A20" s="63" t="s">
        <v>1256</v>
      </c>
      <c r="B20" s="64">
        <f>VLOOKUP($A20,'Return Data'!$B$7:$R$2700,3,0)</f>
        <v>44260</v>
      </c>
      <c r="C20" s="65">
        <f>VLOOKUP($A20,'Return Data'!$B$7:$R$2700,4,0)</f>
        <v>3184.8103999999998</v>
      </c>
      <c r="D20" s="65">
        <f>VLOOKUP($A20,'Return Data'!$B$7:$R$2700,5,0)</f>
        <v>2.9146999999999998</v>
      </c>
      <c r="E20" s="66">
        <f>RANK(D20,D$8:D$25,0)</f>
        <v>5</v>
      </c>
      <c r="F20" s="65">
        <f>VLOOKUP($A20,'Return Data'!$B$7:$R$2700,6,0)</f>
        <v>2.9763000000000002</v>
      </c>
      <c r="G20" s="66">
        <f>RANK(F20,F$8:F$25,0)</f>
        <v>3</v>
      </c>
      <c r="H20" s="65">
        <f>VLOOKUP($A20,'Return Data'!$B$7:$R$2700,7,0)</f>
        <v>3.1074999999999999</v>
      </c>
      <c r="I20" s="66">
        <f>RANK(H20,H$8:H$25,0)</f>
        <v>2</v>
      </c>
      <c r="J20" s="65">
        <f>VLOOKUP($A20,'Return Data'!$B$7:$R$2700,8,0)</f>
        <v>3.5103</v>
      </c>
      <c r="K20" s="66">
        <f>RANK(J20,J$8:J$25,0)</f>
        <v>2</v>
      </c>
      <c r="L20" s="65">
        <f>VLOOKUP($A20,'Return Data'!$B$7:$R$2700,9,0)</f>
        <v>4.1334999999999997</v>
      </c>
      <c r="M20" s="66">
        <f>RANK(L20,L$8:L$25,0)</f>
        <v>2</v>
      </c>
      <c r="N20" s="65">
        <f>VLOOKUP($A20,'Return Data'!$B$7:$R$2700,10,0)</f>
        <v>3.4781</v>
      </c>
      <c r="O20" s="66">
        <f>RANK(N20,N$8:N$25,0)</f>
        <v>2</v>
      </c>
      <c r="P20" s="65">
        <f>VLOOKUP($A20,'Return Data'!$B$7:$R$2700,11,0)</f>
        <v>3.8620000000000001</v>
      </c>
      <c r="Q20" s="66">
        <f>RANK(P20,P$8:P$25,0)</f>
        <v>3</v>
      </c>
      <c r="R20" s="65">
        <f>VLOOKUP($A20,'Return Data'!$B$7:$R$2700,12,0)</f>
        <v>4.4410999999999996</v>
      </c>
      <c r="S20" s="66">
        <f>RANK(R20,R$8:R$25,0)</f>
        <v>8</v>
      </c>
      <c r="T20" s="65">
        <f>VLOOKUP($A20,'Return Data'!$B$7:$R$2700,13,0)</f>
        <v>5.4128999999999996</v>
      </c>
      <c r="U20" s="66">
        <f>RANK(T20,T$8:T$25,0)</f>
        <v>8</v>
      </c>
      <c r="V20" s="65">
        <f>VLOOKUP($A20,'Return Data'!$B$7:$R$2700,17,0)</f>
        <v>6.5990000000000002</v>
      </c>
      <c r="W20" s="66">
        <f>RANK(V20,V$8:V$25,0)</f>
        <v>6</v>
      </c>
      <c r="X20" s="65">
        <f>VLOOKUP($A20,'Return Data'!$B$7:$R$2700,14,0)</f>
        <v>7.1215000000000002</v>
      </c>
      <c r="Y20" s="66">
        <f>RANK(X20,X$8:X$25,0)</f>
        <v>3</v>
      </c>
      <c r="Z20" s="65">
        <f>VLOOKUP($A20,'Return Data'!$B$7:$R$2700,16,0)</f>
        <v>7.6414</v>
      </c>
      <c r="AA20" s="67">
        <f>RANK(Z20,Z$8:Z$25,0)</f>
        <v>3</v>
      </c>
    </row>
    <row r="21" spans="1:27" x14ac:dyDescent="0.3">
      <c r="A21" s="63" t="s">
        <v>1259</v>
      </c>
      <c r="B21" s="64">
        <f>VLOOKUP($A21,'Return Data'!$B$7:$R$2700,3,0)</f>
        <v>44260</v>
      </c>
      <c r="C21" s="65">
        <f>VLOOKUP($A21,'Return Data'!$B$7:$R$2700,4,0)</f>
        <v>1040.8719000000001</v>
      </c>
      <c r="D21" s="65">
        <f>VLOOKUP($A21,'Return Data'!$B$7:$R$2700,5,0)</f>
        <v>0.47689999999999999</v>
      </c>
      <c r="E21" s="66">
        <f>RANK(D21,D$8:D$25,0)</f>
        <v>18</v>
      </c>
      <c r="F21" s="65">
        <f>VLOOKUP($A21,'Return Data'!$B$7:$R$2700,6,0)</f>
        <v>0.64180000000000004</v>
      </c>
      <c r="G21" s="66">
        <f>RANK(F21,F$8:F$25,0)</f>
        <v>18</v>
      </c>
      <c r="H21" s="65">
        <f>VLOOKUP($A21,'Return Data'!$B$7:$R$2700,7,0)</f>
        <v>1.5974999999999999</v>
      </c>
      <c r="I21" s="66">
        <f>RANK(H21,H$8:H$25,0)</f>
        <v>18</v>
      </c>
      <c r="J21" s="65">
        <f>VLOOKUP($A21,'Return Data'!$B$7:$R$2700,8,0)</f>
        <v>2.4807999999999999</v>
      </c>
      <c r="K21" s="66">
        <f>RANK(J21,J$8:J$25,0)</f>
        <v>14</v>
      </c>
      <c r="L21" s="65">
        <f>VLOOKUP($A21,'Return Data'!$B$7:$R$2700,9,0)</f>
        <v>3.2219000000000002</v>
      </c>
      <c r="M21" s="66">
        <f>RANK(L21,L$8:L$25,0)</f>
        <v>12</v>
      </c>
      <c r="N21" s="65">
        <f>VLOOKUP($A21,'Return Data'!$B$7:$R$2700,10,0)</f>
        <v>2.5369999999999999</v>
      </c>
      <c r="O21" s="66">
        <f>RANK(N21,N$8:N$25,0)</f>
        <v>15</v>
      </c>
      <c r="P21" s="65">
        <f>VLOOKUP($A21,'Return Data'!$B$7:$R$2700,11,0)</f>
        <v>2.8732000000000002</v>
      </c>
      <c r="Q21" s="66">
        <f>RANK(P21,P$8:P$25,0)</f>
        <v>16</v>
      </c>
      <c r="R21" s="65">
        <f>VLOOKUP($A21,'Return Data'!$B$7:$R$2700,12,0)</f>
        <v>3.3376999999999999</v>
      </c>
      <c r="S21" s="66">
        <f>RANK(R21,R$8:R$25,0)</f>
        <v>16</v>
      </c>
      <c r="T21" s="65"/>
      <c r="U21" s="66"/>
      <c r="V21" s="65"/>
      <c r="W21" s="66"/>
      <c r="X21" s="65"/>
      <c r="Y21" s="66"/>
      <c r="Z21" s="65">
        <f>VLOOKUP($A21,'Return Data'!$B$7:$R$2700,16,0)</f>
        <v>4.0983999999999998</v>
      </c>
      <c r="AA21" s="67">
        <f>RANK(Z21,Z$8:Z$25,0)</f>
        <v>18</v>
      </c>
    </row>
    <row r="22" spans="1:27" x14ac:dyDescent="0.3">
      <c r="A22" s="63" t="s">
        <v>1263</v>
      </c>
      <c r="B22" s="64">
        <f>VLOOKUP($A22,'Return Data'!$B$7:$R$2700,3,0)</f>
        <v>44260</v>
      </c>
      <c r="C22" s="65">
        <f>VLOOKUP($A22,'Return Data'!$B$7:$R$2700,4,0)</f>
        <v>32.466299999999997</v>
      </c>
      <c r="D22" s="65">
        <f>VLOOKUP($A22,'Return Data'!$B$7:$R$2700,5,0)</f>
        <v>2.5859000000000001</v>
      </c>
      <c r="E22" s="66">
        <f>RANK(D22,D$8:D$25,0)</f>
        <v>10</v>
      </c>
      <c r="F22" s="65">
        <f>VLOOKUP($A22,'Return Data'!$B$7:$R$2700,6,0)</f>
        <v>2.2488999999999999</v>
      </c>
      <c r="G22" s="66">
        <f>RANK(F22,F$8:F$25,0)</f>
        <v>15</v>
      </c>
      <c r="H22" s="65">
        <f>VLOOKUP($A22,'Return Data'!$B$7:$R$2700,7,0)</f>
        <v>2.5710000000000002</v>
      </c>
      <c r="I22" s="66">
        <f>RANK(H22,H$8:H$25,0)</f>
        <v>12</v>
      </c>
      <c r="J22" s="65">
        <f>VLOOKUP($A22,'Return Data'!$B$7:$R$2700,8,0)</f>
        <v>2.8815</v>
      </c>
      <c r="K22" s="66">
        <f>RANK(J22,J$8:J$25,0)</f>
        <v>10</v>
      </c>
      <c r="L22" s="65">
        <f>VLOOKUP($A22,'Return Data'!$B$7:$R$2700,9,0)</f>
        <v>3.5470000000000002</v>
      </c>
      <c r="M22" s="66">
        <f>RANK(L22,L$8:L$25,0)</f>
        <v>10</v>
      </c>
      <c r="N22" s="65">
        <f>VLOOKUP($A22,'Return Data'!$B$7:$R$2700,10,0)</f>
        <v>3.0323000000000002</v>
      </c>
      <c r="O22" s="66">
        <f>RANK(N22,N$8:N$25,0)</f>
        <v>11</v>
      </c>
      <c r="P22" s="65">
        <f>VLOOKUP($A22,'Return Data'!$B$7:$R$2700,11,0)</f>
        <v>3.4624000000000001</v>
      </c>
      <c r="Q22" s="66">
        <f>RANK(P22,P$8:P$25,0)</f>
        <v>10</v>
      </c>
      <c r="R22" s="65">
        <f>VLOOKUP($A22,'Return Data'!$B$7:$R$2700,12,0)</f>
        <v>4.2271000000000001</v>
      </c>
      <c r="S22" s="66">
        <f>RANK(R22,R$8:R$25,0)</f>
        <v>10</v>
      </c>
      <c r="T22" s="65">
        <f>VLOOKUP($A22,'Return Data'!$B$7:$R$2700,13,0)</f>
        <v>5.0739999999999998</v>
      </c>
      <c r="U22" s="66">
        <f>RANK(T22,T$8:T$25,0)</f>
        <v>12</v>
      </c>
      <c r="V22" s="65">
        <f>VLOOKUP($A22,'Return Data'!$B$7:$R$2700,17,0)</f>
        <v>6.2502000000000004</v>
      </c>
      <c r="W22" s="66">
        <f>RANK(V22,V$8:V$25,0)</f>
        <v>12</v>
      </c>
      <c r="X22" s="65">
        <f>VLOOKUP($A22,'Return Data'!$B$7:$R$2700,14,0)</f>
        <v>6.6279000000000003</v>
      </c>
      <c r="Y22" s="66">
        <f>RANK(X22,X$8:X$25,0)</f>
        <v>10</v>
      </c>
      <c r="Z22" s="65">
        <f>VLOOKUP($A22,'Return Data'!$B$7:$R$2700,16,0)</f>
        <v>7.3280000000000003</v>
      </c>
      <c r="AA22" s="67">
        <f>RANK(Z22,Z$8:Z$25,0)</f>
        <v>7</v>
      </c>
    </row>
    <row r="23" spans="1:27" x14ac:dyDescent="0.3">
      <c r="A23" s="63" t="s">
        <v>1265</v>
      </c>
      <c r="B23" s="64">
        <f>VLOOKUP($A23,'Return Data'!$B$7:$R$2700,3,0)</f>
        <v>44260</v>
      </c>
      <c r="C23" s="65">
        <f>VLOOKUP($A23,'Return Data'!$B$7:$R$2700,4,0)</f>
        <v>11.648400000000001</v>
      </c>
      <c r="D23" s="65">
        <f>VLOOKUP($A23,'Return Data'!$B$7:$R$2700,5,0)</f>
        <v>1.8802000000000001</v>
      </c>
      <c r="E23" s="66">
        <f>RANK(D23,D$8:D$25,0)</f>
        <v>16</v>
      </c>
      <c r="F23" s="65">
        <f>VLOOKUP($A23,'Return Data'!$B$7:$R$2700,6,0)</f>
        <v>1.8804000000000001</v>
      </c>
      <c r="G23" s="66">
        <f>RANK(F23,F$8:F$25,0)</f>
        <v>17</v>
      </c>
      <c r="H23" s="65">
        <f>VLOOKUP($A23,'Return Data'!$B$7:$R$2700,7,0)</f>
        <v>2.4184000000000001</v>
      </c>
      <c r="I23" s="66">
        <f>RANK(H23,H$8:H$25,0)</f>
        <v>14</v>
      </c>
      <c r="J23" s="65">
        <f>VLOOKUP($A23,'Return Data'!$B$7:$R$2700,8,0)</f>
        <v>2.5722</v>
      </c>
      <c r="K23" s="66">
        <f>RANK(J23,J$8:J$25,0)</f>
        <v>13</v>
      </c>
      <c r="L23" s="65">
        <f>VLOOKUP($A23,'Return Data'!$B$7:$R$2700,9,0)</f>
        <v>3.0623</v>
      </c>
      <c r="M23" s="66">
        <f>RANK(L23,L$8:L$25,0)</f>
        <v>14</v>
      </c>
      <c r="N23" s="65">
        <f>VLOOKUP($A23,'Return Data'!$B$7:$R$2700,10,0)</f>
        <v>3.1511999999999998</v>
      </c>
      <c r="O23" s="66">
        <f>RANK(N23,N$8:N$25,0)</f>
        <v>9</v>
      </c>
      <c r="P23" s="65">
        <f>VLOOKUP($A23,'Return Data'!$B$7:$R$2700,11,0)</f>
        <v>3.3166000000000002</v>
      </c>
      <c r="Q23" s="66">
        <f>RANK(P23,P$8:P$25,0)</f>
        <v>12</v>
      </c>
      <c r="R23" s="65">
        <f>VLOOKUP($A23,'Return Data'!$B$7:$R$2700,12,0)</f>
        <v>3.7427000000000001</v>
      </c>
      <c r="S23" s="66">
        <f>RANK(R23,R$8:R$25,0)</f>
        <v>14</v>
      </c>
      <c r="T23" s="65">
        <f>VLOOKUP($A23,'Return Data'!$B$7:$R$2700,13,0)</f>
        <v>4.6003999999999996</v>
      </c>
      <c r="U23" s="66">
        <f>RANK(T23,T$8:T$25,0)</f>
        <v>15</v>
      </c>
      <c r="V23" s="65">
        <f>VLOOKUP($A23,'Return Data'!$B$7:$R$2700,17,0)</f>
        <v>6.0362</v>
      </c>
      <c r="W23" s="66">
        <f>RANK(V23,V$8:V$25,0)</f>
        <v>13</v>
      </c>
      <c r="X23" s="65"/>
      <c r="Y23" s="66"/>
      <c r="Z23" s="65">
        <f>VLOOKUP($A23,'Return Data'!$B$7:$R$2700,16,0)</f>
        <v>6.4500999999999999</v>
      </c>
      <c r="AA23" s="67">
        <f>RANK(Z23,Z$8:Z$25,0)</f>
        <v>15</v>
      </c>
    </row>
    <row r="24" spans="1:27" x14ac:dyDescent="0.3">
      <c r="A24" s="63" t="s">
        <v>1267</v>
      </c>
      <c r="B24" s="64">
        <f>VLOOKUP($A24,'Return Data'!$B$7:$R$2700,3,0)</f>
        <v>44260</v>
      </c>
      <c r="C24" s="65">
        <f>VLOOKUP($A24,'Return Data'!$B$7:$R$2700,4,0)</f>
        <v>3625.0025999999998</v>
      </c>
      <c r="D24" s="65">
        <f>VLOOKUP($A24,'Return Data'!$B$7:$R$2700,5,0)</f>
        <v>2.6905999999999999</v>
      </c>
      <c r="E24" s="66">
        <f>RANK(D24,D$8:D$25,0)</f>
        <v>7</v>
      </c>
      <c r="F24" s="65">
        <f>VLOOKUP($A24,'Return Data'!$B$7:$R$2700,6,0)</f>
        <v>2.8895</v>
      </c>
      <c r="G24" s="66">
        <f>RANK(F24,F$8:F$25,0)</f>
        <v>6</v>
      </c>
      <c r="H24" s="65">
        <f>VLOOKUP($A24,'Return Data'!$B$7:$R$2700,7,0)</f>
        <v>2.8176999999999999</v>
      </c>
      <c r="I24" s="66">
        <f>RANK(H24,H$8:H$25,0)</f>
        <v>9</v>
      </c>
      <c r="J24" s="65">
        <f>VLOOKUP($A24,'Return Data'!$B$7:$R$2700,8,0)</f>
        <v>3.0764999999999998</v>
      </c>
      <c r="K24" s="66">
        <f>RANK(J24,J$8:J$25,0)</f>
        <v>8</v>
      </c>
      <c r="L24" s="65">
        <f>VLOOKUP($A24,'Return Data'!$B$7:$R$2700,9,0)</f>
        <v>3.7387000000000001</v>
      </c>
      <c r="M24" s="66">
        <f>RANK(L24,L$8:L$25,0)</f>
        <v>6</v>
      </c>
      <c r="N24" s="65">
        <f>VLOOKUP($A24,'Return Data'!$B$7:$R$2700,10,0)</f>
        <v>3.3109000000000002</v>
      </c>
      <c r="O24" s="66">
        <f>RANK(N24,N$8:N$25,0)</f>
        <v>5</v>
      </c>
      <c r="P24" s="65">
        <f>VLOOKUP($A24,'Return Data'!$B$7:$R$2700,11,0)</f>
        <v>3.8376999999999999</v>
      </c>
      <c r="Q24" s="66">
        <f>RANK(P24,P$8:P$25,0)</f>
        <v>4</v>
      </c>
      <c r="R24" s="65">
        <f>VLOOKUP($A24,'Return Data'!$B$7:$R$2700,12,0)</f>
        <v>4.6212999999999997</v>
      </c>
      <c r="S24" s="66">
        <f>RANK(R24,R$8:R$25,0)</f>
        <v>3</v>
      </c>
      <c r="T24" s="65">
        <f>VLOOKUP($A24,'Return Data'!$B$7:$R$2700,13,0)</f>
        <v>5.8201999999999998</v>
      </c>
      <c r="U24" s="66">
        <f>RANK(T24,T$8:T$25,0)</f>
        <v>3</v>
      </c>
      <c r="V24" s="65">
        <f>VLOOKUP($A24,'Return Data'!$B$7:$R$2700,17,0)</f>
        <v>6.6714000000000002</v>
      </c>
      <c r="W24" s="66">
        <f>RANK(V24,V$8:V$25,0)</f>
        <v>4</v>
      </c>
      <c r="X24" s="65">
        <f>VLOOKUP($A24,'Return Data'!$B$7:$R$2700,14,0)</f>
        <v>4.5278999999999998</v>
      </c>
      <c r="Y24" s="66">
        <f>RANK(X24,X$8:X$25,0)</f>
        <v>13</v>
      </c>
      <c r="Z24" s="65">
        <f>VLOOKUP($A24,'Return Data'!$B$7:$R$2700,16,0)</f>
        <v>6.8685</v>
      </c>
      <c r="AA24" s="67">
        <f>RANK(Z24,Z$8:Z$25,0)</f>
        <v>11</v>
      </c>
    </row>
    <row r="25" spans="1:27" x14ac:dyDescent="0.3">
      <c r="A25" s="63" t="s">
        <v>1269</v>
      </c>
      <c r="B25" s="64">
        <f>VLOOKUP($A25,'Return Data'!$B$7:$R$2700,3,0)</f>
        <v>44260</v>
      </c>
      <c r="C25" s="65">
        <f>VLOOKUP($A25,'Return Data'!$B$7:$R$2700,4,0)</f>
        <v>2366.3706000000002</v>
      </c>
      <c r="D25" s="65">
        <f>VLOOKUP($A25,'Return Data'!$B$7:$R$2700,5,0)</f>
        <v>1.9867999999999999</v>
      </c>
      <c r="E25" s="66">
        <f>RANK(D25,D$8:D$25,0)</f>
        <v>15</v>
      </c>
      <c r="F25" s="65">
        <f>VLOOKUP($A25,'Return Data'!$B$7:$R$2700,6,0)</f>
        <v>2.4802</v>
      </c>
      <c r="G25" s="66">
        <f>RANK(F25,F$8:F$25,0)</f>
        <v>13</v>
      </c>
      <c r="H25" s="65">
        <f>VLOOKUP($A25,'Return Data'!$B$7:$R$2700,7,0)</f>
        <v>2.6894</v>
      </c>
      <c r="I25" s="66">
        <f>RANK(H25,H$8:H$25,0)</f>
        <v>10</v>
      </c>
      <c r="J25" s="65">
        <f>VLOOKUP($A25,'Return Data'!$B$7:$R$2700,8,0)</f>
        <v>3.4117999999999999</v>
      </c>
      <c r="K25" s="66">
        <f>RANK(J25,J$8:J$25,0)</f>
        <v>4</v>
      </c>
      <c r="L25" s="65">
        <f>VLOOKUP($A25,'Return Data'!$B$7:$R$2700,9,0)</f>
        <v>3.9397000000000002</v>
      </c>
      <c r="M25" s="66">
        <f>RANK(L25,L$8:L$25,0)</f>
        <v>4</v>
      </c>
      <c r="N25" s="65">
        <f>VLOOKUP($A25,'Return Data'!$B$7:$R$2700,10,0)</f>
        <v>3.3386</v>
      </c>
      <c r="O25" s="66">
        <f>RANK(N25,N$8:N$25,0)</f>
        <v>3</v>
      </c>
      <c r="P25" s="65">
        <f>VLOOKUP($A25,'Return Data'!$B$7:$R$2700,11,0)</f>
        <v>3.7664</v>
      </c>
      <c r="Q25" s="66">
        <f>RANK(P25,P$8:P$25,0)</f>
        <v>6</v>
      </c>
      <c r="R25" s="65">
        <f>VLOOKUP($A25,'Return Data'!$B$7:$R$2700,12,0)</f>
        <v>4.569</v>
      </c>
      <c r="S25" s="66">
        <f>RANK(R25,R$8:R$25,0)</f>
        <v>5</v>
      </c>
      <c r="T25" s="65">
        <f>VLOOKUP($A25,'Return Data'!$B$7:$R$2700,13,0)</f>
        <v>5.4676999999999998</v>
      </c>
      <c r="U25" s="66">
        <f>RANK(T25,T$8:T$25,0)</f>
        <v>7</v>
      </c>
      <c r="V25" s="65">
        <f>VLOOKUP($A25,'Return Data'!$B$7:$R$2700,17,0)</f>
        <v>6.5457999999999998</v>
      </c>
      <c r="W25" s="66">
        <f>RANK(V25,V$8:V$25,0)</f>
        <v>7</v>
      </c>
      <c r="X25" s="65">
        <f>VLOOKUP($A25,'Return Data'!$B$7:$R$2700,14,0)</f>
        <v>7.0483000000000002</v>
      </c>
      <c r="Y25" s="66">
        <f>RANK(X25,X$8:X$25,0)</f>
        <v>5</v>
      </c>
      <c r="Z25" s="65">
        <f>VLOOKUP($A25,'Return Data'!$B$7:$R$2700,16,0)</f>
        <v>7.6649000000000003</v>
      </c>
      <c r="AA25" s="67">
        <f>RANK(Z25,Z$8:Z$25,0)</f>
        <v>2</v>
      </c>
    </row>
    <row r="26" spans="1:27" x14ac:dyDescent="0.3">
      <c r="A26" s="69"/>
      <c r="B26" s="70"/>
      <c r="C26" s="70"/>
      <c r="D26" s="71"/>
      <c r="E26" s="70"/>
      <c r="F26" s="71"/>
      <c r="G26" s="70"/>
      <c r="H26" s="71"/>
      <c r="I26" s="70"/>
      <c r="J26" s="71"/>
      <c r="K26" s="70"/>
      <c r="L26" s="71"/>
      <c r="M26" s="70"/>
      <c r="N26" s="71"/>
      <c r="O26" s="70"/>
      <c r="P26" s="71"/>
      <c r="Q26" s="70"/>
      <c r="R26" s="71"/>
      <c r="S26" s="70"/>
      <c r="T26" s="71"/>
      <c r="U26" s="70"/>
      <c r="V26" s="71"/>
      <c r="W26" s="70"/>
      <c r="X26" s="71"/>
      <c r="Y26" s="70"/>
      <c r="Z26" s="71"/>
      <c r="AA26" s="72"/>
    </row>
    <row r="27" spans="1:27" x14ac:dyDescent="0.3">
      <c r="A27" s="73" t="s">
        <v>27</v>
      </c>
      <c r="B27" s="74"/>
      <c r="C27" s="74"/>
      <c r="D27" s="75">
        <f>AVERAGE(D8:D25)</f>
        <v>2.5140333333333333</v>
      </c>
      <c r="E27" s="74"/>
      <c r="F27" s="75">
        <f>AVERAGE(F8:F25)</f>
        <v>2.5266944444444448</v>
      </c>
      <c r="G27" s="74"/>
      <c r="H27" s="75">
        <f>AVERAGE(H8:H25)</f>
        <v>2.6860777777777778</v>
      </c>
      <c r="I27" s="74"/>
      <c r="J27" s="75">
        <f>AVERAGE(J8:J25)</f>
        <v>2.9196444444444452</v>
      </c>
      <c r="K27" s="74"/>
      <c r="L27" s="75">
        <f>AVERAGE(L8:L25)</f>
        <v>3.4055055555555556</v>
      </c>
      <c r="M27" s="74"/>
      <c r="N27" s="75">
        <f>AVERAGE(N8:N25)</f>
        <v>3.5626944444444444</v>
      </c>
      <c r="O27" s="74"/>
      <c r="P27" s="75">
        <f>AVERAGE(P8:P25)</f>
        <v>3.6636277777777781</v>
      </c>
      <c r="Q27" s="74"/>
      <c r="R27" s="75">
        <f>AVERAGE(R8:R25)</f>
        <v>4.1714833333333337</v>
      </c>
      <c r="S27" s="74"/>
      <c r="T27" s="75">
        <f>AVERAGE(T8:T25)</f>
        <v>5.1953176470588218</v>
      </c>
      <c r="U27" s="74"/>
      <c r="V27" s="75">
        <f>AVERAGE(V8:V25)</f>
        <v>6.3986733333333339</v>
      </c>
      <c r="W27" s="74"/>
      <c r="X27" s="75">
        <f>AVERAGE(X8:X25)</f>
        <v>6.6589692307692303</v>
      </c>
      <c r="Y27" s="74"/>
      <c r="Z27" s="75">
        <f>AVERAGE(Z8:Z25)</f>
        <v>6.822627777777778</v>
      </c>
      <c r="AA27" s="76"/>
    </row>
    <row r="28" spans="1:27" x14ac:dyDescent="0.3">
      <c r="A28" s="73" t="s">
        <v>28</v>
      </c>
      <c r="B28" s="74"/>
      <c r="C28" s="74"/>
      <c r="D28" s="75">
        <f>MIN(D8:D25)</f>
        <v>0.47689999999999999</v>
      </c>
      <c r="E28" s="74"/>
      <c r="F28" s="75">
        <f>MIN(F8:F25)</f>
        <v>0.64180000000000004</v>
      </c>
      <c r="G28" s="74"/>
      <c r="H28" s="75">
        <f>MIN(H8:H25)</f>
        <v>1.5974999999999999</v>
      </c>
      <c r="I28" s="74"/>
      <c r="J28" s="75">
        <f>MIN(J8:J25)</f>
        <v>2.2704</v>
      </c>
      <c r="K28" s="74"/>
      <c r="L28" s="75">
        <f>MIN(L8:L25)</f>
        <v>2.2839999999999998</v>
      </c>
      <c r="M28" s="74"/>
      <c r="N28" s="75">
        <f>MIN(N8:N25)</f>
        <v>2.4136000000000002</v>
      </c>
      <c r="O28" s="74"/>
      <c r="P28" s="75">
        <f>MIN(P8:P25)</f>
        <v>2.6863000000000001</v>
      </c>
      <c r="Q28" s="74"/>
      <c r="R28" s="75">
        <f>MIN(R8:R25)</f>
        <v>2.8443000000000001</v>
      </c>
      <c r="S28" s="74"/>
      <c r="T28" s="75">
        <f>MIN(T8:T25)</f>
        <v>3.5179</v>
      </c>
      <c r="U28" s="74"/>
      <c r="V28" s="75">
        <f>MIN(V8:V25)</f>
        <v>5.4297000000000004</v>
      </c>
      <c r="W28" s="74"/>
      <c r="X28" s="75">
        <f>MIN(X8:X25)</f>
        <v>4.5278999999999998</v>
      </c>
      <c r="Y28" s="74"/>
      <c r="Z28" s="75">
        <f>MIN(Z8:Z25)</f>
        <v>4.0983999999999998</v>
      </c>
      <c r="AA28" s="76"/>
    </row>
    <row r="29" spans="1:27" ht="15" thickBot="1" x14ac:dyDescent="0.35">
      <c r="A29" s="77" t="s">
        <v>29</v>
      </c>
      <c r="B29" s="78"/>
      <c r="C29" s="78"/>
      <c r="D29" s="79">
        <f>MAX(D8:D25)</f>
        <v>3.9177</v>
      </c>
      <c r="E29" s="78"/>
      <c r="F29" s="79">
        <f>MAX(F8:F25)</f>
        <v>3.4843999999999999</v>
      </c>
      <c r="G29" s="78"/>
      <c r="H29" s="79">
        <f>MAX(H8:H25)</f>
        <v>3.2877999999999998</v>
      </c>
      <c r="I29" s="78"/>
      <c r="J29" s="79">
        <f>MAX(J8:J25)</f>
        <v>3.5543</v>
      </c>
      <c r="K29" s="78"/>
      <c r="L29" s="79">
        <f>MAX(L8:L25)</f>
        <v>4.1417000000000002</v>
      </c>
      <c r="M29" s="78"/>
      <c r="N29" s="79">
        <f>MAX(N8:N25)</f>
        <v>13.1911</v>
      </c>
      <c r="O29" s="78"/>
      <c r="P29" s="79">
        <f>MAX(P8:P25)</f>
        <v>7.8708999999999998</v>
      </c>
      <c r="Q29" s="78"/>
      <c r="R29" s="79">
        <f>MAX(R8:R25)</f>
        <v>6.0740999999999996</v>
      </c>
      <c r="S29" s="78"/>
      <c r="T29" s="79">
        <f>MAX(T8:T25)</f>
        <v>5.9391999999999996</v>
      </c>
      <c r="U29" s="78"/>
      <c r="V29" s="79">
        <f>MAX(V8:V25)</f>
        <v>6.8994</v>
      </c>
      <c r="W29" s="78"/>
      <c r="X29" s="79">
        <f>MAX(X8:X25)</f>
        <v>7.3167999999999997</v>
      </c>
      <c r="Y29" s="78"/>
      <c r="Z29" s="79">
        <f>MAX(Z8:Z25)</f>
        <v>7.8217999999999996</v>
      </c>
      <c r="AA29" s="80"/>
    </row>
    <row r="30" spans="1:27" x14ac:dyDescent="0.3">
      <c r="A30" s="112" t="s">
        <v>433</v>
      </c>
    </row>
    <row r="31" spans="1:27" x14ac:dyDescent="0.3">
      <c r="A31" s="14" t="s">
        <v>340</v>
      </c>
    </row>
  </sheetData>
  <sheetProtection algorithmName="SHA-512" hashValue="VuQUQBcUm8GmjjB0oBYlXjBO5v9+hcrS8mNh8glrrQ27P78MXKfpVcgmmxg5pYecuf4X8PmiapbSPsRA3JsT5g==" saltValue="UaP32hYRnn8EF2T0d/BhM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1613</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44260</v>
      </c>
      <c r="C8" s="65">
        <f>VLOOKUP($A8,'Return Data'!$B$7:$R$2700,4,0)</f>
        <v>28.462499999999999</v>
      </c>
      <c r="D8" s="65">
        <f>VLOOKUP($A8,'Return Data'!$B$7:$R$2700,10,0)</f>
        <v>6.4325000000000001</v>
      </c>
      <c r="E8" s="66">
        <f t="shared" ref="E8:E16" si="0">RANK(D8,D$8:D$16,0)</f>
        <v>6</v>
      </c>
      <c r="F8" s="65">
        <f>VLOOKUP($A8,'Return Data'!$B$7:$R$2700,11,0)</f>
        <v>20.805</v>
      </c>
      <c r="G8" s="66">
        <f t="shared" ref="G8:G14" si="1">RANK(F8,F$8:F$16,0)</f>
        <v>3</v>
      </c>
      <c r="H8" s="65">
        <f>VLOOKUP($A8,'Return Data'!$B$7:$R$2700,12,0)</f>
        <v>33.587200000000003</v>
      </c>
      <c r="I8" s="66">
        <f t="shared" ref="I8:I14" si="2">RANK(H8,H$8:H$16,0)</f>
        <v>3</v>
      </c>
      <c r="J8" s="65">
        <f>VLOOKUP($A8,'Return Data'!$B$7:$R$2700,13,0)</f>
        <v>23.869</v>
      </c>
      <c r="K8" s="66">
        <f t="shared" ref="K8:K14" si="3">RANK(J8,J$8:J$16,0)</f>
        <v>4</v>
      </c>
      <c r="L8" s="65">
        <f>VLOOKUP($A8,'Return Data'!$B$7:$R$2700,17,0)</f>
        <v>20.185600000000001</v>
      </c>
      <c r="M8" s="66">
        <f t="shared" ref="M8:M14" si="4">RANK(L8,L$8:L$16,0)</f>
        <v>1</v>
      </c>
      <c r="N8" s="65">
        <f>VLOOKUP($A8,'Return Data'!$B$7:$R$2700,14,0)</f>
        <v>13.600099999999999</v>
      </c>
      <c r="O8" s="66">
        <f t="shared" ref="O8:O14" si="5">RANK(N8,N$8:N$16,0)</f>
        <v>2</v>
      </c>
      <c r="P8" s="65">
        <f>VLOOKUP($A8,'Return Data'!$B$7:$R$2700,15,0)</f>
        <v>12.7852</v>
      </c>
      <c r="Q8" s="66">
        <f t="shared" ref="Q8:Q14" si="6">RANK(P8,P$8:P$16,0)</f>
        <v>2</v>
      </c>
      <c r="R8" s="65">
        <f>VLOOKUP($A8,'Return Data'!$B$7:$R$2700,16,0)</f>
        <v>10.3842</v>
      </c>
      <c r="S8" s="67">
        <f t="shared" ref="S8:S16" si="7">RANK(R8,R$8:R$16,0)</f>
        <v>5</v>
      </c>
    </row>
    <row r="9" spans="1:20" x14ac:dyDescent="0.3">
      <c r="A9" s="63" t="s">
        <v>1275</v>
      </c>
      <c r="B9" s="64">
        <f>VLOOKUP($A9,'Return Data'!$B$7:$R$2700,3,0)</f>
        <v>44260</v>
      </c>
      <c r="C9" s="65">
        <f>VLOOKUP($A9,'Return Data'!$B$7:$R$2700,4,0)</f>
        <v>24.3736</v>
      </c>
      <c r="D9" s="65">
        <f>VLOOKUP($A9,'Return Data'!$B$7:$R$2700,10,0)</f>
        <v>7.2413999999999996</v>
      </c>
      <c r="E9" s="66">
        <f t="shared" si="0"/>
        <v>5</v>
      </c>
      <c r="F9" s="65">
        <f>VLOOKUP($A9,'Return Data'!$B$7:$R$2700,11,0)</f>
        <v>19.438600000000001</v>
      </c>
      <c r="G9" s="66">
        <f t="shared" si="1"/>
        <v>4</v>
      </c>
      <c r="H9" s="65">
        <f>VLOOKUP($A9,'Return Data'!$B$7:$R$2700,12,0)</f>
        <v>29.665400000000002</v>
      </c>
      <c r="I9" s="66">
        <f t="shared" si="2"/>
        <v>5</v>
      </c>
      <c r="J9" s="65">
        <f>VLOOKUP($A9,'Return Data'!$B$7:$R$2700,13,0)</f>
        <v>19.825600000000001</v>
      </c>
      <c r="K9" s="66">
        <f t="shared" si="3"/>
        <v>5</v>
      </c>
      <c r="L9" s="65">
        <f>VLOOKUP($A9,'Return Data'!$B$7:$R$2700,17,0)</f>
        <v>13.959199999999999</v>
      </c>
      <c r="M9" s="66">
        <f t="shared" si="4"/>
        <v>5</v>
      </c>
      <c r="N9" s="65">
        <f>VLOOKUP($A9,'Return Data'!$B$7:$R$2700,14,0)</f>
        <v>10.7003</v>
      </c>
      <c r="O9" s="66">
        <f t="shared" si="5"/>
        <v>3</v>
      </c>
      <c r="P9" s="65">
        <f>VLOOKUP($A9,'Return Data'!$B$7:$R$2700,15,0)</f>
        <v>9.8381000000000007</v>
      </c>
      <c r="Q9" s="66">
        <f t="shared" si="6"/>
        <v>7</v>
      </c>
      <c r="R9" s="65">
        <f>VLOOKUP($A9,'Return Data'!$B$7:$R$2700,16,0)</f>
        <v>9.0472000000000001</v>
      </c>
      <c r="S9" s="67">
        <f t="shared" si="7"/>
        <v>8</v>
      </c>
    </row>
    <row r="10" spans="1:20" x14ac:dyDescent="0.3">
      <c r="A10" s="63" t="s">
        <v>1277</v>
      </c>
      <c r="B10" s="64">
        <f>VLOOKUP($A10,'Return Data'!$B$7:$R$2700,3,0)</f>
        <v>44260</v>
      </c>
      <c r="C10" s="65">
        <f>VLOOKUP($A10,'Return Data'!$B$7:$R$2700,4,0)</f>
        <v>43.319000000000003</v>
      </c>
      <c r="D10" s="65">
        <f>VLOOKUP($A10,'Return Data'!$B$7:$R$2700,10,0)</f>
        <v>7.9170999999999996</v>
      </c>
      <c r="E10" s="66">
        <f t="shared" si="0"/>
        <v>4</v>
      </c>
      <c r="F10" s="65">
        <f>VLOOKUP($A10,'Return Data'!$B$7:$R$2700,11,0)</f>
        <v>16.433299999999999</v>
      </c>
      <c r="G10" s="66">
        <f t="shared" si="1"/>
        <v>6</v>
      </c>
      <c r="H10" s="65">
        <f>VLOOKUP($A10,'Return Data'!$B$7:$R$2700,12,0)</f>
        <v>31.019600000000001</v>
      </c>
      <c r="I10" s="66">
        <f t="shared" si="2"/>
        <v>4</v>
      </c>
      <c r="J10" s="65">
        <f>VLOOKUP($A10,'Return Data'!$B$7:$R$2700,13,0)</f>
        <v>24.2193</v>
      </c>
      <c r="K10" s="66">
        <f t="shared" si="3"/>
        <v>3</v>
      </c>
      <c r="L10" s="65">
        <f>VLOOKUP($A10,'Return Data'!$B$7:$R$2700,17,0)</f>
        <v>16.160499999999999</v>
      </c>
      <c r="M10" s="66">
        <f t="shared" si="4"/>
        <v>3</v>
      </c>
      <c r="N10" s="65">
        <f>VLOOKUP($A10,'Return Data'!$B$7:$R$2700,14,0)</f>
        <v>10.5235</v>
      </c>
      <c r="O10" s="66">
        <f t="shared" si="5"/>
        <v>5</v>
      </c>
      <c r="P10" s="65">
        <f>VLOOKUP($A10,'Return Data'!$B$7:$R$2700,15,0)</f>
        <v>10.826599999999999</v>
      </c>
      <c r="Q10" s="66">
        <f t="shared" si="6"/>
        <v>4</v>
      </c>
      <c r="R10" s="65">
        <f>VLOOKUP($A10,'Return Data'!$B$7:$R$2700,16,0)</f>
        <v>10.4971</v>
      </c>
      <c r="S10" s="67">
        <f t="shared" si="7"/>
        <v>4</v>
      </c>
    </row>
    <row r="11" spans="1:20" x14ac:dyDescent="0.3">
      <c r="A11" s="63" t="s">
        <v>1279</v>
      </c>
      <c r="B11" s="64">
        <f>VLOOKUP($A11,'Return Data'!$B$7:$R$2700,3,0)</f>
        <v>44260</v>
      </c>
      <c r="C11" s="65">
        <f>VLOOKUP($A11,'Return Data'!$B$7:$R$2700,4,0)</f>
        <v>361.20440000000002</v>
      </c>
      <c r="D11" s="65">
        <f>VLOOKUP($A11,'Return Data'!$B$7:$R$2700,10,0)</f>
        <v>14.798299999999999</v>
      </c>
      <c r="E11" s="66">
        <f t="shared" si="0"/>
        <v>1</v>
      </c>
      <c r="F11" s="65">
        <f>VLOOKUP($A11,'Return Data'!$B$7:$R$2700,11,0)</f>
        <v>26.542100000000001</v>
      </c>
      <c r="G11" s="66">
        <f t="shared" si="1"/>
        <v>1</v>
      </c>
      <c r="H11" s="65">
        <f>VLOOKUP($A11,'Return Data'!$B$7:$R$2700,12,0)</f>
        <v>34.926699999999997</v>
      </c>
      <c r="I11" s="66">
        <f t="shared" si="2"/>
        <v>2</v>
      </c>
      <c r="J11" s="65">
        <f>VLOOKUP($A11,'Return Data'!$B$7:$R$2700,13,0)</f>
        <v>31.6709</v>
      </c>
      <c r="K11" s="66">
        <f t="shared" si="3"/>
        <v>2</v>
      </c>
      <c r="L11" s="65">
        <f>VLOOKUP($A11,'Return Data'!$B$7:$R$2700,17,0)</f>
        <v>15.5443</v>
      </c>
      <c r="M11" s="66">
        <f t="shared" si="4"/>
        <v>4</v>
      </c>
      <c r="N11" s="65">
        <f>VLOOKUP($A11,'Return Data'!$B$7:$R$2700,14,0)</f>
        <v>10.529500000000001</v>
      </c>
      <c r="O11" s="66">
        <f t="shared" si="5"/>
        <v>4</v>
      </c>
      <c r="P11" s="65">
        <f>VLOOKUP($A11,'Return Data'!$B$7:$R$2700,15,0)</f>
        <v>15.773</v>
      </c>
      <c r="Q11" s="66">
        <f t="shared" si="6"/>
        <v>1</v>
      </c>
      <c r="R11" s="65">
        <f>VLOOKUP($A11,'Return Data'!$B$7:$R$2700,16,0)</f>
        <v>14.770099999999999</v>
      </c>
      <c r="S11" s="67">
        <f t="shared" si="7"/>
        <v>2</v>
      </c>
    </row>
    <row r="12" spans="1:20" x14ac:dyDescent="0.3">
      <c r="A12" s="63" t="s">
        <v>1281</v>
      </c>
      <c r="B12" s="64">
        <f>VLOOKUP($A12,'Return Data'!$B$7:$R$2700,3,0)</f>
        <v>44260</v>
      </c>
      <c r="C12" s="65">
        <f>VLOOKUP($A12,'Return Data'!$B$7:$R$2700,4,0)</f>
        <v>52.6402</v>
      </c>
      <c r="D12" s="65">
        <f>VLOOKUP($A12,'Return Data'!$B$7:$R$2700,10,0)</f>
        <v>5.9611000000000001</v>
      </c>
      <c r="E12" s="66">
        <f t="shared" si="0"/>
        <v>7</v>
      </c>
      <c r="F12" s="65">
        <f>VLOOKUP($A12,'Return Data'!$B$7:$R$2700,11,0)</f>
        <v>17.2074</v>
      </c>
      <c r="G12" s="66">
        <f t="shared" si="1"/>
        <v>5</v>
      </c>
      <c r="H12" s="65">
        <f>VLOOKUP($A12,'Return Data'!$B$7:$R$2700,12,0)</f>
        <v>52.775599999999997</v>
      </c>
      <c r="I12" s="66">
        <f t="shared" si="2"/>
        <v>1</v>
      </c>
      <c r="J12" s="65">
        <f>VLOOKUP($A12,'Return Data'!$B$7:$R$2700,13,0)</f>
        <v>33.659500000000001</v>
      </c>
      <c r="K12" s="66">
        <f t="shared" si="3"/>
        <v>1</v>
      </c>
      <c r="L12" s="65">
        <f>VLOOKUP($A12,'Return Data'!$B$7:$R$2700,17,0)</f>
        <v>20.179500000000001</v>
      </c>
      <c r="M12" s="66">
        <f t="shared" si="4"/>
        <v>2</v>
      </c>
      <c r="N12" s="65">
        <f>VLOOKUP($A12,'Return Data'!$B$7:$R$2700,14,0)</f>
        <v>15.4513</v>
      </c>
      <c r="O12" s="66">
        <f t="shared" si="5"/>
        <v>1</v>
      </c>
      <c r="P12" s="65">
        <f>VLOOKUP($A12,'Return Data'!$B$7:$R$2700,15,0)</f>
        <v>11.7445</v>
      </c>
      <c r="Q12" s="66">
        <f t="shared" si="6"/>
        <v>3</v>
      </c>
      <c r="R12" s="65">
        <f>VLOOKUP($A12,'Return Data'!$B$7:$R$2700,16,0)</f>
        <v>9.8605</v>
      </c>
      <c r="S12" s="67">
        <f t="shared" si="7"/>
        <v>6</v>
      </c>
    </row>
    <row r="13" spans="1:20" x14ac:dyDescent="0.3">
      <c r="A13" s="63" t="s">
        <v>771</v>
      </c>
      <c r="B13" s="64">
        <f>VLOOKUP($A13,'Return Data'!$B$7:$R$2700,3,0)</f>
        <v>44260</v>
      </c>
      <c r="C13" s="65">
        <f>VLOOKUP($A13,'Return Data'!$B$7:$R$2700,4,0)</f>
        <v>22.041</v>
      </c>
      <c r="D13" s="65">
        <f>VLOOKUP($A13,'Return Data'!$B$7:$R$2700,10,0)</f>
        <v>9.2167999999999992</v>
      </c>
      <c r="E13" s="66">
        <f t="shared" si="0"/>
        <v>3</v>
      </c>
      <c r="F13" s="65">
        <f>VLOOKUP($A13,'Return Data'!$B$7:$R$2700,11,0)</f>
        <v>15.5562</v>
      </c>
      <c r="G13" s="66">
        <f t="shared" si="1"/>
        <v>7</v>
      </c>
      <c r="H13" s="65">
        <f>VLOOKUP($A13,'Return Data'!$B$7:$R$2700,12,0)</f>
        <v>18.9604</v>
      </c>
      <c r="I13" s="66">
        <f t="shared" si="2"/>
        <v>7</v>
      </c>
      <c r="J13" s="65">
        <f>VLOOKUP($A13,'Return Data'!$B$7:$R$2700,13,0)</f>
        <v>14.6553</v>
      </c>
      <c r="K13" s="66">
        <f t="shared" si="3"/>
        <v>8</v>
      </c>
      <c r="L13" s="65">
        <f>VLOOKUP($A13,'Return Data'!$B$7:$R$2700,17,0)</f>
        <v>10.2723</v>
      </c>
      <c r="M13" s="66">
        <f t="shared" si="4"/>
        <v>8</v>
      </c>
      <c r="N13" s="65">
        <f>VLOOKUP($A13,'Return Data'!$B$7:$R$2700,14,0)</f>
        <v>8.8285</v>
      </c>
      <c r="O13" s="66">
        <f t="shared" si="5"/>
        <v>7</v>
      </c>
      <c r="P13" s="65">
        <f>VLOOKUP($A13,'Return Data'!$B$7:$R$2700,15,0)</f>
        <v>9.8202999999999996</v>
      </c>
      <c r="Q13" s="66">
        <f t="shared" si="6"/>
        <v>8</v>
      </c>
      <c r="R13" s="65">
        <f>VLOOKUP($A13,'Return Data'!$B$7:$R$2700,16,0)</f>
        <v>9.5615000000000006</v>
      </c>
      <c r="S13" s="67">
        <f t="shared" si="7"/>
        <v>7</v>
      </c>
    </row>
    <row r="14" spans="1:20" x14ac:dyDescent="0.3">
      <c r="A14" s="63" t="s">
        <v>1282</v>
      </c>
      <c r="B14" s="64">
        <f>VLOOKUP($A14,'Return Data'!$B$7:$R$2700,3,0)</f>
        <v>44260</v>
      </c>
      <c r="C14" s="65">
        <f>VLOOKUP($A14,'Return Data'!$B$7:$R$2700,4,0)</f>
        <v>35.489699999999999</v>
      </c>
      <c r="D14" s="65">
        <f>VLOOKUP($A14,'Return Data'!$B$7:$R$2700,10,0)</f>
        <v>3.5209999999999999</v>
      </c>
      <c r="E14" s="66">
        <f t="shared" si="0"/>
        <v>9</v>
      </c>
      <c r="F14" s="65">
        <f>VLOOKUP($A14,'Return Data'!$B$7:$R$2700,11,0)</f>
        <v>9.6105</v>
      </c>
      <c r="G14" s="66">
        <f t="shared" si="1"/>
        <v>9</v>
      </c>
      <c r="H14" s="65">
        <f>VLOOKUP($A14,'Return Data'!$B$7:$R$2700,12,0)</f>
        <v>15.5512</v>
      </c>
      <c r="I14" s="66">
        <f t="shared" si="2"/>
        <v>8</v>
      </c>
      <c r="J14" s="65">
        <f>VLOOKUP($A14,'Return Data'!$B$7:$R$2700,13,0)</f>
        <v>16.066299999999998</v>
      </c>
      <c r="K14" s="66">
        <f t="shared" si="3"/>
        <v>7</v>
      </c>
      <c r="L14" s="65">
        <f>VLOOKUP($A14,'Return Data'!$B$7:$R$2700,17,0)</f>
        <v>13.075699999999999</v>
      </c>
      <c r="M14" s="66">
        <f t="shared" si="4"/>
        <v>6</v>
      </c>
      <c r="N14" s="65">
        <f>VLOOKUP($A14,'Return Data'!$B$7:$R$2700,14,0)</f>
        <v>9.85</v>
      </c>
      <c r="O14" s="66">
        <f t="shared" si="5"/>
        <v>6</v>
      </c>
      <c r="P14" s="65">
        <f>VLOOKUP($A14,'Return Data'!$B$7:$R$2700,15,0)</f>
        <v>10.2095</v>
      </c>
      <c r="Q14" s="66">
        <f t="shared" si="6"/>
        <v>5</v>
      </c>
      <c r="R14" s="65">
        <f>VLOOKUP($A14,'Return Data'!$B$7:$R$2700,16,0)</f>
        <v>10.9247</v>
      </c>
      <c r="S14" s="67">
        <f t="shared" si="7"/>
        <v>3</v>
      </c>
    </row>
    <row r="15" spans="1:20" x14ac:dyDescent="0.3">
      <c r="A15" s="63" t="s">
        <v>1284</v>
      </c>
      <c r="B15" s="64">
        <f>VLOOKUP($A15,'Return Data'!$B$7:$R$2700,3,0)</f>
        <v>44260</v>
      </c>
      <c r="C15" s="65">
        <f>VLOOKUP($A15,'Return Data'!$B$7:$R$2700,4,0)</f>
        <v>13.6005</v>
      </c>
      <c r="D15" s="65">
        <f>VLOOKUP($A15,'Return Data'!$B$7:$R$2700,10,0)</f>
        <v>10.499499999999999</v>
      </c>
      <c r="E15" s="66">
        <f t="shared" si="0"/>
        <v>2</v>
      </c>
      <c r="F15" s="65">
        <f>VLOOKUP($A15,'Return Data'!$B$7:$R$2700,11,0)</f>
        <v>24.140899999999998</v>
      </c>
      <c r="G15" s="66">
        <f t="shared" ref="G15" si="8">RANK(F15,F$8:F$16,0)</f>
        <v>2</v>
      </c>
      <c r="H15" s="65"/>
      <c r="I15" s="66"/>
      <c r="J15" s="65"/>
      <c r="K15" s="66"/>
      <c r="L15" s="65"/>
      <c r="M15" s="66"/>
      <c r="N15" s="65"/>
      <c r="O15" s="66"/>
      <c r="P15" s="65"/>
      <c r="Q15" s="66"/>
      <c r="R15" s="65">
        <f>VLOOKUP($A15,'Return Data'!$B$7:$R$2700,16,0)</f>
        <v>35.890799999999999</v>
      </c>
      <c r="S15" s="67">
        <f t="shared" si="7"/>
        <v>1</v>
      </c>
    </row>
    <row r="16" spans="1:20" x14ac:dyDescent="0.3">
      <c r="A16" s="63" t="s">
        <v>1286</v>
      </c>
      <c r="B16" s="64">
        <f>VLOOKUP($A16,'Return Data'!$B$7:$R$2700,3,0)</f>
        <v>44260</v>
      </c>
      <c r="C16" s="65">
        <f>VLOOKUP($A16,'Return Data'!$B$7:$R$2700,4,0)</f>
        <v>42.895200000000003</v>
      </c>
      <c r="D16" s="65">
        <f>VLOOKUP($A16,'Return Data'!$B$7:$R$2700,10,0)</f>
        <v>4.9598000000000004</v>
      </c>
      <c r="E16" s="66">
        <f t="shared" si="0"/>
        <v>8</v>
      </c>
      <c r="F16" s="65">
        <f>VLOOKUP($A16,'Return Data'!$B$7:$R$2700,11,0)</f>
        <v>12.4636</v>
      </c>
      <c r="G16" s="66">
        <f>RANK(F16,F$8:F$16,0)</f>
        <v>8</v>
      </c>
      <c r="H16" s="65">
        <f>VLOOKUP($A16,'Return Data'!$B$7:$R$2700,12,0)</f>
        <v>22.631599999999999</v>
      </c>
      <c r="I16" s="66">
        <f>RANK(H16,H$8:H$16,0)</f>
        <v>6</v>
      </c>
      <c r="J16" s="65">
        <f>VLOOKUP($A16,'Return Data'!$B$7:$R$2700,13,0)</f>
        <v>16.5535</v>
      </c>
      <c r="K16" s="66">
        <f>RANK(J16,J$8:J$16,0)</f>
        <v>6</v>
      </c>
      <c r="L16" s="65">
        <f>VLOOKUP($A16,'Return Data'!$B$7:$R$2700,17,0)</f>
        <v>11.088699999999999</v>
      </c>
      <c r="M16" s="66">
        <f>RANK(L16,L$8:L$16,0)</f>
        <v>7</v>
      </c>
      <c r="N16" s="65">
        <f>VLOOKUP($A16,'Return Data'!$B$7:$R$2700,14,0)</f>
        <v>7.3888999999999996</v>
      </c>
      <c r="O16" s="66">
        <f>RANK(N16,N$8:N$16,0)</f>
        <v>8</v>
      </c>
      <c r="P16" s="65">
        <f>VLOOKUP($A16,'Return Data'!$B$7:$R$2700,15,0)</f>
        <v>9.9381000000000004</v>
      </c>
      <c r="Q16" s="66">
        <f>RANK(P16,P$8:P$16,0)</f>
        <v>6</v>
      </c>
      <c r="R16" s="65">
        <f>VLOOKUP($A16,'Return Data'!$B$7:$R$2700,16,0)</f>
        <v>7.5686999999999998</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7.8386111111111108</v>
      </c>
      <c r="E18" s="74"/>
      <c r="F18" s="75">
        <f>AVERAGE(F8:F16)</f>
        <v>18.021955555555557</v>
      </c>
      <c r="G18" s="74"/>
      <c r="H18" s="75">
        <f>AVERAGE(H8:H16)</f>
        <v>29.889712499999995</v>
      </c>
      <c r="I18" s="74"/>
      <c r="J18" s="75">
        <f>AVERAGE(J8:J16)</f>
        <v>22.564925000000002</v>
      </c>
      <c r="K18" s="74"/>
      <c r="L18" s="75">
        <f>AVERAGE(L8:L16)</f>
        <v>15.058225000000002</v>
      </c>
      <c r="M18" s="74"/>
      <c r="N18" s="75">
        <f>AVERAGE(N8:N16)</f>
        <v>10.859012499999999</v>
      </c>
      <c r="O18" s="74"/>
      <c r="P18" s="75">
        <f>AVERAGE(P8:P16)</f>
        <v>11.366912500000002</v>
      </c>
      <c r="Q18" s="74"/>
      <c r="R18" s="75">
        <f>AVERAGE(R8:R16)</f>
        <v>13.167199999999999</v>
      </c>
      <c r="S18" s="76"/>
    </row>
    <row r="19" spans="1:19" x14ac:dyDescent="0.3">
      <c r="A19" s="73" t="s">
        <v>28</v>
      </c>
      <c r="B19" s="74"/>
      <c r="C19" s="74"/>
      <c r="D19" s="75">
        <f>MIN(D8:D16)</f>
        <v>3.5209999999999999</v>
      </c>
      <c r="E19" s="74"/>
      <c r="F19" s="75">
        <f>MIN(F8:F16)</f>
        <v>9.6105</v>
      </c>
      <c r="G19" s="74"/>
      <c r="H19" s="75">
        <f>MIN(H8:H16)</f>
        <v>15.5512</v>
      </c>
      <c r="I19" s="74"/>
      <c r="J19" s="75">
        <f>MIN(J8:J16)</f>
        <v>14.6553</v>
      </c>
      <c r="K19" s="74"/>
      <c r="L19" s="75">
        <f>MIN(L8:L16)</f>
        <v>10.2723</v>
      </c>
      <c r="M19" s="74"/>
      <c r="N19" s="75">
        <f>MIN(N8:N16)</f>
        <v>7.3888999999999996</v>
      </c>
      <c r="O19" s="74"/>
      <c r="P19" s="75">
        <f>MIN(P8:P16)</f>
        <v>9.8202999999999996</v>
      </c>
      <c r="Q19" s="74"/>
      <c r="R19" s="75">
        <f>MIN(R8:R16)</f>
        <v>7.5686999999999998</v>
      </c>
      <c r="S19" s="76"/>
    </row>
    <row r="20" spans="1:19" ht="15" thickBot="1" x14ac:dyDescent="0.35">
      <c r="A20" s="77" t="s">
        <v>29</v>
      </c>
      <c r="B20" s="78"/>
      <c r="C20" s="78"/>
      <c r="D20" s="79">
        <f>MAX(D8:D16)</f>
        <v>14.798299999999999</v>
      </c>
      <c r="E20" s="78"/>
      <c r="F20" s="79">
        <f>MAX(F8:F16)</f>
        <v>26.542100000000001</v>
      </c>
      <c r="G20" s="78"/>
      <c r="H20" s="79">
        <f>MAX(H8:H16)</f>
        <v>52.775599999999997</v>
      </c>
      <c r="I20" s="78"/>
      <c r="J20" s="79">
        <f>MAX(J8:J16)</f>
        <v>33.659500000000001</v>
      </c>
      <c r="K20" s="78"/>
      <c r="L20" s="79">
        <f>MAX(L8:L16)</f>
        <v>20.185600000000001</v>
      </c>
      <c r="M20" s="78"/>
      <c r="N20" s="79">
        <f>MAX(N8:N16)</f>
        <v>15.4513</v>
      </c>
      <c r="O20" s="78"/>
      <c r="P20" s="79">
        <f>MAX(P8:P16)</f>
        <v>15.773</v>
      </c>
      <c r="Q20" s="78"/>
      <c r="R20" s="79">
        <f>MAX(R8:R16)</f>
        <v>35.890799999999999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1621</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44260</v>
      </c>
      <c r="C8" s="65">
        <f>VLOOKUP($A8,'Return Data'!$B$7:$R$2700,4,0)</f>
        <v>269.15629999999999</v>
      </c>
      <c r="D8" s="65">
        <f>VLOOKUP($A8,'Return Data'!$B$7:$R$2700,5,0)</f>
        <v>1.6409</v>
      </c>
      <c r="E8" s="66">
        <f>RANK(D8,D$8:D$14,0)</f>
        <v>3</v>
      </c>
      <c r="F8" s="65">
        <f>VLOOKUP($A8,'Return Data'!$B$7:$R$2700,6,0)</f>
        <v>7.8342000000000001</v>
      </c>
      <c r="G8" s="66">
        <f>RANK(F8,F$8:F$14,0)</f>
        <v>2</v>
      </c>
      <c r="H8" s="65">
        <f>VLOOKUP($A8,'Return Data'!$B$7:$R$2700,7,0)</f>
        <v>5.8532000000000002</v>
      </c>
      <c r="I8" s="66">
        <f>RANK(H8,H$8:H$14,0)</f>
        <v>3</v>
      </c>
      <c r="J8" s="65">
        <f>VLOOKUP($A8,'Return Data'!$B$7:$R$2700,8,0)</f>
        <v>1.4075</v>
      </c>
      <c r="K8" s="66">
        <f>RANK(J8,J$8:J$14,0)</f>
        <v>5</v>
      </c>
      <c r="L8" s="65">
        <f>VLOOKUP($A8,'Return Data'!$B$7:$R$2700,9,0)</f>
        <v>3.0676000000000001</v>
      </c>
      <c r="M8" s="66">
        <f>RANK(L8,L$8:L$14,0)</f>
        <v>4</v>
      </c>
      <c r="N8" s="65">
        <f>VLOOKUP($A8,'Return Data'!$B$7:$R$2700,10,0)</f>
        <v>0.62129999999999996</v>
      </c>
      <c r="O8" s="66">
        <f>RANK(N8,N$8:N$14,0)</f>
        <v>5</v>
      </c>
      <c r="P8" s="65">
        <f>VLOOKUP($A8,'Return Data'!$B$7:$R$2700,11,0)</f>
        <v>3.7774999999999999</v>
      </c>
      <c r="Q8" s="66">
        <f>RANK(P8,P$8:P$14,0)</f>
        <v>7</v>
      </c>
      <c r="R8" s="65">
        <f>VLOOKUP($A8,'Return Data'!$B$7:$R$2700,12,0)</f>
        <v>6.1089000000000002</v>
      </c>
      <c r="S8" s="66">
        <f>RANK(R8,R$8:R$14,0)</f>
        <v>6</v>
      </c>
      <c r="T8" s="65">
        <f>VLOOKUP($A8,'Return Data'!$B$7:$R$2700,13,0)</f>
        <v>6.9882</v>
      </c>
      <c r="U8" s="66">
        <f>RANK(T8,T$8:T$14,0)</f>
        <v>6</v>
      </c>
      <c r="V8" s="65">
        <f>VLOOKUP($A8,'Return Data'!$B$7:$R$2700,17,0)</f>
        <v>7.9512</v>
      </c>
      <c r="W8" s="66">
        <f>RANK(V8,V$8:V$14,0)</f>
        <v>5</v>
      </c>
      <c r="X8" s="65">
        <f>VLOOKUP($A8,'Return Data'!$B$7:$R$2700,14,0)</f>
        <v>8.0272000000000006</v>
      </c>
      <c r="Y8" s="66">
        <f>RANK(X8,X$8:X$14,0)</f>
        <v>4</v>
      </c>
      <c r="Z8" s="65">
        <f>VLOOKUP($A8,'Return Data'!$B$7:$R$2700,16,0)</f>
        <v>8.6539000000000001</v>
      </c>
      <c r="AA8" s="67">
        <f>RANK(Z8,Z$8:Z$14,0)</f>
        <v>3</v>
      </c>
    </row>
    <row r="9" spans="1:27" x14ac:dyDescent="0.3">
      <c r="A9" s="63" t="s">
        <v>816</v>
      </c>
      <c r="B9" s="64">
        <f>VLOOKUP($A9,'Return Data'!$B$7:$R$2700,3,0)</f>
        <v>44260</v>
      </c>
      <c r="C9" s="65">
        <f>VLOOKUP($A9,'Return Data'!$B$7:$R$2700,4,0)</f>
        <v>33.122700000000002</v>
      </c>
      <c r="D9" s="65">
        <f>VLOOKUP($A9,'Return Data'!$B$7:$R$2700,5,0)</f>
        <v>4.8493000000000004</v>
      </c>
      <c r="E9" s="66">
        <f t="shared" ref="E9:E14" si="0">RANK(D9,D$8:D$14,0)</f>
        <v>1</v>
      </c>
      <c r="F9" s="65">
        <f>VLOOKUP($A9,'Return Data'!$B$7:$R$2700,6,0)</f>
        <v>3.5272999999999999</v>
      </c>
      <c r="G9" s="66">
        <f t="shared" ref="G9:G14" si="1">RANK(F9,F$8:F$14,0)</f>
        <v>4</v>
      </c>
      <c r="H9" s="65">
        <f>VLOOKUP($A9,'Return Data'!$B$7:$R$2700,7,0)</f>
        <v>4.0804999999999998</v>
      </c>
      <c r="I9" s="66">
        <f t="shared" ref="I9:I14" si="2">RANK(H9,H$8:H$14,0)</f>
        <v>5</v>
      </c>
      <c r="J9" s="65">
        <f>VLOOKUP($A9,'Return Data'!$B$7:$R$2700,8,0)</f>
        <v>1.8601000000000001</v>
      </c>
      <c r="K9" s="66">
        <f t="shared" ref="K9:K14" si="3">RANK(J9,J$8:J$14,0)</f>
        <v>2</v>
      </c>
      <c r="L9" s="65">
        <f>VLOOKUP($A9,'Return Data'!$B$7:$R$2700,9,0)</f>
        <v>1.5485</v>
      </c>
      <c r="M9" s="66">
        <f t="shared" ref="M9:M14" si="4">RANK(L9,L$8:L$14,0)</f>
        <v>6</v>
      </c>
      <c r="N9" s="65">
        <f>VLOOKUP($A9,'Return Data'!$B$7:$R$2700,10,0)</f>
        <v>3.6389</v>
      </c>
      <c r="O9" s="66">
        <f t="shared" ref="O9:O14" si="5">RANK(N9,N$8:N$14,0)</f>
        <v>2</v>
      </c>
      <c r="P9" s="65">
        <f>VLOOKUP($A9,'Return Data'!$B$7:$R$2700,11,0)</f>
        <v>4.9852999999999996</v>
      </c>
      <c r="Q9" s="66">
        <f t="shared" ref="Q9:Q14" si="6">RANK(P9,P$8:P$14,0)</f>
        <v>3</v>
      </c>
      <c r="R9" s="65">
        <f>VLOOKUP($A9,'Return Data'!$B$7:$R$2700,12,0)</f>
        <v>6.1641000000000004</v>
      </c>
      <c r="S9" s="66">
        <f t="shared" ref="S9:S14" si="7">RANK(R9,R$8:R$14,0)</f>
        <v>5</v>
      </c>
      <c r="T9" s="65">
        <f>VLOOKUP($A9,'Return Data'!$B$7:$R$2700,13,0)</f>
        <v>5.4936999999999996</v>
      </c>
      <c r="U9" s="66">
        <f t="shared" ref="U9:U14" si="8">RANK(T9,T$8:T$14,0)</f>
        <v>7</v>
      </c>
      <c r="V9" s="65">
        <f>VLOOKUP($A9,'Return Data'!$B$7:$R$2700,17,0)</f>
        <v>6.9108999999999998</v>
      </c>
      <c r="W9" s="66">
        <f t="shared" ref="W9:W13" si="9">RANK(V9,V$8:V$14,0)</f>
        <v>6</v>
      </c>
      <c r="X9" s="65">
        <f>VLOOKUP($A9,'Return Data'!$B$7:$R$2700,14,0)</f>
        <v>7.0841000000000003</v>
      </c>
      <c r="Y9" s="66">
        <f t="shared" ref="Y9:Y13" si="10">RANK(X9,X$8:X$14,0)</f>
        <v>5</v>
      </c>
      <c r="Z9" s="65">
        <f>VLOOKUP($A9,'Return Data'!$B$7:$R$2700,16,0)</f>
        <v>7.1832000000000003</v>
      </c>
      <c r="AA9" s="67">
        <f t="shared" ref="AA9:AA14" si="11">RANK(Z9,Z$8:Z$14,0)</f>
        <v>7</v>
      </c>
    </row>
    <row r="10" spans="1:27" x14ac:dyDescent="0.3">
      <c r="A10" s="63" t="s">
        <v>818</v>
      </c>
      <c r="B10" s="64">
        <f>VLOOKUP($A10,'Return Data'!$B$7:$R$2700,3,0)</f>
        <v>44260</v>
      </c>
      <c r="C10" s="65">
        <f>VLOOKUP($A10,'Return Data'!$B$7:$R$2700,4,0)</f>
        <v>38.150100000000002</v>
      </c>
      <c r="D10" s="65">
        <f>VLOOKUP($A10,'Return Data'!$B$7:$R$2700,5,0)</f>
        <v>-15.492699999999999</v>
      </c>
      <c r="E10" s="66">
        <f t="shared" si="0"/>
        <v>6</v>
      </c>
      <c r="F10" s="65">
        <f>VLOOKUP($A10,'Return Data'!$B$7:$R$2700,6,0)</f>
        <v>1.3714999999999999</v>
      </c>
      <c r="G10" s="66">
        <f t="shared" si="1"/>
        <v>6</v>
      </c>
      <c r="H10" s="65">
        <f>VLOOKUP($A10,'Return Data'!$B$7:$R$2700,7,0)</f>
        <v>4.1582999999999997</v>
      </c>
      <c r="I10" s="66">
        <f t="shared" si="2"/>
        <v>4</v>
      </c>
      <c r="J10" s="65">
        <f>VLOOKUP($A10,'Return Data'!$B$7:$R$2700,8,0)</f>
        <v>1.5445</v>
      </c>
      <c r="K10" s="66">
        <f t="shared" si="3"/>
        <v>4</v>
      </c>
      <c r="L10" s="65">
        <f>VLOOKUP($A10,'Return Data'!$B$7:$R$2700,9,0)</f>
        <v>4.1201999999999996</v>
      </c>
      <c r="M10" s="66">
        <f t="shared" si="4"/>
        <v>2</v>
      </c>
      <c r="N10" s="65">
        <f>VLOOKUP($A10,'Return Data'!$B$7:$R$2700,10,0)</f>
        <v>3.036</v>
      </c>
      <c r="O10" s="66">
        <f t="shared" si="5"/>
        <v>3</v>
      </c>
      <c r="P10" s="65">
        <f>VLOOKUP($A10,'Return Data'!$B$7:$R$2700,11,0)</f>
        <v>5.9431000000000003</v>
      </c>
      <c r="Q10" s="66">
        <f t="shared" si="6"/>
        <v>2</v>
      </c>
      <c r="R10" s="65">
        <f>VLOOKUP($A10,'Return Data'!$B$7:$R$2700,12,0)</f>
        <v>7.8555000000000001</v>
      </c>
      <c r="S10" s="66">
        <f t="shared" si="7"/>
        <v>3</v>
      </c>
      <c r="T10" s="65">
        <f>VLOOKUP($A10,'Return Data'!$B$7:$R$2700,13,0)</f>
        <v>8.0920000000000005</v>
      </c>
      <c r="U10" s="66">
        <f t="shared" si="8"/>
        <v>4</v>
      </c>
      <c r="V10" s="65">
        <f>VLOOKUP($A10,'Return Data'!$B$7:$R$2700,17,0)</f>
        <v>8.4132999999999996</v>
      </c>
      <c r="W10" s="66">
        <f t="shared" si="9"/>
        <v>3</v>
      </c>
      <c r="X10" s="65">
        <f>VLOOKUP($A10,'Return Data'!$B$7:$R$2700,14,0)</f>
        <v>8.2187000000000001</v>
      </c>
      <c r="Y10" s="66">
        <f t="shared" si="10"/>
        <v>3</v>
      </c>
      <c r="Z10" s="65">
        <f>VLOOKUP($A10,'Return Data'!$B$7:$R$2700,16,0)</f>
        <v>8.4641000000000002</v>
      </c>
      <c r="AA10" s="67">
        <f t="shared" si="11"/>
        <v>4</v>
      </c>
    </row>
    <row r="11" spans="1:27" x14ac:dyDescent="0.3">
      <c r="A11" s="63" t="s">
        <v>820</v>
      </c>
      <c r="B11" s="64">
        <f>VLOOKUP($A11,'Return Data'!$B$7:$R$2700,3,0)</f>
        <v>44260</v>
      </c>
      <c r="C11" s="65">
        <f>VLOOKUP($A11,'Return Data'!$B$7:$R$2700,4,0)</f>
        <v>344.2484</v>
      </c>
      <c r="D11" s="65">
        <f>VLOOKUP($A11,'Return Data'!$B$7:$R$2700,5,0)</f>
        <v>-44.382300000000001</v>
      </c>
      <c r="E11" s="66">
        <f t="shared" si="0"/>
        <v>7</v>
      </c>
      <c r="F11" s="65">
        <f>VLOOKUP($A11,'Return Data'!$B$7:$R$2700,6,0)</f>
        <v>-10.833500000000001</v>
      </c>
      <c r="G11" s="66">
        <f t="shared" si="1"/>
        <v>7</v>
      </c>
      <c r="H11" s="65">
        <f>VLOOKUP($A11,'Return Data'!$B$7:$R$2700,7,0)</f>
        <v>-2.1408999999999998</v>
      </c>
      <c r="I11" s="66">
        <f t="shared" si="2"/>
        <v>7</v>
      </c>
      <c r="J11" s="65">
        <f>VLOOKUP($A11,'Return Data'!$B$7:$R$2700,8,0)</f>
        <v>-0.6946</v>
      </c>
      <c r="K11" s="66">
        <f t="shared" si="3"/>
        <v>6</v>
      </c>
      <c r="L11" s="65">
        <f>VLOOKUP($A11,'Return Data'!$B$7:$R$2700,9,0)</f>
        <v>2.3763000000000001</v>
      </c>
      <c r="M11" s="66">
        <f t="shared" si="4"/>
        <v>5</v>
      </c>
      <c r="N11" s="65">
        <f>VLOOKUP($A11,'Return Data'!$B$7:$R$2700,10,0)</f>
        <v>4.3700999999999999</v>
      </c>
      <c r="O11" s="66">
        <f t="shared" si="5"/>
        <v>1</v>
      </c>
      <c r="P11" s="65">
        <f>VLOOKUP($A11,'Return Data'!$B$7:$R$2700,11,0)</f>
        <v>6.7347999999999999</v>
      </c>
      <c r="Q11" s="66">
        <f t="shared" si="6"/>
        <v>1</v>
      </c>
      <c r="R11" s="65">
        <f>VLOOKUP($A11,'Return Data'!$B$7:$R$2700,12,0)</f>
        <v>9.4806000000000008</v>
      </c>
      <c r="S11" s="66">
        <f t="shared" si="7"/>
        <v>1</v>
      </c>
      <c r="T11" s="65">
        <f>VLOOKUP($A11,'Return Data'!$B$7:$R$2700,13,0)</f>
        <v>8.8362999999999996</v>
      </c>
      <c r="U11" s="66">
        <f t="shared" si="8"/>
        <v>1</v>
      </c>
      <c r="V11" s="65">
        <f>VLOOKUP($A11,'Return Data'!$B$7:$R$2700,17,0)</f>
        <v>9.2667999999999999</v>
      </c>
      <c r="W11" s="66">
        <f t="shared" si="9"/>
        <v>2</v>
      </c>
      <c r="X11" s="65">
        <f>VLOOKUP($A11,'Return Data'!$B$7:$R$2700,14,0)</f>
        <v>8.7172000000000001</v>
      </c>
      <c r="Y11" s="66">
        <f t="shared" si="10"/>
        <v>2</v>
      </c>
      <c r="Z11" s="65">
        <f>VLOOKUP($A11,'Return Data'!$B$7:$R$2700,16,0)</f>
        <v>8.9643999999999995</v>
      </c>
      <c r="AA11" s="67">
        <f t="shared" si="11"/>
        <v>1</v>
      </c>
    </row>
    <row r="12" spans="1:27" x14ac:dyDescent="0.3">
      <c r="A12" s="63" t="s">
        <v>821</v>
      </c>
      <c r="B12" s="64">
        <f>VLOOKUP($A12,'Return Data'!$B$7:$R$2700,3,0)</f>
        <v>44260</v>
      </c>
      <c r="C12" s="65">
        <f>VLOOKUP($A12,'Return Data'!$B$7:$R$2700,4,0)</f>
        <v>1151.5137999999999</v>
      </c>
      <c r="D12" s="65">
        <f>VLOOKUP($A12,'Return Data'!$B$7:$R$2700,5,0)</f>
        <v>-5.1849999999999996</v>
      </c>
      <c r="E12" s="66">
        <f t="shared" si="0"/>
        <v>5</v>
      </c>
      <c r="F12" s="65">
        <f>VLOOKUP($A12,'Return Data'!$B$7:$R$2700,6,0)</f>
        <v>6.6527000000000003</v>
      </c>
      <c r="G12" s="66">
        <f t="shared" si="1"/>
        <v>3</v>
      </c>
      <c r="H12" s="65">
        <f>VLOOKUP($A12,'Return Data'!$B$7:$R$2700,7,0)</f>
        <v>10.4252</v>
      </c>
      <c r="I12" s="66">
        <f t="shared" si="2"/>
        <v>1</v>
      </c>
      <c r="J12" s="65">
        <f>VLOOKUP($A12,'Return Data'!$B$7:$R$2700,8,0)</f>
        <v>-2.1406000000000001</v>
      </c>
      <c r="K12" s="66">
        <f t="shared" si="3"/>
        <v>7</v>
      </c>
      <c r="L12" s="65">
        <f>VLOOKUP($A12,'Return Data'!$B$7:$R$2700,9,0)</f>
        <v>0.45479999999999998</v>
      </c>
      <c r="M12" s="66">
        <f t="shared" si="4"/>
        <v>7</v>
      </c>
      <c r="N12" s="65">
        <f>VLOOKUP($A12,'Return Data'!$B$7:$R$2700,10,0)</f>
        <v>-2.5384000000000002</v>
      </c>
      <c r="O12" s="66">
        <f t="shared" si="5"/>
        <v>7</v>
      </c>
      <c r="P12" s="65">
        <f>VLOOKUP($A12,'Return Data'!$B$7:$R$2700,11,0)</f>
        <v>3.8441000000000001</v>
      </c>
      <c r="Q12" s="66">
        <f t="shared" si="6"/>
        <v>6</v>
      </c>
      <c r="R12" s="65">
        <f>VLOOKUP($A12,'Return Data'!$B$7:$R$2700,12,0)</f>
        <v>8.4822000000000006</v>
      </c>
      <c r="S12" s="66">
        <f t="shared" si="7"/>
        <v>2</v>
      </c>
      <c r="T12" s="65">
        <f>VLOOKUP($A12,'Return Data'!$B$7:$R$2700,13,0)</f>
        <v>8.4641000000000002</v>
      </c>
      <c r="U12" s="66">
        <f t="shared" si="8"/>
        <v>3</v>
      </c>
      <c r="V12" s="65"/>
      <c r="W12" s="66"/>
      <c r="X12" s="65"/>
      <c r="Y12" s="66"/>
      <c r="Z12" s="65">
        <f>VLOOKUP($A12,'Return Data'!$B$7:$R$2700,16,0)</f>
        <v>8.1016999999999992</v>
      </c>
      <c r="AA12" s="67">
        <f t="shared" si="11"/>
        <v>6</v>
      </c>
    </row>
    <row r="13" spans="1:27" x14ac:dyDescent="0.3">
      <c r="A13" s="63" t="s">
        <v>824</v>
      </c>
      <c r="B13" s="64">
        <f>VLOOKUP($A13,'Return Data'!$B$7:$R$2700,3,0)</f>
        <v>44260</v>
      </c>
      <c r="C13" s="65">
        <f>VLOOKUP($A13,'Return Data'!$B$7:$R$2700,4,0)</f>
        <v>35.7517</v>
      </c>
      <c r="D13" s="65">
        <f>VLOOKUP($A13,'Return Data'!$B$7:$R$2700,5,0)</f>
        <v>2.3483000000000001</v>
      </c>
      <c r="E13" s="66">
        <f t="shared" si="0"/>
        <v>2</v>
      </c>
      <c r="F13" s="65">
        <f>VLOOKUP($A13,'Return Data'!$B$7:$R$2700,6,0)</f>
        <v>10.763299999999999</v>
      </c>
      <c r="G13" s="66">
        <f t="shared" si="1"/>
        <v>1</v>
      </c>
      <c r="H13" s="65">
        <f>VLOOKUP($A13,'Return Data'!$B$7:$R$2700,7,0)</f>
        <v>9.3802000000000003</v>
      </c>
      <c r="I13" s="66">
        <f t="shared" si="2"/>
        <v>2</v>
      </c>
      <c r="J13" s="65">
        <f>VLOOKUP($A13,'Return Data'!$B$7:$R$2700,8,0)</f>
        <v>1.9413</v>
      </c>
      <c r="K13" s="66">
        <f t="shared" si="3"/>
        <v>1</v>
      </c>
      <c r="L13" s="65">
        <f>VLOOKUP($A13,'Return Data'!$B$7:$R$2700,9,0)</f>
        <v>4.1478999999999999</v>
      </c>
      <c r="M13" s="66">
        <f t="shared" si="4"/>
        <v>1</v>
      </c>
      <c r="N13" s="65">
        <f>VLOOKUP($A13,'Return Data'!$B$7:$R$2700,10,0)</f>
        <v>9.7600000000000006E-2</v>
      </c>
      <c r="O13" s="66">
        <f t="shared" si="5"/>
        <v>6</v>
      </c>
      <c r="P13" s="65">
        <f>VLOOKUP($A13,'Return Data'!$B$7:$R$2700,11,0)</f>
        <v>4.8754</v>
      </c>
      <c r="Q13" s="66">
        <f t="shared" si="6"/>
        <v>4</v>
      </c>
      <c r="R13" s="65">
        <f>VLOOKUP($A13,'Return Data'!$B$7:$R$2700,12,0)</f>
        <v>7.8323999999999998</v>
      </c>
      <c r="S13" s="66">
        <f t="shared" si="7"/>
        <v>4</v>
      </c>
      <c r="T13" s="65">
        <f>VLOOKUP($A13,'Return Data'!$B$7:$R$2700,13,0)</f>
        <v>8.7136999999999993</v>
      </c>
      <c r="U13" s="66">
        <f t="shared" si="8"/>
        <v>2</v>
      </c>
      <c r="V13" s="65">
        <f>VLOOKUP($A13,'Return Data'!$B$7:$R$2700,17,0)</f>
        <v>9.5237999999999996</v>
      </c>
      <c r="W13" s="66">
        <f t="shared" si="9"/>
        <v>1</v>
      </c>
      <c r="X13" s="65">
        <f>VLOOKUP($A13,'Return Data'!$B$7:$R$2700,14,0)</f>
        <v>8.7927999999999997</v>
      </c>
      <c r="Y13" s="66">
        <f t="shared" si="10"/>
        <v>1</v>
      </c>
      <c r="Z13" s="65">
        <f>VLOOKUP($A13,'Return Data'!$B$7:$R$2700,16,0)</f>
        <v>8.6570999999999998</v>
      </c>
      <c r="AA13" s="67">
        <f t="shared" si="11"/>
        <v>2</v>
      </c>
    </row>
    <row r="14" spans="1:27" x14ac:dyDescent="0.3">
      <c r="A14" s="63" t="s">
        <v>825</v>
      </c>
      <c r="B14" s="64">
        <f>VLOOKUP($A14,'Return Data'!$B$7:$R$2700,3,0)</f>
        <v>44260</v>
      </c>
      <c r="C14" s="65">
        <f>VLOOKUP($A14,'Return Data'!$B$7:$R$2700,4,0)</f>
        <v>1203.4845</v>
      </c>
      <c r="D14" s="65">
        <f>VLOOKUP($A14,'Return Data'!$B$7:$R$2700,5,0)</f>
        <v>0.11219999999999999</v>
      </c>
      <c r="E14" s="66">
        <f t="shared" si="0"/>
        <v>4</v>
      </c>
      <c r="F14" s="65">
        <f>VLOOKUP($A14,'Return Data'!$B$7:$R$2700,6,0)</f>
        <v>3.2176999999999998</v>
      </c>
      <c r="G14" s="66">
        <f t="shared" si="1"/>
        <v>5</v>
      </c>
      <c r="H14" s="65">
        <f>VLOOKUP($A14,'Return Data'!$B$7:$R$2700,7,0)</f>
        <v>3.8553999999999999</v>
      </c>
      <c r="I14" s="66">
        <f t="shared" si="2"/>
        <v>6</v>
      </c>
      <c r="J14" s="65">
        <f>VLOOKUP($A14,'Return Data'!$B$7:$R$2700,8,0)</f>
        <v>1.7174</v>
      </c>
      <c r="K14" s="66">
        <f t="shared" si="3"/>
        <v>3</v>
      </c>
      <c r="L14" s="65">
        <f>VLOOKUP($A14,'Return Data'!$B$7:$R$2700,9,0)</f>
        <v>3.5108000000000001</v>
      </c>
      <c r="M14" s="66">
        <f t="shared" si="4"/>
        <v>3</v>
      </c>
      <c r="N14" s="65">
        <f>VLOOKUP($A14,'Return Data'!$B$7:$R$2700,10,0)</f>
        <v>2.0741000000000001</v>
      </c>
      <c r="O14" s="66">
        <f t="shared" si="5"/>
        <v>4</v>
      </c>
      <c r="P14" s="65">
        <f>VLOOKUP($A14,'Return Data'!$B$7:$R$2700,11,0)</f>
        <v>4.0528000000000004</v>
      </c>
      <c r="Q14" s="66">
        <f t="shared" si="6"/>
        <v>5</v>
      </c>
      <c r="R14" s="65">
        <f>VLOOKUP($A14,'Return Data'!$B$7:$R$2700,12,0)</f>
        <v>5.7948000000000004</v>
      </c>
      <c r="S14" s="66">
        <f t="shared" si="7"/>
        <v>7</v>
      </c>
      <c r="T14" s="65">
        <f>VLOOKUP($A14,'Return Data'!$B$7:$R$2700,13,0)</f>
        <v>7.0987</v>
      </c>
      <c r="U14" s="66">
        <f t="shared" si="8"/>
        <v>5</v>
      </c>
      <c r="V14" s="65">
        <f>VLOOKUP($A14,'Return Data'!$B$7:$R$2700,17,0)</f>
        <v>8.3772000000000002</v>
      </c>
      <c r="W14" s="66">
        <f t="shared" ref="W14" si="12">RANK(V14,V$8:V$14,0)</f>
        <v>4</v>
      </c>
      <c r="X14" s="65"/>
      <c r="Y14" s="66"/>
      <c r="Z14" s="65">
        <f>VLOOKUP($A14,'Return Data'!$B$7:$R$2700,16,0)</f>
        <v>8.2081</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-8.0156142857142854</v>
      </c>
      <c r="E16" s="74"/>
      <c r="F16" s="75">
        <f>AVERAGE(F8:F14)</f>
        <v>3.2190285714285714</v>
      </c>
      <c r="G16" s="74"/>
      <c r="H16" s="75">
        <f>AVERAGE(H8:H14)</f>
        <v>5.0874142857142868</v>
      </c>
      <c r="I16" s="74"/>
      <c r="J16" s="75">
        <f>AVERAGE(J8:J14)</f>
        <v>0.80508571428571429</v>
      </c>
      <c r="K16" s="74"/>
      <c r="L16" s="75">
        <f>AVERAGE(L8:L14)</f>
        <v>2.7465857142857146</v>
      </c>
      <c r="M16" s="74"/>
      <c r="N16" s="75">
        <f>AVERAGE(N8:N14)</f>
        <v>1.6142285714285713</v>
      </c>
      <c r="O16" s="74"/>
      <c r="P16" s="75">
        <f>AVERAGE(P8:P14)</f>
        <v>4.8875714285714285</v>
      </c>
      <c r="Q16" s="74"/>
      <c r="R16" s="75">
        <f>AVERAGE(R8:R14)</f>
        <v>7.3883571428571431</v>
      </c>
      <c r="S16" s="74"/>
      <c r="T16" s="75">
        <f>AVERAGE(T8:T14)</f>
        <v>7.6695285714285726</v>
      </c>
      <c r="U16" s="74"/>
      <c r="V16" s="75">
        <f>AVERAGE(V8:V14)</f>
        <v>8.4071999999999996</v>
      </c>
      <c r="W16" s="74"/>
      <c r="X16" s="75">
        <f>AVERAGE(X8:X14)</f>
        <v>8.1679999999999993</v>
      </c>
      <c r="Y16" s="74"/>
      <c r="Z16" s="75">
        <f>AVERAGE(Z8:Z14)</f>
        <v>8.3189285714285717</v>
      </c>
      <c r="AA16" s="76"/>
    </row>
    <row r="17" spans="1:27" x14ac:dyDescent="0.3">
      <c r="A17" s="73" t="s">
        <v>28</v>
      </c>
      <c r="B17" s="74"/>
      <c r="C17" s="74"/>
      <c r="D17" s="75">
        <f>MIN(D8:D14)</f>
        <v>-44.382300000000001</v>
      </c>
      <c r="E17" s="74"/>
      <c r="F17" s="75">
        <f>MIN(F8:F14)</f>
        <v>-10.833500000000001</v>
      </c>
      <c r="G17" s="74"/>
      <c r="H17" s="75">
        <f>MIN(H8:H14)</f>
        <v>-2.1408999999999998</v>
      </c>
      <c r="I17" s="74"/>
      <c r="J17" s="75">
        <f>MIN(J8:J14)</f>
        <v>-2.1406000000000001</v>
      </c>
      <c r="K17" s="74"/>
      <c r="L17" s="75">
        <f>MIN(L8:L14)</f>
        <v>0.45479999999999998</v>
      </c>
      <c r="M17" s="74"/>
      <c r="N17" s="75">
        <f>MIN(N8:N14)</f>
        <v>-2.5384000000000002</v>
      </c>
      <c r="O17" s="74"/>
      <c r="P17" s="75">
        <f>MIN(P8:P14)</f>
        <v>3.7774999999999999</v>
      </c>
      <c r="Q17" s="74"/>
      <c r="R17" s="75">
        <f>MIN(R8:R14)</f>
        <v>5.7948000000000004</v>
      </c>
      <c r="S17" s="74"/>
      <c r="T17" s="75">
        <f>MIN(T8:T14)</f>
        <v>5.4936999999999996</v>
      </c>
      <c r="U17" s="74"/>
      <c r="V17" s="75">
        <f>MIN(V8:V14)</f>
        <v>6.9108999999999998</v>
      </c>
      <c r="W17" s="74"/>
      <c r="X17" s="75">
        <f>MIN(X8:X14)</f>
        <v>7.0841000000000003</v>
      </c>
      <c r="Y17" s="74"/>
      <c r="Z17" s="75">
        <f>MIN(Z8:Z14)</f>
        <v>7.1832000000000003</v>
      </c>
      <c r="AA17" s="76"/>
    </row>
    <row r="18" spans="1:27" ht="15" thickBot="1" x14ac:dyDescent="0.35">
      <c r="A18" s="77" t="s">
        <v>29</v>
      </c>
      <c r="B18" s="78"/>
      <c r="C18" s="78"/>
      <c r="D18" s="79">
        <f>MAX(D8:D14)</f>
        <v>4.8493000000000004</v>
      </c>
      <c r="E18" s="78"/>
      <c r="F18" s="79">
        <f>MAX(F8:F14)</f>
        <v>10.763299999999999</v>
      </c>
      <c r="G18" s="78"/>
      <c r="H18" s="79">
        <f>MAX(H8:H14)</f>
        <v>10.4252</v>
      </c>
      <c r="I18" s="78"/>
      <c r="J18" s="79">
        <f>MAX(J8:J14)</f>
        <v>1.9413</v>
      </c>
      <c r="K18" s="78"/>
      <c r="L18" s="79">
        <f>MAX(L8:L14)</f>
        <v>4.1478999999999999</v>
      </c>
      <c r="M18" s="78"/>
      <c r="N18" s="79">
        <f>MAX(N8:N14)</f>
        <v>4.3700999999999999</v>
      </c>
      <c r="O18" s="78"/>
      <c r="P18" s="79">
        <f>MAX(P8:P14)</f>
        <v>6.7347999999999999</v>
      </c>
      <c r="Q18" s="78"/>
      <c r="R18" s="79">
        <f>MAX(R8:R14)</f>
        <v>9.4806000000000008</v>
      </c>
      <c r="S18" s="78"/>
      <c r="T18" s="79">
        <f>MAX(T8:T14)</f>
        <v>8.8362999999999996</v>
      </c>
      <c r="U18" s="78"/>
      <c r="V18" s="79">
        <f>MAX(V8:V14)</f>
        <v>9.5237999999999996</v>
      </c>
      <c r="W18" s="78"/>
      <c r="X18" s="79">
        <f>MAX(X8:X14)</f>
        <v>8.7927999999999997</v>
      </c>
      <c r="Y18" s="78"/>
      <c r="Z18" s="79">
        <f>MAX(Z8:Z14)</f>
        <v>8.9643999999999995</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1622</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44260</v>
      </c>
      <c r="C8" s="65">
        <f>VLOOKUP($A8,'Return Data'!$B$7:$R$2700,4,0)</f>
        <v>264.34440000000001</v>
      </c>
      <c r="D8" s="65">
        <f>VLOOKUP($A8,'Return Data'!$B$7:$R$2700,5,0)</f>
        <v>1.4913000000000001</v>
      </c>
      <c r="E8" s="66">
        <f>RANK(D8,D$8:D$14,0)</f>
        <v>3</v>
      </c>
      <c r="F8" s="65">
        <f>VLOOKUP($A8,'Return Data'!$B$7:$R$2700,6,0)</f>
        <v>7.6820000000000004</v>
      </c>
      <c r="G8" s="66">
        <f>RANK(F8,F$8:F$14,0)</f>
        <v>2</v>
      </c>
      <c r="H8" s="65">
        <f>VLOOKUP($A8,'Return Data'!$B$7:$R$2700,7,0)</f>
        <v>5.7008999999999999</v>
      </c>
      <c r="I8" s="66">
        <f>RANK(H8,H$8:H$14,0)</f>
        <v>3</v>
      </c>
      <c r="J8" s="65">
        <f>VLOOKUP($A8,'Return Data'!$B$7:$R$2700,8,0)</f>
        <v>1.2572000000000001</v>
      </c>
      <c r="K8" s="66">
        <f>RANK(J8,J$8:J$14,0)</f>
        <v>4</v>
      </c>
      <c r="L8" s="65">
        <f>VLOOKUP($A8,'Return Data'!$B$7:$R$2700,9,0)</f>
        <v>2.9169999999999998</v>
      </c>
      <c r="M8" s="66">
        <f>RANK(L8,L$8:L$14,0)</f>
        <v>3</v>
      </c>
      <c r="N8" s="65">
        <f>VLOOKUP($A8,'Return Data'!$B$7:$R$2700,10,0)</f>
        <v>0.46300000000000002</v>
      </c>
      <c r="O8" s="66">
        <f>RANK(N8,N$8:N$14,0)</f>
        <v>5</v>
      </c>
      <c r="P8" s="65">
        <f>VLOOKUP($A8,'Return Data'!$B$7:$R$2700,11,0)</f>
        <v>3.6097999999999999</v>
      </c>
      <c r="Q8" s="66">
        <f>RANK(P8,P$8:P$14,0)</f>
        <v>5</v>
      </c>
      <c r="R8" s="65">
        <f>VLOOKUP($A8,'Return Data'!$B$7:$R$2700,12,0)</f>
        <v>5.9337999999999997</v>
      </c>
      <c r="S8" s="66">
        <f>RANK(R8,R$8:R$14,0)</f>
        <v>5</v>
      </c>
      <c r="T8" s="65">
        <f>VLOOKUP($A8,'Return Data'!$B$7:$R$2700,13,0)</f>
        <v>6.8005000000000004</v>
      </c>
      <c r="U8" s="66">
        <f>RANK(T8,T$8:T$14,0)</f>
        <v>5</v>
      </c>
      <c r="V8" s="65">
        <f>VLOOKUP($A8,'Return Data'!$B$7:$R$2700,17,0)</f>
        <v>7.7382</v>
      </c>
      <c r="W8" s="66">
        <f>RANK(V8,V$8:V$14,0)</f>
        <v>4</v>
      </c>
      <c r="X8" s="65">
        <f>VLOOKUP($A8,'Return Data'!$B$7:$R$2700,14,0)</f>
        <v>7.8041</v>
      </c>
      <c r="Y8" s="66">
        <f>RANK(X8,X$8:X$14,0)</f>
        <v>4</v>
      </c>
      <c r="Z8" s="65">
        <f>VLOOKUP($A8,'Return Data'!$B$7:$R$2700,16,0)</f>
        <v>8.4702000000000002</v>
      </c>
      <c r="AA8" s="67">
        <f>RANK(Z8,Z$8:Z$14,0)</f>
        <v>1</v>
      </c>
    </row>
    <row r="9" spans="1:27" x14ac:dyDescent="0.3">
      <c r="A9" s="63" t="s">
        <v>815</v>
      </c>
      <c r="B9" s="64">
        <f>VLOOKUP($A9,'Return Data'!$B$7:$R$2700,3,0)</f>
        <v>44260</v>
      </c>
      <c r="C9" s="65">
        <f>VLOOKUP($A9,'Return Data'!$B$7:$R$2700,4,0)</f>
        <v>31.2818</v>
      </c>
      <c r="D9" s="65">
        <f>VLOOKUP($A9,'Return Data'!$B$7:$R$2700,5,0)</f>
        <v>4.2009999999999996</v>
      </c>
      <c r="E9" s="66">
        <f t="shared" ref="E9:E14" si="0">RANK(D9,D$8:D$14,0)</f>
        <v>1</v>
      </c>
      <c r="F9" s="65">
        <f>VLOOKUP($A9,'Return Data'!$B$7:$R$2700,6,0)</f>
        <v>2.9956</v>
      </c>
      <c r="G9" s="66">
        <f t="shared" ref="G9:G14" si="1">RANK(F9,F$8:F$14,0)</f>
        <v>4</v>
      </c>
      <c r="H9" s="65">
        <f>VLOOKUP($A9,'Return Data'!$B$7:$R$2700,7,0)</f>
        <v>3.5362</v>
      </c>
      <c r="I9" s="66">
        <f t="shared" ref="I9:I14" si="2">RANK(H9,H$8:H$14,0)</f>
        <v>5</v>
      </c>
      <c r="J9" s="65">
        <f>VLOOKUP($A9,'Return Data'!$B$7:$R$2700,8,0)</f>
        <v>1.292</v>
      </c>
      <c r="K9" s="66">
        <f t="shared" ref="K9:K14" si="3">RANK(J9,J$8:J$14,0)</f>
        <v>2</v>
      </c>
      <c r="L9" s="65">
        <f>VLOOKUP($A9,'Return Data'!$B$7:$R$2700,9,0)</f>
        <v>0.97170000000000001</v>
      </c>
      <c r="M9" s="66">
        <f t="shared" ref="M9:M14" si="4">RANK(L9,L$8:L$14,0)</f>
        <v>6</v>
      </c>
      <c r="N9" s="65">
        <f>VLOOKUP($A9,'Return Data'!$B$7:$R$2700,10,0)</f>
        <v>3.0282</v>
      </c>
      <c r="O9" s="66">
        <f t="shared" ref="O9:O14" si="5">RANK(N9,N$8:N$14,0)</f>
        <v>2</v>
      </c>
      <c r="P9" s="65">
        <f>VLOOKUP($A9,'Return Data'!$B$7:$R$2700,11,0)</f>
        <v>4.3170999999999999</v>
      </c>
      <c r="Q9" s="66">
        <f t="shared" ref="Q9:Q14" si="6">RANK(P9,P$8:P$14,0)</f>
        <v>4</v>
      </c>
      <c r="R9" s="65">
        <f>VLOOKUP($A9,'Return Data'!$B$7:$R$2700,12,0)</f>
        <v>5.4306000000000001</v>
      </c>
      <c r="S9" s="66">
        <f t="shared" ref="S9:S14" si="7">RANK(R9,R$8:R$14,0)</f>
        <v>6</v>
      </c>
      <c r="T9" s="65">
        <f>VLOOKUP($A9,'Return Data'!$B$7:$R$2700,13,0)</f>
        <v>4.7209000000000003</v>
      </c>
      <c r="U9" s="66">
        <f t="shared" ref="U9:U14" si="8">RANK(T9,T$8:T$14,0)</f>
        <v>7</v>
      </c>
      <c r="V9" s="65">
        <f>VLOOKUP($A9,'Return Data'!$B$7:$R$2700,17,0)</f>
        <v>6.2449000000000003</v>
      </c>
      <c r="W9" s="66">
        <f t="shared" ref="W9:W11" si="9">RANK(V9,V$8:V$14,0)</f>
        <v>6</v>
      </c>
      <c r="X9" s="65">
        <f>VLOOKUP($A9,'Return Data'!$B$7:$R$2700,14,0)</f>
        <v>6.4535</v>
      </c>
      <c r="Y9" s="66">
        <f t="shared" ref="Y9:Y11" si="10">RANK(X9,X$8:X$14,0)</f>
        <v>5</v>
      </c>
      <c r="Z9" s="65">
        <f>VLOOKUP($A9,'Return Data'!$B$7:$R$2700,16,0)</f>
        <v>5.9046000000000003</v>
      </c>
      <c r="AA9" s="67">
        <f t="shared" ref="AA9:AA14" si="11">RANK(Z9,Z$8:Z$14,0)</f>
        <v>7</v>
      </c>
    </row>
    <row r="10" spans="1:27" x14ac:dyDescent="0.3">
      <c r="A10" s="63" t="s">
        <v>817</v>
      </c>
      <c r="B10" s="64">
        <f>VLOOKUP($A10,'Return Data'!$B$7:$R$2700,3,0)</f>
        <v>44260</v>
      </c>
      <c r="C10" s="65">
        <f>VLOOKUP($A10,'Return Data'!$B$7:$R$2700,4,0)</f>
        <v>37.779200000000003</v>
      </c>
      <c r="D10" s="65">
        <f>VLOOKUP($A10,'Return Data'!$B$7:$R$2700,5,0)</f>
        <v>-15.741300000000001</v>
      </c>
      <c r="E10" s="66">
        <f t="shared" si="0"/>
        <v>6</v>
      </c>
      <c r="F10" s="65">
        <f>VLOOKUP($A10,'Return Data'!$B$7:$R$2700,6,0)</f>
        <v>1.1273</v>
      </c>
      <c r="G10" s="66">
        <f t="shared" si="1"/>
        <v>6</v>
      </c>
      <c r="H10" s="65">
        <f>VLOOKUP($A10,'Return Data'!$B$7:$R$2700,7,0)</f>
        <v>3.8950999999999998</v>
      </c>
      <c r="I10" s="66">
        <f t="shared" si="2"/>
        <v>4</v>
      </c>
      <c r="J10" s="65">
        <f>VLOOKUP($A10,'Return Data'!$B$7:$R$2700,8,0)</f>
        <v>1.2888999999999999</v>
      </c>
      <c r="K10" s="66">
        <f t="shared" si="3"/>
        <v>3</v>
      </c>
      <c r="L10" s="65">
        <f>VLOOKUP($A10,'Return Data'!$B$7:$R$2700,9,0)</f>
        <v>3.8691</v>
      </c>
      <c r="M10" s="66">
        <f t="shared" si="4"/>
        <v>1</v>
      </c>
      <c r="N10" s="65">
        <f>VLOOKUP($A10,'Return Data'!$B$7:$R$2700,10,0)</f>
        <v>2.7848999999999999</v>
      </c>
      <c r="O10" s="66">
        <f t="shared" si="5"/>
        <v>3</v>
      </c>
      <c r="P10" s="65">
        <f>VLOOKUP($A10,'Return Data'!$B$7:$R$2700,11,0)</f>
        <v>5.6855000000000002</v>
      </c>
      <c r="Q10" s="66">
        <f t="shared" si="6"/>
        <v>2</v>
      </c>
      <c r="R10" s="65">
        <f>VLOOKUP($A10,'Return Data'!$B$7:$R$2700,12,0)</f>
        <v>7.5952000000000002</v>
      </c>
      <c r="S10" s="66">
        <f t="shared" si="7"/>
        <v>3</v>
      </c>
      <c r="T10" s="65">
        <f>VLOOKUP($A10,'Return Data'!$B$7:$R$2700,13,0)</f>
        <v>7.8521000000000001</v>
      </c>
      <c r="U10" s="66">
        <f t="shared" si="8"/>
        <v>4</v>
      </c>
      <c r="V10" s="65">
        <f>VLOOKUP($A10,'Return Data'!$B$7:$R$2700,17,0)</f>
        <v>8.2121999999999993</v>
      </c>
      <c r="W10" s="66">
        <f t="shared" si="9"/>
        <v>3</v>
      </c>
      <c r="X10" s="65">
        <f>VLOOKUP($A10,'Return Data'!$B$7:$R$2700,14,0)</f>
        <v>8.0279000000000007</v>
      </c>
      <c r="Y10" s="66">
        <f t="shared" si="10"/>
        <v>2</v>
      </c>
      <c r="Z10" s="65">
        <f>VLOOKUP($A10,'Return Data'!$B$7:$R$2700,16,0)</f>
        <v>8.1900999999999993</v>
      </c>
      <c r="AA10" s="67">
        <f t="shared" si="11"/>
        <v>2</v>
      </c>
    </row>
    <row r="11" spans="1:27" x14ac:dyDescent="0.3">
      <c r="A11" s="63" t="s">
        <v>819</v>
      </c>
      <c r="B11" s="64">
        <f>VLOOKUP($A11,'Return Data'!$B$7:$R$2700,3,0)</f>
        <v>44260</v>
      </c>
      <c r="C11" s="65">
        <f>VLOOKUP($A11,'Return Data'!$B$7:$R$2700,4,0)</f>
        <v>324.47680000000003</v>
      </c>
      <c r="D11" s="65">
        <f>VLOOKUP($A11,'Return Data'!$B$7:$R$2700,5,0)</f>
        <v>-45.108400000000003</v>
      </c>
      <c r="E11" s="66">
        <f t="shared" si="0"/>
        <v>7</v>
      </c>
      <c r="F11" s="65">
        <f>VLOOKUP($A11,'Return Data'!$B$7:$R$2700,6,0)</f>
        <v>-11.552899999999999</v>
      </c>
      <c r="G11" s="66">
        <f t="shared" si="1"/>
        <v>7</v>
      </c>
      <c r="H11" s="65">
        <f>VLOOKUP($A11,'Return Data'!$B$7:$R$2700,7,0)</f>
        <v>-2.8605</v>
      </c>
      <c r="I11" s="66">
        <f t="shared" si="2"/>
        <v>7</v>
      </c>
      <c r="J11" s="65">
        <f>VLOOKUP($A11,'Return Data'!$B$7:$R$2700,8,0)</f>
        <v>-1.4142999999999999</v>
      </c>
      <c r="K11" s="66">
        <f t="shared" si="3"/>
        <v>6</v>
      </c>
      <c r="L11" s="65">
        <f>VLOOKUP($A11,'Return Data'!$B$7:$R$2700,9,0)</f>
        <v>1.6553</v>
      </c>
      <c r="M11" s="66">
        <f t="shared" si="4"/>
        <v>5</v>
      </c>
      <c r="N11" s="65">
        <f>VLOOKUP($A11,'Return Data'!$B$7:$R$2700,10,0)</f>
        <v>3.6431</v>
      </c>
      <c r="O11" s="66">
        <f t="shared" si="5"/>
        <v>1</v>
      </c>
      <c r="P11" s="65">
        <f>VLOOKUP($A11,'Return Data'!$B$7:$R$2700,11,0)</f>
        <v>5.9922000000000004</v>
      </c>
      <c r="Q11" s="66">
        <f t="shared" si="6"/>
        <v>1</v>
      </c>
      <c r="R11" s="65">
        <f>VLOOKUP($A11,'Return Data'!$B$7:$R$2700,12,0)</f>
        <v>8.7117000000000004</v>
      </c>
      <c r="S11" s="66">
        <f t="shared" si="7"/>
        <v>1</v>
      </c>
      <c r="T11" s="65">
        <f>VLOOKUP($A11,'Return Data'!$B$7:$R$2700,13,0)</f>
        <v>8.0531000000000006</v>
      </c>
      <c r="U11" s="66">
        <f t="shared" si="8"/>
        <v>2</v>
      </c>
      <c r="V11" s="65">
        <f>VLOOKUP($A11,'Return Data'!$B$7:$R$2700,17,0)</f>
        <v>8.4581</v>
      </c>
      <c r="W11" s="66">
        <f t="shared" si="9"/>
        <v>2</v>
      </c>
      <c r="X11" s="65">
        <f>VLOOKUP($A11,'Return Data'!$B$7:$R$2700,14,0)</f>
        <v>7.9158999999999997</v>
      </c>
      <c r="Y11" s="66">
        <f t="shared" si="10"/>
        <v>3</v>
      </c>
      <c r="Z11" s="65">
        <f>VLOOKUP($A11,'Return Data'!$B$7:$R$2700,16,0)</f>
        <v>7.9930000000000003</v>
      </c>
      <c r="AA11" s="67">
        <f t="shared" si="11"/>
        <v>3</v>
      </c>
    </row>
    <row r="12" spans="1:27" x14ac:dyDescent="0.3">
      <c r="A12" s="63" t="s">
        <v>822</v>
      </c>
      <c r="B12" s="64">
        <f>VLOOKUP($A12,'Return Data'!$B$7:$R$2700,3,0)</f>
        <v>44260</v>
      </c>
      <c r="C12" s="65">
        <f>VLOOKUP($A12,'Return Data'!$B$7:$R$2700,4,0)</f>
        <v>1144.6681000000001</v>
      </c>
      <c r="D12" s="65">
        <f>VLOOKUP($A12,'Return Data'!$B$7:$R$2700,5,0)</f>
        <v>-5.5857000000000001</v>
      </c>
      <c r="E12" s="66">
        <f t="shared" si="0"/>
        <v>5</v>
      </c>
      <c r="F12" s="65">
        <f>VLOOKUP($A12,'Return Data'!$B$7:$R$2700,6,0)</f>
        <v>6.2519999999999998</v>
      </c>
      <c r="G12" s="66">
        <f t="shared" si="1"/>
        <v>3</v>
      </c>
      <c r="H12" s="65">
        <f>VLOOKUP($A12,'Return Data'!$B$7:$R$2700,7,0)</f>
        <v>10.023999999999999</v>
      </c>
      <c r="I12" s="66">
        <f t="shared" si="2"/>
        <v>1</v>
      </c>
      <c r="J12" s="65">
        <f>VLOOKUP($A12,'Return Data'!$B$7:$R$2700,8,0)</f>
        <v>-2.5404</v>
      </c>
      <c r="K12" s="66">
        <f t="shared" si="3"/>
        <v>7</v>
      </c>
      <c r="L12" s="65">
        <f>VLOOKUP($A12,'Return Data'!$B$7:$R$2700,9,0)</f>
        <v>5.4800000000000001E-2</v>
      </c>
      <c r="M12" s="66">
        <f t="shared" si="4"/>
        <v>7</v>
      </c>
      <c r="N12" s="65">
        <f>VLOOKUP($A12,'Return Data'!$B$7:$R$2700,10,0)</f>
        <v>-2.9356</v>
      </c>
      <c r="O12" s="66">
        <f t="shared" si="5"/>
        <v>7</v>
      </c>
      <c r="P12" s="65">
        <f>VLOOKUP($A12,'Return Data'!$B$7:$R$2700,11,0)</f>
        <v>3.4369000000000001</v>
      </c>
      <c r="Q12" s="66">
        <f t="shared" si="6"/>
        <v>6</v>
      </c>
      <c r="R12" s="65">
        <f>VLOOKUP($A12,'Return Data'!$B$7:$R$2700,12,0)</f>
        <v>8.0570000000000004</v>
      </c>
      <c r="S12" s="66">
        <f t="shared" si="7"/>
        <v>2</v>
      </c>
      <c r="T12" s="65">
        <f>VLOOKUP($A12,'Return Data'!$B$7:$R$2700,13,0)</f>
        <v>8.0299999999999994</v>
      </c>
      <c r="U12" s="66">
        <f t="shared" si="8"/>
        <v>3</v>
      </c>
      <c r="V12" s="65"/>
      <c r="W12" s="66"/>
      <c r="X12" s="65"/>
      <c r="Y12" s="66"/>
      <c r="Z12" s="65">
        <f>VLOOKUP($A12,'Return Data'!$B$7:$R$2700,16,0)</f>
        <v>7.7462999999999997</v>
      </c>
      <c r="AA12" s="67">
        <f t="shared" si="11"/>
        <v>5</v>
      </c>
    </row>
    <row r="13" spans="1:27" x14ac:dyDescent="0.3">
      <c r="A13" s="63" t="s">
        <v>823</v>
      </c>
      <c r="B13" s="64">
        <f>VLOOKUP($A13,'Return Data'!$B$7:$R$2700,3,0)</f>
        <v>44260</v>
      </c>
      <c r="C13" s="65">
        <f>VLOOKUP($A13,'Return Data'!$B$7:$R$2700,4,0)</f>
        <v>34.438699999999997</v>
      </c>
      <c r="D13" s="65">
        <f>VLOOKUP($A13,'Return Data'!$B$7:$R$2700,5,0)</f>
        <v>2.0137999999999998</v>
      </c>
      <c r="E13" s="66">
        <f t="shared" si="0"/>
        <v>2</v>
      </c>
      <c r="F13" s="65">
        <f>VLOOKUP($A13,'Return Data'!$B$7:$R$2700,6,0)</f>
        <v>10.4308</v>
      </c>
      <c r="G13" s="66">
        <f t="shared" si="1"/>
        <v>1</v>
      </c>
      <c r="H13" s="65">
        <f>VLOOKUP($A13,'Return Data'!$B$7:$R$2700,7,0)</f>
        <v>9.0395000000000003</v>
      </c>
      <c r="I13" s="66">
        <f t="shared" si="2"/>
        <v>2</v>
      </c>
      <c r="J13" s="65">
        <f>VLOOKUP($A13,'Return Data'!$B$7:$R$2700,8,0)</f>
        <v>1.5979000000000001</v>
      </c>
      <c r="K13" s="66">
        <f t="shared" si="3"/>
        <v>1</v>
      </c>
      <c r="L13" s="65">
        <f>VLOOKUP($A13,'Return Data'!$B$7:$R$2700,9,0)</f>
        <v>3.8</v>
      </c>
      <c r="M13" s="66">
        <f t="shared" si="4"/>
        <v>2</v>
      </c>
      <c r="N13" s="65">
        <f>VLOOKUP($A13,'Return Data'!$B$7:$R$2700,10,0)</f>
        <v>-0.25140000000000001</v>
      </c>
      <c r="O13" s="66">
        <f t="shared" si="5"/>
        <v>6</v>
      </c>
      <c r="P13" s="65">
        <f>VLOOKUP($A13,'Return Data'!$B$7:$R$2700,11,0)</f>
        <v>4.5176999999999996</v>
      </c>
      <c r="Q13" s="66">
        <f t="shared" si="6"/>
        <v>3</v>
      </c>
      <c r="R13" s="65">
        <f>VLOOKUP($A13,'Return Data'!$B$7:$R$2700,12,0)</f>
        <v>7.4656000000000002</v>
      </c>
      <c r="S13" s="66">
        <f t="shared" si="7"/>
        <v>4</v>
      </c>
      <c r="T13" s="65">
        <f>VLOOKUP($A13,'Return Data'!$B$7:$R$2700,13,0)</f>
        <v>8.3386999999999993</v>
      </c>
      <c r="U13" s="66">
        <f t="shared" si="8"/>
        <v>1</v>
      </c>
      <c r="V13" s="65">
        <f>VLOOKUP($A13,'Return Data'!$B$7:$R$2700,17,0)</f>
        <v>9.0900999999999996</v>
      </c>
      <c r="W13" s="66">
        <f t="shared" ref="W13:W14" si="12">RANK(V13,V$8:V$14,0)</f>
        <v>1</v>
      </c>
      <c r="X13" s="65">
        <f>VLOOKUP($A13,'Return Data'!$B$7:$R$2700,14,0)</f>
        <v>8.3427000000000007</v>
      </c>
      <c r="Y13" s="66">
        <f t="shared" ref="Y13" si="13">RANK(X13,X$8:X$14,0)</f>
        <v>1</v>
      </c>
      <c r="Z13" s="65">
        <f>VLOOKUP($A13,'Return Data'!$B$7:$R$2700,16,0)</f>
        <v>7.7751000000000001</v>
      </c>
      <c r="AA13" s="67">
        <f t="shared" si="11"/>
        <v>4</v>
      </c>
    </row>
    <row r="14" spans="1:27" x14ac:dyDescent="0.3">
      <c r="A14" s="63" t="s">
        <v>826</v>
      </c>
      <c r="B14" s="64">
        <f>VLOOKUP($A14,'Return Data'!$B$7:$R$2700,3,0)</f>
        <v>44260</v>
      </c>
      <c r="C14" s="65">
        <f>VLOOKUP($A14,'Return Data'!$B$7:$R$2700,4,0)</f>
        <v>1176.3481999999999</v>
      </c>
      <c r="D14" s="65">
        <f>VLOOKUP($A14,'Return Data'!$B$7:$R$2700,5,0)</f>
        <v>-0.76639999999999997</v>
      </c>
      <c r="E14" s="66">
        <f t="shared" si="0"/>
        <v>4</v>
      </c>
      <c r="F14" s="65">
        <f>VLOOKUP($A14,'Return Data'!$B$7:$R$2700,6,0)</f>
        <v>2.3369</v>
      </c>
      <c r="G14" s="66">
        <f t="shared" si="1"/>
        <v>5</v>
      </c>
      <c r="H14" s="65">
        <f>VLOOKUP($A14,'Return Data'!$B$7:$R$2700,7,0)</f>
        <v>2.9742000000000002</v>
      </c>
      <c r="I14" s="66">
        <f t="shared" si="2"/>
        <v>6</v>
      </c>
      <c r="J14" s="65">
        <f>VLOOKUP($A14,'Return Data'!$B$7:$R$2700,8,0)</f>
        <v>0.83599999999999997</v>
      </c>
      <c r="K14" s="66">
        <f t="shared" si="3"/>
        <v>5</v>
      </c>
      <c r="L14" s="65">
        <f>VLOOKUP($A14,'Return Data'!$B$7:$R$2700,9,0)</f>
        <v>2.6282000000000001</v>
      </c>
      <c r="M14" s="66">
        <f t="shared" si="4"/>
        <v>4</v>
      </c>
      <c r="N14" s="65">
        <f>VLOOKUP($A14,'Return Data'!$B$7:$R$2700,10,0)</f>
        <v>1.1794</v>
      </c>
      <c r="O14" s="66">
        <f t="shared" si="5"/>
        <v>4</v>
      </c>
      <c r="P14" s="65">
        <f>VLOOKUP($A14,'Return Data'!$B$7:$R$2700,11,0)</f>
        <v>3.1318000000000001</v>
      </c>
      <c r="Q14" s="66">
        <f t="shared" si="6"/>
        <v>7</v>
      </c>
      <c r="R14" s="65">
        <f>VLOOKUP($A14,'Return Data'!$B$7:$R$2700,12,0)</f>
        <v>4.8417000000000003</v>
      </c>
      <c r="S14" s="66">
        <f t="shared" si="7"/>
        <v>7</v>
      </c>
      <c r="T14" s="65">
        <f>VLOOKUP($A14,'Return Data'!$B$7:$R$2700,13,0)</f>
        <v>6.1098999999999997</v>
      </c>
      <c r="U14" s="66">
        <f t="shared" si="8"/>
        <v>6</v>
      </c>
      <c r="V14" s="65">
        <f>VLOOKUP($A14,'Return Data'!$B$7:$R$2700,17,0)</f>
        <v>7.3475999999999999</v>
      </c>
      <c r="W14" s="66">
        <f t="shared" si="12"/>
        <v>5</v>
      </c>
      <c r="X14" s="65"/>
      <c r="Y14" s="66"/>
      <c r="Z14" s="65">
        <f>VLOOKUP($A14,'Return Data'!$B$7:$R$2700,16,0)</f>
        <v>7.1622000000000003</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-8.4993857142857152</v>
      </c>
      <c r="E16" s="74"/>
      <c r="F16" s="75">
        <f>AVERAGE(F8:F14)</f>
        <v>2.7530999999999999</v>
      </c>
      <c r="G16" s="74"/>
      <c r="H16" s="75">
        <f>AVERAGE(H8:H14)</f>
        <v>4.6156285714285712</v>
      </c>
      <c r="I16" s="74"/>
      <c r="J16" s="75">
        <f>AVERAGE(J8:J14)</f>
        <v>0.33104285714285714</v>
      </c>
      <c r="K16" s="74"/>
      <c r="L16" s="75">
        <f>AVERAGE(L8:L14)</f>
        <v>2.2708714285714287</v>
      </c>
      <c r="M16" s="74"/>
      <c r="N16" s="75">
        <f>AVERAGE(N8:N14)</f>
        <v>1.1302285714285714</v>
      </c>
      <c r="O16" s="74"/>
      <c r="P16" s="75">
        <f>AVERAGE(P8:P14)</f>
        <v>4.3844285714285718</v>
      </c>
      <c r="Q16" s="74"/>
      <c r="R16" s="75">
        <f>AVERAGE(R8:R14)</f>
        <v>6.8622285714285729</v>
      </c>
      <c r="S16" s="74"/>
      <c r="T16" s="75">
        <f>AVERAGE(T8:T14)</f>
        <v>7.129314285714285</v>
      </c>
      <c r="U16" s="74"/>
      <c r="V16" s="75">
        <f>AVERAGE(V8:V14)</f>
        <v>7.8485166666666659</v>
      </c>
      <c r="W16" s="74"/>
      <c r="X16" s="75">
        <f>AVERAGE(X8:X14)</f>
        <v>7.7088200000000002</v>
      </c>
      <c r="Y16" s="74"/>
      <c r="Z16" s="75">
        <f>AVERAGE(Z8:Z14)</f>
        <v>7.6059285714285716</v>
      </c>
      <c r="AA16" s="76"/>
    </row>
    <row r="17" spans="1:27" x14ac:dyDescent="0.3">
      <c r="A17" s="73" t="s">
        <v>28</v>
      </c>
      <c r="B17" s="74"/>
      <c r="C17" s="74"/>
      <c r="D17" s="75">
        <f>MIN(D8:D14)</f>
        <v>-45.108400000000003</v>
      </c>
      <c r="E17" s="74"/>
      <c r="F17" s="75">
        <f>MIN(F8:F14)</f>
        <v>-11.552899999999999</v>
      </c>
      <c r="G17" s="74"/>
      <c r="H17" s="75">
        <f>MIN(H8:H14)</f>
        <v>-2.8605</v>
      </c>
      <c r="I17" s="74"/>
      <c r="J17" s="75">
        <f>MIN(J8:J14)</f>
        <v>-2.5404</v>
      </c>
      <c r="K17" s="74"/>
      <c r="L17" s="75">
        <f>MIN(L8:L14)</f>
        <v>5.4800000000000001E-2</v>
      </c>
      <c r="M17" s="74"/>
      <c r="N17" s="75">
        <f>MIN(N8:N14)</f>
        <v>-2.9356</v>
      </c>
      <c r="O17" s="74"/>
      <c r="P17" s="75">
        <f>MIN(P8:P14)</f>
        <v>3.1318000000000001</v>
      </c>
      <c r="Q17" s="74"/>
      <c r="R17" s="75">
        <f>MIN(R8:R14)</f>
        <v>4.8417000000000003</v>
      </c>
      <c r="S17" s="74"/>
      <c r="T17" s="75">
        <f>MIN(T8:T14)</f>
        <v>4.7209000000000003</v>
      </c>
      <c r="U17" s="74"/>
      <c r="V17" s="75">
        <f>MIN(V8:V14)</f>
        <v>6.2449000000000003</v>
      </c>
      <c r="W17" s="74"/>
      <c r="X17" s="75">
        <f>MIN(X8:X14)</f>
        <v>6.4535</v>
      </c>
      <c r="Y17" s="74"/>
      <c r="Z17" s="75">
        <f>MIN(Z8:Z14)</f>
        <v>5.9046000000000003</v>
      </c>
      <c r="AA17" s="76"/>
    </row>
    <row r="18" spans="1:27" ht="15" thickBot="1" x14ac:dyDescent="0.35">
      <c r="A18" s="77" t="s">
        <v>29</v>
      </c>
      <c r="B18" s="78"/>
      <c r="C18" s="78"/>
      <c r="D18" s="79">
        <f>MAX(D8:D14)</f>
        <v>4.2009999999999996</v>
      </c>
      <c r="E18" s="78"/>
      <c r="F18" s="79">
        <f>MAX(F8:F14)</f>
        <v>10.4308</v>
      </c>
      <c r="G18" s="78"/>
      <c r="H18" s="79">
        <f>MAX(H8:H14)</f>
        <v>10.023999999999999</v>
      </c>
      <c r="I18" s="78"/>
      <c r="J18" s="79">
        <f>MAX(J8:J14)</f>
        <v>1.5979000000000001</v>
      </c>
      <c r="K18" s="78"/>
      <c r="L18" s="79">
        <f>MAX(L8:L14)</f>
        <v>3.8691</v>
      </c>
      <c r="M18" s="78"/>
      <c r="N18" s="79">
        <f>MAX(N8:N14)</f>
        <v>3.6431</v>
      </c>
      <c r="O18" s="78"/>
      <c r="P18" s="79">
        <f>MAX(P8:P14)</f>
        <v>5.9922000000000004</v>
      </c>
      <c r="Q18" s="78"/>
      <c r="R18" s="79">
        <f>MAX(R8:R14)</f>
        <v>8.7117000000000004</v>
      </c>
      <c r="S18" s="78"/>
      <c r="T18" s="79">
        <f>MAX(T8:T14)</f>
        <v>8.3386999999999993</v>
      </c>
      <c r="U18" s="78"/>
      <c r="V18" s="79">
        <f>MAX(V8:V14)</f>
        <v>9.0900999999999996</v>
      </c>
      <c r="W18" s="78"/>
      <c r="X18" s="79">
        <f>MAX(X8:X14)</f>
        <v>8.3427000000000007</v>
      </c>
      <c r="Y18" s="78"/>
      <c r="Z18" s="79">
        <f>MAX(Z8:Z14)</f>
        <v>8.4702000000000002</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351</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44262</v>
      </c>
      <c r="C8" s="65">
        <f>VLOOKUP($A8,'Return Data'!$B$7:$R$2700,4,0)</f>
        <v>330.75299999999999</v>
      </c>
      <c r="D8" s="65">
        <f>VLOOKUP($A8,'Return Data'!$B$7:$R$2700,5,0)</f>
        <v>3.4874999999999998</v>
      </c>
      <c r="E8" s="66">
        <f t="shared" ref="E8" si="0">RANK(D8,D$8:D$50,0)</f>
        <v>6</v>
      </c>
      <c r="F8" s="65">
        <f>VLOOKUP($A8,'Return Data'!$B$7:$R$2700,6,0)</f>
        <v>2.8331</v>
      </c>
      <c r="G8" s="66">
        <f t="shared" ref="G8" si="1">RANK(F8,F$8:F$50,0)</f>
        <v>20</v>
      </c>
      <c r="H8" s="65">
        <f>VLOOKUP($A8,'Return Data'!$B$7:$R$2700,7,0)</f>
        <v>2.6009000000000002</v>
      </c>
      <c r="I8" s="66">
        <f t="shared" ref="I8" si="2">RANK(H8,H$8:H$50,0)</f>
        <v>29</v>
      </c>
      <c r="J8" s="65">
        <f>VLOOKUP($A8,'Return Data'!$B$7:$R$2700,8,0)</f>
        <v>2.7972999999999999</v>
      </c>
      <c r="K8" s="66">
        <f t="shared" ref="K8" si="3">RANK(J8,J$8:J$50,0)</f>
        <v>24</v>
      </c>
      <c r="L8" s="65">
        <f>VLOOKUP($A8,'Return Data'!$B$7:$R$2700,9,0)</f>
        <v>3.2363</v>
      </c>
      <c r="M8" s="66">
        <f t="shared" ref="M8" si="4">RANK(L8,L$8:L$50,0)</f>
        <v>11</v>
      </c>
      <c r="N8" s="65">
        <f>VLOOKUP($A8,'Return Data'!$B$7:$R$2700,10,0)</f>
        <v>3.0817999999999999</v>
      </c>
      <c r="O8" s="66">
        <f t="shared" ref="O8" si="5">RANK(N8,N$8:N$50,0)</f>
        <v>21</v>
      </c>
      <c r="P8" s="65">
        <f>VLOOKUP($A8,'Return Data'!$B$7:$R$2700,11,0)</f>
        <v>3.1509</v>
      </c>
      <c r="Q8" s="66">
        <f t="shared" ref="Q8" si="6">RANK(P8,P$8:P$50,0)</f>
        <v>20</v>
      </c>
      <c r="R8" s="65">
        <f>VLOOKUP($A8,'Return Data'!$B$7:$R$2700,12,0)</f>
        <v>3.3776000000000002</v>
      </c>
      <c r="S8" s="66">
        <f t="shared" ref="S8" si="7">RANK(R8,R$8:R$50,0)</f>
        <v>4</v>
      </c>
      <c r="T8" s="65">
        <f>VLOOKUP($A8,'Return Data'!$B$7:$R$2700,13,0)</f>
        <v>3.9540999999999999</v>
      </c>
      <c r="U8" s="66">
        <f t="shared" ref="U8" si="8">RANK(T8,T$8:T$50,0)</f>
        <v>9</v>
      </c>
      <c r="V8" s="65">
        <f>VLOOKUP($A8,'Return Data'!$B$7:$R$2700,17,0)</f>
        <v>5.1909000000000001</v>
      </c>
      <c r="W8" s="66">
        <f t="shared" ref="W8" si="9">RANK(V8,V$8:V$50,0)</f>
        <v>6</v>
      </c>
      <c r="X8" s="65">
        <f>VLOOKUP($A8,'Return Data'!$B$7:$R$2700,14,0)</f>
        <v>5.9865000000000004</v>
      </c>
      <c r="Y8" s="66">
        <f t="shared" ref="Y8" si="10">RANK(X8,X$8:X$50,0)</f>
        <v>6</v>
      </c>
      <c r="Z8" s="65">
        <f>VLOOKUP($A8,'Return Data'!$B$7:$R$2700,16,0)</f>
        <v>7.4284999999999997</v>
      </c>
      <c r="AA8" s="67">
        <f t="shared" ref="AA8" si="11">RANK(Z8,Z$8:Z$50,0)</f>
        <v>3</v>
      </c>
    </row>
    <row r="9" spans="1:27" x14ac:dyDescent="0.3">
      <c r="A9" s="63" t="s">
        <v>119</v>
      </c>
      <c r="B9" s="64">
        <f>VLOOKUP($A9,'Return Data'!$B$7:$R$2700,3,0)</f>
        <v>44262</v>
      </c>
      <c r="C9" s="65">
        <f>VLOOKUP($A9,'Return Data'!$B$7:$R$2700,4,0)</f>
        <v>2279.4582999999998</v>
      </c>
      <c r="D9" s="65">
        <f>VLOOKUP($A9,'Return Data'!$B$7:$R$2700,5,0)</f>
        <v>3.2235999999999998</v>
      </c>
      <c r="E9" s="66">
        <f t="shared" ref="E9:E50" si="12">RANK(D9,D$8:D$50,0)</f>
        <v>23</v>
      </c>
      <c r="F9" s="65">
        <f>VLOOKUP($A9,'Return Data'!$B$7:$R$2700,6,0)</f>
        <v>2.8540999999999999</v>
      </c>
      <c r="G9" s="66">
        <f t="shared" ref="G9:G50" si="13">RANK(F9,F$8:F$50,0)</f>
        <v>18</v>
      </c>
      <c r="H9" s="65">
        <f>VLOOKUP($A9,'Return Data'!$B$7:$R$2700,7,0)</f>
        <v>2.6680999999999999</v>
      </c>
      <c r="I9" s="66">
        <f t="shared" ref="I9:I50" si="14">RANK(H9,H$8:H$50,0)</f>
        <v>23</v>
      </c>
      <c r="J9" s="65">
        <f>VLOOKUP($A9,'Return Data'!$B$7:$R$2700,8,0)</f>
        <v>2.8372999999999999</v>
      </c>
      <c r="K9" s="66">
        <f t="shared" ref="K9:K50" si="15">RANK(J9,J$8:J$50,0)</f>
        <v>19</v>
      </c>
      <c r="L9" s="65">
        <f>VLOOKUP($A9,'Return Data'!$B$7:$R$2700,9,0)</f>
        <v>3.1861999999999999</v>
      </c>
      <c r="M9" s="66">
        <f t="shared" ref="M9:M50" si="16">RANK(L9,L$8:L$50,0)</f>
        <v>17</v>
      </c>
      <c r="N9" s="65">
        <f>VLOOKUP($A9,'Return Data'!$B$7:$R$2700,10,0)</f>
        <v>3.0731000000000002</v>
      </c>
      <c r="O9" s="66">
        <f t="shared" ref="O9:O50" si="17">RANK(N9,N$8:N$50,0)</f>
        <v>23</v>
      </c>
      <c r="P9" s="65">
        <f>VLOOKUP($A9,'Return Data'!$B$7:$R$2700,11,0)</f>
        <v>3.1594000000000002</v>
      </c>
      <c r="Q9" s="66">
        <f t="shared" ref="Q9:Q50" si="18">RANK(P9,P$8:P$50,0)</f>
        <v>18</v>
      </c>
      <c r="R9" s="65">
        <f>VLOOKUP($A9,'Return Data'!$B$7:$R$2700,12,0)</f>
        <v>3.2927</v>
      </c>
      <c r="S9" s="66">
        <f t="shared" ref="S9:S50" si="19">RANK(R9,R$8:R$50,0)</f>
        <v>18</v>
      </c>
      <c r="T9" s="65">
        <f>VLOOKUP($A9,'Return Data'!$B$7:$R$2700,13,0)</f>
        <v>3.8959999999999999</v>
      </c>
      <c r="U9" s="66">
        <f t="shared" ref="U9:U50" si="20">RANK(T9,T$8:T$50,0)</f>
        <v>13</v>
      </c>
      <c r="V9" s="65">
        <f>VLOOKUP($A9,'Return Data'!$B$7:$R$2700,17,0)</f>
        <v>5.1228999999999996</v>
      </c>
      <c r="W9" s="66">
        <f t="shared" ref="W9:W49" si="21">RANK(V9,V$8:V$50,0)</f>
        <v>13</v>
      </c>
      <c r="X9" s="65">
        <f>VLOOKUP($A9,'Return Data'!$B$7:$R$2700,14,0)</f>
        <v>5.9390999999999998</v>
      </c>
      <c r="Y9" s="66">
        <f t="shared" ref="Y9:Y49" si="22">RANK(X9,X$8:X$50,0)</f>
        <v>12</v>
      </c>
      <c r="Z9" s="65">
        <f>VLOOKUP($A9,'Return Data'!$B$7:$R$2700,16,0)</f>
        <v>7.3760000000000003</v>
      </c>
      <c r="AA9" s="67">
        <f t="shared" ref="AA9:AA50" si="23">RANK(Z9,Z$8:Z$50,0)</f>
        <v>11</v>
      </c>
    </row>
    <row r="10" spans="1:27" x14ac:dyDescent="0.3">
      <c r="A10" s="63" t="s">
        <v>120</v>
      </c>
      <c r="B10" s="64">
        <f>VLOOKUP($A10,'Return Data'!$B$7:$R$2700,3,0)</f>
        <v>44262</v>
      </c>
      <c r="C10" s="65">
        <f>VLOOKUP($A10,'Return Data'!$B$7:$R$2700,4,0)</f>
        <v>2363.5862999999999</v>
      </c>
      <c r="D10" s="65">
        <f>VLOOKUP($A10,'Return Data'!$B$7:$R$2700,5,0)</f>
        <v>3.5783999999999998</v>
      </c>
      <c r="E10" s="66">
        <f t="shared" si="12"/>
        <v>4</v>
      </c>
      <c r="F10" s="65">
        <f>VLOOKUP($A10,'Return Data'!$B$7:$R$2700,6,0)</f>
        <v>3.1248</v>
      </c>
      <c r="G10" s="66">
        <f t="shared" si="13"/>
        <v>4</v>
      </c>
      <c r="H10" s="65">
        <f>VLOOKUP($A10,'Return Data'!$B$7:$R$2700,7,0)</f>
        <v>3.0605000000000002</v>
      </c>
      <c r="I10" s="66">
        <f t="shared" si="14"/>
        <v>2</v>
      </c>
      <c r="J10" s="65">
        <f>VLOOKUP($A10,'Return Data'!$B$7:$R$2700,8,0)</f>
        <v>3.0855999999999999</v>
      </c>
      <c r="K10" s="66">
        <f t="shared" si="15"/>
        <v>2</v>
      </c>
      <c r="L10" s="65">
        <f>VLOOKUP($A10,'Return Data'!$B$7:$R$2700,9,0)</f>
        <v>3.2589000000000001</v>
      </c>
      <c r="M10" s="66">
        <f t="shared" si="16"/>
        <v>8</v>
      </c>
      <c r="N10" s="65">
        <f>VLOOKUP($A10,'Return Data'!$B$7:$R$2700,10,0)</f>
        <v>3.1455000000000002</v>
      </c>
      <c r="O10" s="66">
        <f t="shared" si="17"/>
        <v>12</v>
      </c>
      <c r="P10" s="65">
        <f>VLOOKUP($A10,'Return Data'!$B$7:$R$2700,11,0)</f>
        <v>3.2071000000000001</v>
      </c>
      <c r="Q10" s="66">
        <f t="shared" si="18"/>
        <v>13</v>
      </c>
      <c r="R10" s="65">
        <f>VLOOKUP($A10,'Return Data'!$B$7:$R$2700,12,0)</f>
        <v>3.2505999999999999</v>
      </c>
      <c r="S10" s="66">
        <f t="shared" si="19"/>
        <v>26</v>
      </c>
      <c r="T10" s="65">
        <f>VLOOKUP($A10,'Return Data'!$B$7:$R$2700,13,0)</f>
        <v>3.8195000000000001</v>
      </c>
      <c r="U10" s="66">
        <f t="shared" si="20"/>
        <v>20</v>
      </c>
      <c r="V10" s="65">
        <f>VLOOKUP($A10,'Return Data'!$B$7:$R$2700,17,0)</f>
        <v>5.0827999999999998</v>
      </c>
      <c r="W10" s="66">
        <f t="shared" si="21"/>
        <v>17</v>
      </c>
      <c r="X10" s="65">
        <f>VLOOKUP($A10,'Return Data'!$B$7:$R$2700,14,0)</f>
        <v>5.9340000000000002</v>
      </c>
      <c r="Y10" s="66">
        <f t="shared" si="22"/>
        <v>14</v>
      </c>
      <c r="Z10" s="65">
        <f>VLOOKUP($A10,'Return Data'!$B$7:$R$2700,16,0)</f>
        <v>7.4135</v>
      </c>
      <c r="AA10" s="67">
        <f t="shared" si="23"/>
        <v>4</v>
      </c>
    </row>
    <row r="11" spans="1:27" x14ac:dyDescent="0.3">
      <c r="A11" s="63" t="s">
        <v>121</v>
      </c>
      <c r="B11" s="64">
        <f>VLOOKUP($A11,'Return Data'!$B$7:$R$2700,3,0)</f>
        <v>44262</v>
      </c>
      <c r="C11" s="65">
        <f>VLOOKUP($A11,'Return Data'!$B$7:$R$2700,4,0)</f>
        <v>3159.3045000000002</v>
      </c>
      <c r="D11" s="65">
        <f>VLOOKUP($A11,'Return Data'!$B$7:$R$2700,5,0)</f>
        <v>3.3805000000000001</v>
      </c>
      <c r="E11" s="66">
        <f t="shared" si="12"/>
        <v>10</v>
      </c>
      <c r="F11" s="65">
        <f>VLOOKUP($A11,'Return Data'!$B$7:$R$2700,6,0)</f>
        <v>2.7302</v>
      </c>
      <c r="G11" s="66">
        <f t="shared" si="13"/>
        <v>29</v>
      </c>
      <c r="H11" s="65">
        <f>VLOOKUP($A11,'Return Data'!$B$7:$R$2700,7,0)</f>
        <v>2.7170999999999998</v>
      </c>
      <c r="I11" s="66">
        <f t="shared" si="14"/>
        <v>21</v>
      </c>
      <c r="J11" s="65">
        <f>VLOOKUP($A11,'Return Data'!$B$7:$R$2700,8,0)</f>
        <v>2.9</v>
      </c>
      <c r="K11" s="66">
        <f t="shared" si="15"/>
        <v>11</v>
      </c>
      <c r="L11" s="65">
        <f>VLOOKUP($A11,'Return Data'!$B$7:$R$2700,9,0)</f>
        <v>3.3300999999999998</v>
      </c>
      <c r="M11" s="66">
        <f t="shared" si="16"/>
        <v>2</v>
      </c>
      <c r="N11" s="65">
        <f>VLOOKUP($A11,'Return Data'!$B$7:$R$2700,10,0)</f>
        <v>3.2440000000000002</v>
      </c>
      <c r="O11" s="66">
        <f t="shared" si="17"/>
        <v>7</v>
      </c>
      <c r="P11" s="65">
        <f>VLOOKUP($A11,'Return Data'!$B$7:$R$2700,11,0)</f>
        <v>3.2606000000000002</v>
      </c>
      <c r="Q11" s="66">
        <f t="shared" si="18"/>
        <v>9</v>
      </c>
      <c r="R11" s="65">
        <f>VLOOKUP($A11,'Return Data'!$B$7:$R$2700,12,0)</f>
        <v>3.3029999999999999</v>
      </c>
      <c r="S11" s="66">
        <f t="shared" si="19"/>
        <v>14</v>
      </c>
      <c r="T11" s="65">
        <f>VLOOKUP($A11,'Return Data'!$B$7:$R$2700,13,0)</f>
        <v>3.8254000000000001</v>
      </c>
      <c r="U11" s="66">
        <f t="shared" si="20"/>
        <v>18</v>
      </c>
      <c r="V11" s="65">
        <f>VLOOKUP($A11,'Return Data'!$B$7:$R$2700,17,0)</f>
        <v>5.1365999999999996</v>
      </c>
      <c r="W11" s="66">
        <f t="shared" si="21"/>
        <v>12</v>
      </c>
      <c r="X11" s="65">
        <f>VLOOKUP($A11,'Return Data'!$B$7:$R$2700,14,0)</f>
        <v>5.9569000000000001</v>
      </c>
      <c r="Y11" s="66">
        <f t="shared" si="22"/>
        <v>9</v>
      </c>
      <c r="Z11" s="65">
        <f>VLOOKUP($A11,'Return Data'!$B$7:$R$2700,16,0)</f>
        <v>7.3537999999999997</v>
      </c>
      <c r="AA11" s="67">
        <f t="shared" si="23"/>
        <v>14</v>
      </c>
    </row>
    <row r="12" spans="1:27" x14ac:dyDescent="0.3">
      <c r="A12" s="63" t="s">
        <v>122</v>
      </c>
      <c r="B12" s="64">
        <f>VLOOKUP($A12,'Return Data'!$B$7:$R$2700,3,0)</f>
        <v>44262</v>
      </c>
      <c r="C12" s="65">
        <f>VLOOKUP($A12,'Return Data'!$B$7:$R$2700,4,0)</f>
        <v>2361.6142</v>
      </c>
      <c r="D12" s="65">
        <f>VLOOKUP($A12,'Return Data'!$B$7:$R$2700,5,0)</f>
        <v>3.1857000000000002</v>
      </c>
      <c r="E12" s="66">
        <f t="shared" si="12"/>
        <v>27</v>
      </c>
      <c r="F12" s="65">
        <f>VLOOKUP($A12,'Return Data'!$B$7:$R$2700,6,0)</f>
        <v>2.9558</v>
      </c>
      <c r="G12" s="66">
        <f t="shared" si="13"/>
        <v>12</v>
      </c>
      <c r="H12" s="65">
        <f>VLOOKUP($A12,'Return Data'!$B$7:$R$2700,7,0)</f>
        <v>2.7254</v>
      </c>
      <c r="I12" s="66">
        <f t="shared" si="14"/>
        <v>19</v>
      </c>
      <c r="J12" s="65">
        <f>VLOOKUP($A12,'Return Data'!$B$7:$R$2700,8,0)</f>
        <v>2.8898999999999999</v>
      </c>
      <c r="K12" s="66">
        <f t="shared" si="15"/>
        <v>14</v>
      </c>
      <c r="L12" s="65">
        <f>VLOOKUP($A12,'Return Data'!$B$7:$R$2700,9,0)</f>
        <v>3.2162999999999999</v>
      </c>
      <c r="M12" s="66">
        <f t="shared" si="16"/>
        <v>13</v>
      </c>
      <c r="N12" s="65">
        <f>VLOOKUP($A12,'Return Data'!$B$7:$R$2700,10,0)</f>
        <v>3.0539999999999998</v>
      </c>
      <c r="O12" s="66">
        <f t="shared" si="17"/>
        <v>28</v>
      </c>
      <c r="P12" s="65">
        <f>VLOOKUP($A12,'Return Data'!$B$7:$R$2700,11,0)</f>
        <v>3.1213000000000002</v>
      </c>
      <c r="Q12" s="66">
        <f t="shared" si="18"/>
        <v>28</v>
      </c>
      <c r="R12" s="65">
        <f>VLOOKUP($A12,'Return Data'!$B$7:$R$2700,12,0)</f>
        <v>3.2322000000000002</v>
      </c>
      <c r="S12" s="66">
        <f t="shared" si="19"/>
        <v>29</v>
      </c>
      <c r="T12" s="65">
        <f>VLOOKUP($A12,'Return Data'!$B$7:$R$2700,13,0)</f>
        <v>3.8151999999999999</v>
      </c>
      <c r="U12" s="66">
        <f t="shared" si="20"/>
        <v>22</v>
      </c>
      <c r="V12" s="65">
        <f>VLOOKUP($A12,'Return Data'!$B$7:$R$2700,17,0)</f>
        <v>4.9659000000000004</v>
      </c>
      <c r="W12" s="66">
        <f t="shared" si="21"/>
        <v>26</v>
      </c>
      <c r="X12" s="65">
        <f>VLOOKUP($A12,'Return Data'!$B$7:$R$2700,14,0)</f>
        <v>5.8357000000000001</v>
      </c>
      <c r="Y12" s="66">
        <f t="shared" si="22"/>
        <v>22</v>
      </c>
      <c r="Z12" s="65">
        <f>VLOOKUP($A12,'Return Data'!$B$7:$R$2700,16,0)</f>
        <v>7.3437000000000001</v>
      </c>
      <c r="AA12" s="67">
        <f t="shared" si="23"/>
        <v>16</v>
      </c>
    </row>
    <row r="13" spans="1:27" x14ac:dyDescent="0.3">
      <c r="A13" s="63" t="s">
        <v>123</v>
      </c>
      <c r="B13" s="64">
        <f>VLOOKUP($A13,'Return Data'!$B$7:$R$2700,3,0)</f>
        <v>44262</v>
      </c>
      <c r="C13" s="65">
        <f>VLOOKUP($A13,'Return Data'!$B$7:$R$2700,4,0)</f>
        <v>2461.3289</v>
      </c>
      <c r="D13" s="65">
        <f>VLOOKUP($A13,'Return Data'!$B$7:$R$2700,5,0)</f>
        <v>3.2227000000000001</v>
      </c>
      <c r="E13" s="66">
        <f t="shared" si="12"/>
        <v>25</v>
      </c>
      <c r="F13" s="65">
        <f>VLOOKUP($A13,'Return Data'!$B$7:$R$2700,6,0)</f>
        <v>2.8300999999999998</v>
      </c>
      <c r="G13" s="66">
        <f t="shared" si="13"/>
        <v>21</v>
      </c>
      <c r="H13" s="65">
        <f>VLOOKUP($A13,'Return Data'!$B$7:$R$2700,7,0)</f>
        <v>2.7395999999999998</v>
      </c>
      <c r="I13" s="66">
        <f t="shared" si="14"/>
        <v>16</v>
      </c>
      <c r="J13" s="65">
        <f>VLOOKUP($A13,'Return Data'!$B$7:$R$2700,8,0)</f>
        <v>2.6962000000000002</v>
      </c>
      <c r="K13" s="66">
        <f t="shared" si="15"/>
        <v>37</v>
      </c>
      <c r="L13" s="65">
        <f>VLOOKUP($A13,'Return Data'!$B$7:$R$2700,9,0)</f>
        <v>2.9828999999999999</v>
      </c>
      <c r="M13" s="66">
        <f t="shared" si="16"/>
        <v>39</v>
      </c>
      <c r="N13" s="65">
        <f>VLOOKUP($A13,'Return Data'!$B$7:$R$2700,10,0)</f>
        <v>3.0133000000000001</v>
      </c>
      <c r="O13" s="66">
        <f t="shared" si="17"/>
        <v>32</v>
      </c>
      <c r="P13" s="65">
        <f>VLOOKUP($A13,'Return Data'!$B$7:$R$2700,11,0)</f>
        <v>3.0680999999999998</v>
      </c>
      <c r="Q13" s="66">
        <f t="shared" si="18"/>
        <v>34</v>
      </c>
      <c r="R13" s="65">
        <f>VLOOKUP($A13,'Return Data'!$B$7:$R$2700,12,0)</f>
        <v>3.1074999999999999</v>
      </c>
      <c r="S13" s="66">
        <f t="shared" si="19"/>
        <v>34</v>
      </c>
      <c r="T13" s="65">
        <f>VLOOKUP($A13,'Return Data'!$B$7:$R$2700,13,0)</f>
        <v>3.2978999999999998</v>
      </c>
      <c r="U13" s="66">
        <f t="shared" si="20"/>
        <v>33</v>
      </c>
      <c r="V13" s="65">
        <f>VLOOKUP($A13,'Return Data'!$B$7:$R$2700,17,0)</f>
        <v>4.6513</v>
      </c>
      <c r="W13" s="66">
        <f t="shared" si="21"/>
        <v>31</v>
      </c>
      <c r="X13" s="65">
        <f>VLOOKUP($A13,'Return Data'!$B$7:$R$2700,14,0)</f>
        <v>5.5884999999999998</v>
      </c>
      <c r="Y13" s="66">
        <f t="shared" si="22"/>
        <v>30</v>
      </c>
      <c r="Z13" s="65">
        <f>VLOOKUP($A13,'Return Data'!$B$7:$R$2700,16,0)</f>
        <v>7.1650999999999998</v>
      </c>
      <c r="AA13" s="67">
        <f t="shared" si="23"/>
        <v>28</v>
      </c>
    </row>
    <row r="14" spans="1:27" x14ac:dyDescent="0.3">
      <c r="A14" s="63" t="s">
        <v>124</v>
      </c>
      <c r="B14" s="64">
        <f>VLOOKUP($A14,'Return Data'!$B$7:$R$2700,3,0)</f>
        <v>44262</v>
      </c>
      <c r="C14" s="65">
        <f>VLOOKUP($A14,'Return Data'!$B$7:$R$2700,4,0)</f>
        <v>2934.2873</v>
      </c>
      <c r="D14" s="65">
        <f>VLOOKUP($A14,'Return Data'!$B$7:$R$2700,5,0)</f>
        <v>3.1871999999999998</v>
      </c>
      <c r="E14" s="66">
        <f t="shared" si="12"/>
        <v>26</v>
      </c>
      <c r="F14" s="65">
        <f>VLOOKUP($A14,'Return Data'!$B$7:$R$2700,6,0)</f>
        <v>2.8201999999999998</v>
      </c>
      <c r="G14" s="66">
        <f t="shared" si="13"/>
        <v>23</v>
      </c>
      <c r="H14" s="65">
        <f>VLOOKUP($A14,'Return Data'!$B$7:$R$2700,7,0)</f>
        <v>2.7307999999999999</v>
      </c>
      <c r="I14" s="66">
        <f t="shared" si="14"/>
        <v>18</v>
      </c>
      <c r="J14" s="65">
        <f>VLOOKUP($A14,'Return Data'!$B$7:$R$2700,8,0)</f>
        <v>2.7919999999999998</v>
      </c>
      <c r="K14" s="66">
        <f t="shared" si="15"/>
        <v>25</v>
      </c>
      <c r="L14" s="65">
        <f>VLOOKUP($A14,'Return Data'!$B$7:$R$2700,9,0)</f>
        <v>3.1568000000000001</v>
      </c>
      <c r="M14" s="66">
        <f t="shared" si="16"/>
        <v>22</v>
      </c>
      <c r="N14" s="65">
        <f>VLOOKUP($A14,'Return Data'!$B$7:$R$2700,10,0)</f>
        <v>3.0905</v>
      </c>
      <c r="O14" s="66">
        <f t="shared" si="17"/>
        <v>18</v>
      </c>
      <c r="P14" s="65">
        <f>VLOOKUP($A14,'Return Data'!$B$7:$R$2700,11,0)</f>
        <v>3.1408</v>
      </c>
      <c r="Q14" s="66">
        <f t="shared" si="18"/>
        <v>25</v>
      </c>
      <c r="R14" s="65">
        <f>VLOOKUP($A14,'Return Data'!$B$7:$R$2700,12,0)</f>
        <v>3.2385999999999999</v>
      </c>
      <c r="S14" s="66">
        <f t="shared" si="19"/>
        <v>27</v>
      </c>
      <c r="T14" s="65">
        <f>VLOOKUP($A14,'Return Data'!$B$7:$R$2700,13,0)</f>
        <v>3.8237000000000001</v>
      </c>
      <c r="U14" s="66">
        <f t="shared" si="20"/>
        <v>19</v>
      </c>
      <c r="V14" s="65">
        <f>VLOOKUP($A14,'Return Data'!$B$7:$R$2700,17,0)</f>
        <v>5.0267999999999997</v>
      </c>
      <c r="W14" s="66">
        <f t="shared" si="21"/>
        <v>21</v>
      </c>
      <c r="X14" s="65">
        <f>VLOOKUP($A14,'Return Data'!$B$7:$R$2700,14,0)</f>
        <v>5.8769</v>
      </c>
      <c r="Y14" s="66">
        <f t="shared" si="22"/>
        <v>18</v>
      </c>
      <c r="Z14" s="65">
        <f>VLOOKUP($A14,'Return Data'!$B$7:$R$2700,16,0)</f>
        <v>7.3361000000000001</v>
      </c>
      <c r="AA14" s="67">
        <f t="shared" si="23"/>
        <v>19</v>
      </c>
    </row>
    <row r="15" spans="1:27" x14ac:dyDescent="0.3">
      <c r="A15" s="63" t="s">
        <v>125</v>
      </c>
      <c r="B15" s="64">
        <f>VLOOKUP($A15,'Return Data'!$B$7:$R$2700,3,0)</f>
        <v>44262</v>
      </c>
      <c r="C15" s="65">
        <f>VLOOKUP($A15,'Return Data'!$B$7:$R$2700,4,0)</f>
        <v>2647.1424999999999</v>
      </c>
      <c r="D15" s="65">
        <f>VLOOKUP($A15,'Return Data'!$B$7:$R$2700,5,0)</f>
        <v>3.3068</v>
      </c>
      <c r="E15" s="66">
        <f t="shared" si="12"/>
        <v>15</v>
      </c>
      <c r="F15" s="65">
        <f>VLOOKUP($A15,'Return Data'!$B$7:$R$2700,6,0)</f>
        <v>2.8953000000000002</v>
      </c>
      <c r="G15" s="66">
        <f t="shared" si="13"/>
        <v>15</v>
      </c>
      <c r="H15" s="65">
        <f>VLOOKUP($A15,'Return Data'!$B$7:$R$2700,7,0)</f>
        <v>2.8344999999999998</v>
      </c>
      <c r="I15" s="66">
        <f t="shared" si="14"/>
        <v>11</v>
      </c>
      <c r="J15" s="65">
        <f>VLOOKUP($A15,'Return Data'!$B$7:$R$2700,8,0)</f>
        <v>2.9224000000000001</v>
      </c>
      <c r="K15" s="66">
        <f t="shared" si="15"/>
        <v>10</v>
      </c>
      <c r="L15" s="65">
        <f>VLOOKUP($A15,'Return Data'!$B$7:$R$2700,9,0)</f>
        <v>3.2648999999999999</v>
      </c>
      <c r="M15" s="66">
        <f t="shared" si="16"/>
        <v>7</v>
      </c>
      <c r="N15" s="65">
        <f>VLOOKUP($A15,'Return Data'!$B$7:$R$2700,10,0)</f>
        <v>3.2585000000000002</v>
      </c>
      <c r="O15" s="66">
        <f t="shared" si="17"/>
        <v>6</v>
      </c>
      <c r="P15" s="65">
        <f>VLOOKUP($A15,'Return Data'!$B$7:$R$2700,11,0)</f>
        <v>3.3069000000000002</v>
      </c>
      <c r="Q15" s="66">
        <f t="shared" si="18"/>
        <v>7</v>
      </c>
      <c r="R15" s="65">
        <f>VLOOKUP($A15,'Return Data'!$B$7:$R$2700,12,0)</f>
        <v>3.3357000000000001</v>
      </c>
      <c r="S15" s="66">
        <f t="shared" si="19"/>
        <v>9</v>
      </c>
      <c r="T15" s="65">
        <f>VLOOKUP($A15,'Return Data'!$B$7:$R$2700,13,0)</f>
        <v>3.9802</v>
      </c>
      <c r="U15" s="66">
        <f t="shared" si="20"/>
        <v>5</v>
      </c>
      <c r="V15" s="65">
        <f>VLOOKUP($A15,'Return Data'!$B$7:$R$2700,17,0)</f>
        <v>5.2141000000000002</v>
      </c>
      <c r="W15" s="66">
        <f t="shared" si="21"/>
        <v>4</v>
      </c>
      <c r="X15" s="65">
        <f>VLOOKUP($A15,'Return Data'!$B$7:$R$2700,14,0)</f>
        <v>6.0045999999999999</v>
      </c>
      <c r="Y15" s="66">
        <f t="shared" si="22"/>
        <v>5</v>
      </c>
      <c r="Z15" s="65">
        <f>VLOOKUP($A15,'Return Data'!$B$7:$R$2700,16,0)</f>
        <v>7.2811000000000003</v>
      </c>
      <c r="AA15" s="67">
        <f t="shared" si="23"/>
        <v>26</v>
      </c>
    </row>
    <row r="16" spans="1:27" x14ac:dyDescent="0.3">
      <c r="A16" s="63" t="s">
        <v>126</v>
      </c>
      <c r="B16" s="64">
        <f>VLOOKUP($A16,'Return Data'!$B$7:$R$2700,3,0)</f>
        <v>44262</v>
      </c>
      <c r="C16" s="65">
        <f>VLOOKUP($A16,'Return Data'!$B$7:$R$2700,4,0)</f>
        <v>2243.7462999999998</v>
      </c>
      <c r="D16" s="65">
        <f>VLOOKUP($A16,'Return Data'!$B$7:$R$2700,5,0)</f>
        <v>3.1190000000000002</v>
      </c>
      <c r="E16" s="66">
        <f t="shared" si="12"/>
        <v>33</v>
      </c>
      <c r="F16" s="65">
        <f>VLOOKUP($A16,'Return Data'!$B$7:$R$2700,6,0)</f>
        <v>3.0655999999999999</v>
      </c>
      <c r="G16" s="66">
        <f t="shared" si="13"/>
        <v>5</v>
      </c>
      <c r="H16" s="65">
        <f>VLOOKUP($A16,'Return Data'!$B$7:$R$2700,7,0)</f>
        <v>2.9062999999999999</v>
      </c>
      <c r="I16" s="66">
        <f t="shared" si="14"/>
        <v>6</v>
      </c>
      <c r="J16" s="65">
        <f>VLOOKUP($A16,'Return Data'!$B$7:$R$2700,8,0)</f>
        <v>2.8815</v>
      </c>
      <c r="K16" s="66">
        <f t="shared" si="15"/>
        <v>16</v>
      </c>
      <c r="L16" s="65">
        <f>VLOOKUP($A16,'Return Data'!$B$7:$R$2700,9,0)</f>
        <v>3.1659000000000002</v>
      </c>
      <c r="M16" s="66">
        <f t="shared" si="16"/>
        <v>18</v>
      </c>
      <c r="N16" s="65">
        <f>VLOOKUP($A16,'Return Data'!$B$7:$R$2700,10,0)</f>
        <v>3.0360999999999998</v>
      </c>
      <c r="O16" s="66">
        <f t="shared" si="17"/>
        <v>30</v>
      </c>
      <c r="P16" s="65">
        <f>VLOOKUP($A16,'Return Data'!$B$7:$R$2700,11,0)</f>
        <v>2.9758</v>
      </c>
      <c r="Q16" s="66">
        <f t="shared" si="18"/>
        <v>38</v>
      </c>
      <c r="R16" s="65">
        <f>VLOOKUP($A16,'Return Data'!$B$7:$R$2700,12,0)</f>
        <v>3.0384000000000002</v>
      </c>
      <c r="S16" s="66">
        <f t="shared" si="19"/>
        <v>37</v>
      </c>
      <c r="T16" s="65">
        <f>VLOOKUP($A16,'Return Data'!$B$7:$R$2700,13,0)</f>
        <v>3.3622000000000001</v>
      </c>
      <c r="U16" s="66">
        <f t="shared" si="20"/>
        <v>32</v>
      </c>
      <c r="V16" s="65">
        <f>VLOOKUP($A16,'Return Data'!$B$7:$R$2700,17,0)</f>
        <v>4.6041999999999996</v>
      </c>
      <c r="W16" s="66">
        <f t="shared" si="21"/>
        <v>32</v>
      </c>
      <c r="X16" s="65">
        <f>VLOOKUP($A16,'Return Data'!$B$7:$R$2700,14,0)</f>
        <v>5.6063999999999998</v>
      </c>
      <c r="Y16" s="66">
        <f t="shared" si="22"/>
        <v>29</v>
      </c>
      <c r="Z16" s="65">
        <f>VLOOKUP($A16,'Return Data'!$B$7:$R$2700,16,0)</f>
        <v>7.3411</v>
      </c>
      <c r="AA16" s="67">
        <f t="shared" si="23"/>
        <v>17</v>
      </c>
    </row>
    <row r="17" spans="1:27" x14ac:dyDescent="0.3">
      <c r="A17" s="63" t="s">
        <v>127</v>
      </c>
      <c r="B17" s="64">
        <f>VLOOKUP($A17,'Return Data'!$B$7:$R$2700,3,0)</f>
        <v>44262</v>
      </c>
      <c r="C17" s="65">
        <f>VLOOKUP($A17,'Return Data'!$B$7:$R$2700,4,0)</f>
        <v>3084.5637000000002</v>
      </c>
      <c r="D17" s="65">
        <f>VLOOKUP($A17,'Return Data'!$B$7:$R$2700,5,0)</f>
        <v>3.3016999999999999</v>
      </c>
      <c r="E17" s="66">
        <f t="shared" si="12"/>
        <v>16</v>
      </c>
      <c r="F17" s="65">
        <f>VLOOKUP($A17,'Return Data'!$B$7:$R$2700,6,0)</f>
        <v>2.8517000000000001</v>
      </c>
      <c r="G17" s="66">
        <f t="shared" si="13"/>
        <v>19</v>
      </c>
      <c r="H17" s="65">
        <f>VLOOKUP($A17,'Return Data'!$B$7:$R$2700,7,0)</f>
        <v>2.5173999999999999</v>
      </c>
      <c r="I17" s="66">
        <f t="shared" si="14"/>
        <v>31</v>
      </c>
      <c r="J17" s="65">
        <f>VLOOKUP($A17,'Return Data'!$B$7:$R$2700,8,0)</f>
        <v>2.7488999999999999</v>
      </c>
      <c r="K17" s="66">
        <f t="shared" si="15"/>
        <v>31</v>
      </c>
      <c r="L17" s="65">
        <f>VLOOKUP($A17,'Return Data'!$B$7:$R$2700,9,0)</f>
        <v>3.0425</v>
      </c>
      <c r="M17" s="66">
        <f t="shared" si="16"/>
        <v>35</v>
      </c>
      <c r="N17" s="65">
        <f>VLOOKUP($A17,'Return Data'!$B$7:$R$2700,10,0)</f>
        <v>3.0613999999999999</v>
      </c>
      <c r="O17" s="66">
        <f t="shared" si="17"/>
        <v>27</v>
      </c>
      <c r="P17" s="65">
        <f>VLOOKUP($A17,'Return Data'!$B$7:$R$2700,11,0)</f>
        <v>3.1307999999999998</v>
      </c>
      <c r="Q17" s="66">
        <f t="shared" si="18"/>
        <v>27</v>
      </c>
      <c r="R17" s="65">
        <f>VLOOKUP($A17,'Return Data'!$B$7:$R$2700,12,0)</f>
        <v>3.2269000000000001</v>
      </c>
      <c r="S17" s="66">
        <f t="shared" si="19"/>
        <v>30</v>
      </c>
      <c r="T17" s="65">
        <f>VLOOKUP($A17,'Return Data'!$B$7:$R$2700,13,0)</f>
        <v>3.9379</v>
      </c>
      <c r="U17" s="66">
        <f t="shared" si="20"/>
        <v>10</v>
      </c>
      <c r="V17" s="65">
        <f>VLOOKUP($A17,'Return Data'!$B$7:$R$2700,17,0)</f>
        <v>5.2619999999999996</v>
      </c>
      <c r="W17" s="66">
        <f t="shared" si="21"/>
        <v>2</v>
      </c>
      <c r="X17" s="65">
        <f>VLOOKUP($A17,'Return Data'!$B$7:$R$2700,14,0)</f>
        <v>6.0492999999999997</v>
      </c>
      <c r="Y17" s="66">
        <f t="shared" si="22"/>
        <v>3</v>
      </c>
      <c r="Z17" s="65">
        <f>VLOOKUP($A17,'Return Data'!$B$7:$R$2700,16,0)</f>
        <v>7.4757999999999996</v>
      </c>
      <c r="AA17" s="67">
        <f t="shared" si="23"/>
        <v>2</v>
      </c>
    </row>
    <row r="18" spans="1:27" x14ac:dyDescent="0.3">
      <c r="A18" s="63" t="s">
        <v>128</v>
      </c>
      <c r="B18" s="64">
        <f>VLOOKUP($A18,'Return Data'!$B$7:$R$2700,3,0)</f>
        <v>44262</v>
      </c>
      <c r="C18" s="65">
        <f>VLOOKUP($A18,'Return Data'!$B$7:$R$2700,4,0)</f>
        <v>4036.2103000000002</v>
      </c>
      <c r="D18" s="65">
        <f>VLOOKUP($A18,'Return Data'!$B$7:$R$2700,5,0)</f>
        <v>3.2349999999999999</v>
      </c>
      <c r="E18" s="66">
        <f t="shared" si="12"/>
        <v>21</v>
      </c>
      <c r="F18" s="65">
        <f>VLOOKUP($A18,'Return Data'!$B$7:$R$2700,6,0)</f>
        <v>2.4203999999999999</v>
      </c>
      <c r="G18" s="66">
        <f t="shared" si="13"/>
        <v>35</v>
      </c>
      <c r="H18" s="65">
        <f>VLOOKUP($A18,'Return Data'!$B$7:$R$2700,7,0)</f>
        <v>2.3151999999999999</v>
      </c>
      <c r="I18" s="66">
        <f t="shared" si="14"/>
        <v>40</v>
      </c>
      <c r="J18" s="65">
        <f>VLOOKUP($A18,'Return Data'!$B$7:$R$2700,8,0)</f>
        <v>2.6726000000000001</v>
      </c>
      <c r="K18" s="66">
        <f t="shared" si="15"/>
        <v>39</v>
      </c>
      <c r="L18" s="65">
        <f>VLOOKUP($A18,'Return Data'!$B$7:$R$2700,9,0)</f>
        <v>3.0655000000000001</v>
      </c>
      <c r="M18" s="66">
        <f t="shared" si="16"/>
        <v>30</v>
      </c>
      <c r="N18" s="65">
        <f>VLOOKUP($A18,'Return Data'!$B$7:$R$2700,10,0)</f>
        <v>2.9695</v>
      </c>
      <c r="O18" s="66">
        <f t="shared" si="17"/>
        <v>36</v>
      </c>
      <c r="P18" s="65">
        <f>VLOOKUP($A18,'Return Data'!$B$7:$R$2700,11,0)</f>
        <v>3.0728</v>
      </c>
      <c r="Q18" s="66">
        <f t="shared" si="18"/>
        <v>33</v>
      </c>
      <c r="R18" s="65">
        <f>VLOOKUP($A18,'Return Data'!$B$7:$R$2700,12,0)</f>
        <v>3.214</v>
      </c>
      <c r="S18" s="66">
        <f t="shared" si="19"/>
        <v>31</v>
      </c>
      <c r="T18" s="65">
        <f>VLOOKUP($A18,'Return Data'!$B$7:$R$2700,13,0)</f>
        <v>3.7734999999999999</v>
      </c>
      <c r="U18" s="66">
        <f t="shared" si="20"/>
        <v>23</v>
      </c>
      <c r="V18" s="65">
        <f>VLOOKUP($A18,'Return Data'!$B$7:$R$2700,17,0)</f>
        <v>5.0147000000000004</v>
      </c>
      <c r="W18" s="66">
        <f t="shared" si="21"/>
        <v>23</v>
      </c>
      <c r="X18" s="65">
        <f>VLOOKUP($A18,'Return Data'!$B$7:$R$2700,14,0)</f>
        <v>5.8135000000000003</v>
      </c>
      <c r="Y18" s="66">
        <f t="shared" si="22"/>
        <v>26</v>
      </c>
      <c r="Z18" s="65">
        <f>VLOOKUP($A18,'Return Data'!$B$7:$R$2700,16,0)</f>
        <v>7.3110999999999997</v>
      </c>
      <c r="AA18" s="67">
        <f t="shared" si="23"/>
        <v>23</v>
      </c>
    </row>
    <row r="19" spans="1:27" x14ac:dyDescent="0.3">
      <c r="A19" s="63" t="s">
        <v>129</v>
      </c>
      <c r="B19" s="64">
        <f>VLOOKUP($A19,'Return Data'!$B$7:$R$2700,3,0)</f>
        <v>44262</v>
      </c>
      <c r="C19" s="65">
        <f>VLOOKUP($A19,'Return Data'!$B$7:$R$2700,4,0)</f>
        <v>2044.0888</v>
      </c>
      <c r="D19" s="65">
        <f>VLOOKUP($A19,'Return Data'!$B$7:$R$2700,5,0)</f>
        <v>3.6558999999999999</v>
      </c>
      <c r="E19" s="66">
        <f t="shared" si="12"/>
        <v>3</v>
      </c>
      <c r="F19" s="65">
        <f>VLOOKUP($A19,'Return Data'!$B$7:$R$2700,6,0)</f>
        <v>2.819</v>
      </c>
      <c r="G19" s="66">
        <f t="shared" si="13"/>
        <v>24</v>
      </c>
      <c r="H19" s="65">
        <f>VLOOKUP($A19,'Return Data'!$B$7:$R$2700,7,0)</f>
        <v>2.6456</v>
      </c>
      <c r="I19" s="66">
        <f t="shared" si="14"/>
        <v>25</v>
      </c>
      <c r="J19" s="65">
        <f>VLOOKUP($A19,'Return Data'!$B$7:$R$2700,8,0)</f>
        <v>2.8296999999999999</v>
      </c>
      <c r="K19" s="66">
        <f t="shared" si="15"/>
        <v>20</v>
      </c>
      <c r="L19" s="65">
        <f>VLOOKUP($A19,'Return Data'!$B$7:$R$2700,9,0)</f>
        <v>3.1646999999999998</v>
      </c>
      <c r="M19" s="66">
        <f t="shared" si="16"/>
        <v>19</v>
      </c>
      <c r="N19" s="65">
        <f>VLOOKUP($A19,'Return Data'!$B$7:$R$2700,10,0)</f>
        <v>3.0882999999999998</v>
      </c>
      <c r="O19" s="66">
        <f t="shared" si="17"/>
        <v>20</v>
      </c>
      <c r="P19" s="65">
        <f>VLOOKUP($A19,'Return Data'!$B$7:$R$2700,11,0)</f>
        <v>3.1419000000000001</v>
      </c>
      <c r="Q19" s="66">
        <f t="shared" si="18"/>
        <v>22</v>
      </c>
      <c r="R19" s="65">
        <f>VLOOKUP($A19,'Return Data'!$B$7:$R$2700,12,0)</f>
        <v>3.2728999999999999</v>
      </c>
      <c r="S19" s="66">
        <f t="shared" si="19"/>
        <v>22</v>
      </c>
      <c r="T19" s="65">
        <f>VLOOKUP($A19,'Return Data'!$B$7:$R$2700,13,0)</f>
        <v>3.6880999999999999</v>
      </c>
      <c r="U19" s="66">
        <f t="shared" si="20"/>
        <v>26</v>
      </c>
      <c r="V19" s="65">
        <f>VLOOKUP($A19,'Return Data'!$B$7:$R$2700,17,0)</f>
        <v>5.0350000000000001</v>
      </c>
      <c r="W19" s="66">
        <f t="shared" si="21"/>
        <v>19</v>
      </c>
      <c r="X19" s="65">
        <f>VLOOKUP($A19,'Return Data'!$B$7:$R$2700,14,0)</f>
        <v>5.8765000000000001</v>
      </c>
      <c r="Y19" s="66">
        <f t="shared" si="22"/>
        <v>19</v>
      </c>
      <c r="Z19" s="65">
        <f>VLOOKUP($A19,'Return Data'!$B$7:$R$2700,16,0)</f>
        <v>7.3305999999999996</v>
      </c>
      <c r="AA19" s="67">
        <f t="shared" si="23"/>
        <v>22</v>
      </c>
    </row>
    <row r="20" spans="1:27" x14ac:dyDescent="0.3">
      <c r="A20" s="63" t="s">
        <v>130</v>
      </c>
      <c r="B20" s="64">
        <f>VLOOKUP($A20,'Return Data'!$B$7:$R$2700,3,0)</f>
        <v>44262</v>
      </c>
      <c r="C20" s="65">
        <f>VLOOKUP($A20,'Return Data'!$B$7:$R$2700,4,0)</f>
        <v>304.01839999999999</v>
      </c>
      <c r="D20" s="65">
        <f>VLOOKUP($A20,'Return Data'!$B$7:$R$2700,5,0)</f>
        <v>3.2778999999999998</v>
      </c>
      <c r="E20" s="66">
        <f t="shared" si="12"/>
        <v>17</v>
      </c>
      <c r="F20" s="65">
        <f>VLOOKUP($A20,'Return Data'!$B$7:$R$2700,6,0)</f>
        <v>2.9100999999999999</v>
      </c>
      <c r="G20" s="66">
        <f t="shared" si="13"/>
        <v>14</v>
      </c>
      <c r="H20" s="65">
        <f>VLOOKUP($A20,'Return Data'!$B$7:$R$2700,7,0)</f>
        <v>2.6049000000000002</v>
      </c>
      <c r="I20" s="66">
        <f t="shared" si="14"/>
        <v>28</v>
      </c>
      <c r="J20" s="65">
        <f>VLOOKUP($A20,'Return Data'!$B$7:$R$2700,8,0)</f>
        <v>2.8614000000000002</v>
      </c>
      <c r="K20" s="66">
        <f t="shared" si="15"/>
        <v>17</v>
      </c>
      <c r="L20" s="65">
        <f>VLOOKUP($A20,'Return Data'!$B$7:$R$2700,9,0)</f>
        <v>3.1621999999999999</v>
      </c>
      <c r="M20" s="66">
        <f t="shared" si="16"/>
        <v>20</v>
      </c>
      <c r="N20" s="65">
        <f>VLOOKUP($A20,'Return Data'!$B$7:$R$2700,10,0)</f>
        <v>3.0806</v>
      </c>
      <c r="O20" s="66">
        <f t="shared" si="17"/>
        <v>22</v>
      </c>
      <c r="P20" s="65">
        <f>VLOOKUP($A20,'Return Data'!$B$7:$R$2700,11,0)</f>
        <v>3.1747000000000001</v>
      </c>
      <c r="Q20" s="66">
        <f t="shared" si="18"/>
        <v>17</v>
      </c>
      <c r="R20" s="65">
        <f>VLOOKUP($A20,'Return Data'!$B$7:$R$2700,12,0)</f>
        <v>3.3538999999999999</v>
      </c>
      <c r="S20" s="66">
        <f t="shared" si="19"/>
        <v>8</v>
      </c>
      <c r="T20" s="65">
        <f>VLOOKUP($A20,'Return Data'!$B$7:$R$2700,13,0)</f>
        <v>3.9702999999999999</v>
      </c>
      <c r="U20" s="66">
        <f t="shared" si="20"/>
        <v>7</v>
      </c>
      <c r="V20" s="65">
        <f>VLOOKUP($A20,'Return Data'!$B$7:$R$2700,17,0)</f>
        <v>5.1413000000000002</v>
      </c>
      <c r="W20" s="66">
        <f t="shared" si="21"/>
        <v>11</v>
      </c>
      <c r="X20" s="65">
        <f>VLOOKUP($A20,'Return Data'!$B$7:$R$2700,14,0)</f>
        <v>5.9372999999999996</v>
      </c>
      <c r="Y20" s="66">
        <f t="shared" si="22"/>
        <v>13</v>
      </c>
      <c r="Z20" s="65">
        <f>VLOOKUP($A20,'Return Data'!$B$7:$R$2700,16,0)</f>
        <v>7.3693</v>
      </c>
      <c r="AA20" s="67">
        <f t="shared" si="23"/>
        <v>12</v>
      </c>
    </row>
    <row r="21" spans="1:27" x14ac:dyDescent="0.3">
      <c r="A21" s="63" t="s">
        <v>131</v>
      </c>
      <c r="B21" s="64">
        <f>VLOOKUP($A21,'Return Data'!$B$7:$R$2700,3,0)</f>
        <v>44262</v>
      </c>
      <c r="C21" s="65">
        <f>VLOOKUP($A21,'Return Data'!$B$7:$R$2700,4,0)</f>
        <v>2208.0461</v>
      </c>
      <c r="D21" s="65">
        <f>VLOOKUP($A21,'Return Data'!$B$7:$R$2700,5,0)</f>
        <v>3.4056000000000002</v>
      </c>
      <c r="E21" s="66">
        <f t="shared" si="12"/>
        <v>9</v>
      </c>
      <c r="F21" s="65">
        <f>VLOOKUP($A21,'Return Data'!$B$7:$R$2700,6,0)</f>
        <v>3.0286</v>
      </c>
      <c r="G21" s="66">
        <f t="shared" si="13"/>
        <v>7</v>
      </c>
      <c r="H21" s="65">
        <f>VLOOKUP($A21,'Return Data'!$B$7:$R$2700,7,0)</f>
        <v>2.8193000000000001</v>
      </c>
      <c r="I21" s="66">
        <f t="shared" si="14"/>
        <v>12</v>
      </c>
      <c r="J21" s="65">
        <f>VLOOKUP($A21,'Return Data'!$B$7:$R$2700,8,0)</f>
        <v>2.8822000000000001</v>
      </c>
      <c r="K21" s="66">
        <f t="shared" si="15"/>
        <v>15</v>
      </c>
      <c r="L21" s="65">
        <f>VLOOKUP($A21,'Return Data'!$B$7:$R$2700,9,0)</f>
        <v>3.2711000000000001</v>
      </c>
      <c r="M21" s="66">
        <f t="shared" si="16"/>
        <v>5</v>
      </c>
      <c r="N21" s="65">
        <f>VLOOKUP($A21,'Return Data'!$B$7:$R$2700,10,0)</f>
        <v>3.2248000000000001</v>
      </c>
      <c r="O21" s="66">
        <f t="shared" si="17"/>
        <v>9</v>
      </c>
      <c r="P21" s="65">
        <f>VLOOKUP($A21,'Return Data'!$B$7:$R$2700,11,0)</f>
        <v>3.3214000000000001</v>
      </c>
      <c r="Q21" s="66">
        <f t="shared" si="18"/>
        <v>6</v>
      </c>
      <c r="R21" s="65">
        <f>VLOOKUP($A21,'Return Data'!$B$7:$R$2700,12,0)</f>
        <v>3.5129000000000001</v>
      </c>
      <c r="S21" s="66">
        <f t="shared" si="19"/>
        <v>2</v>
      </c>
      <c r="T21" s="65">
        <f>VLOOKUP($A21,'Return Data'!$B$7:$R$2700,13,0)</f>
        <v>4.1425999999999998</v>
      </c>
      <c r="U21" s="66">
        <f t="shared" si="20"/>
        <v>2</v>
      </c>
      <c r="V21" s="65">
        <f>VLOOKUP($A21,'Return Data'!$B$7:$R$2700,17,0)</f>
        <v>5.2584</v>
      </c>
      <c r="W21" s="66">
        <f t="shared" si="21"/>
        <v>3</v>
      </c>
      <c r="X21" s="65">
        <f>VLOOKUP($A21,'Return Data'!$B$7:$R$2700,14,0)</f>
        <v>6.0519999999999996</v>
      </c>
      <c r="Y21" s="66">
        <f t="shared" si="22"/>
        <v>2</v>
      </c>
      <c r="Z21" s="65">
        <f>VLOOKUP($A21,'Return Data'!$B$7:$R$2700,16,0)</f>
        <v>7.3802000000000003</v>
      </c>
      <c r="AA21" s="67">
        <f t="shared" si="23"/>
        <v>10</v>
      </c>
    </row>
    <row r="22" spans="1:27" x14ac:dyDescent="0.3">
      <c r="A22" s="63" t="s">
        <v>132</v>
      </c>
      <c r="B22" s="64">
        <f>VLOOKUP($A22,'Return Data'!$B$7:$R$2700,3,0)</f>
        <v>44262</v>
      </c>
      <c r="C22" s="65">
        <f>VLOOKUP($A22,'Return Data'!$B$7:$R$2700,4,0)</f>
        <v>2480.2719999999999</v>
      </c>
      <c r="D22" s="65">
        <f>VLOOKUP($A22,'Return Data'!$B$7:$R$2700,5,0)</f>
        <v>3.1406999999999998</v>
      </c>
      <c r="E22" s="66">
        <f t="shared" si="12"/>
        <v>31</v>
      </c>
      <c r="F22" s="65">
        <f>VLOOKUP($A22,'Return Data'!$B$7:$R$2700,6,0)</f>
        <v>2.8795999999999999</v>
      </c>
      <c r="G22" s="66">
        <f t="shared" si="13"/>
        <v>17</v>
      </c>
      <c r="H22" s="65">
        <f>VLOOKUP($A22,'Return Data'!$B$7:$R$2700,7,0)</f>
        <v>2.7967</v>
      </c>
      <c r="I22" s="66">
        <f t="shared" si="14"/>
        <v>14</v>
      </c>
      <c r="J22" s="65">
        <f>VLOOKUP($A22,'Return Data'!$B$7:$R$2700,8,0)</f>
        <v>2.8127</v>
      </c>
      <c r="K22" s="66">
        <f t="shared" si="15"/>
        <v>22</v>
      </c>
      <c r="L22" s="65">
        <f>VLOOKUP($A22,'Return Data'!$B$7:$R$2700,9,0)</f>
        <v>3.0526</v>
      </c>
      <c r="M22" s="66">
        <f t="shared" si="16"/>
        <v>34</v>
      </c>
      <c r="N22" s="65">
        <f>VLOOKUP($A22,'Return Data'!$B$7:$R$2700,10,0)</f>
        <v>3.0041000000000002</v>
      </c>
      <c r="O22" s="66">
        <f t="shared" si="17"/>
        <v>34</v>
      </c>
      <c r="P22" s="65">
        <f>VLOOKUP($A22,'Return Data'!$B$7:$R$2700,11,0)</f>
        <v>3.0792999999999999</v>
      </c>
      <c r="Q22" s="66">
        <f t="shared" si="18"/>
        <v>32</v>
      </c>
      <c r="R22" s="65">
        <f>VLOOKUP($A22,'Return Data'!$B$7:$R$2700,12,0)</f>
        <v>3.1831</v>
      </c>
      <c r="S22" s="66">
        <f t="shared" si="19"/>
        <v>32</v>
      </c>
      <c r="T22" s="65">
        <f>VLOOKUP($A22,'Return Data'!$B$7:$R$2700,13,0)</f>
        <v>3.6673</v>
      </c>
      <c r="U22" s="66">
        <f t="shared" si="20"/>
        <v>28</v>
      </c>
      <c r="V22" s="65">
        <f>VLOOKUP($A22,'Return Data'!$B$7:$R$2700,17,0)</f>
        <v>4.8677999999999999</v>
      </c>
      <c r="W22" s="66">
        <f t="shared" si="21"/>
        <v>29</v>
      </c>
      <c r="X22" s="65">
        <f>VLOOKUP($A22,'Return Data'!$B$7:$R$2700,14,0)</f>
        <v>5.7163000000000004</v>
      </c>
      <c r="Y22" s="66">
        <f t="shared" si="22"/>
        <v>28</v>
      </c>
      <c r="Z22" s="65">
        <f>VLOOKUP($A22,'Return Data'!$B$7:$R$2700,16,0)</f>
        <v>7.2685000000000004</v>
      </c>
      <c r="AA22" s="67">
        <f t="shared" si="23"/>
        <v>27</v>
      </c>
    </row>
    <row r="23" spans="1:27" x14ac:dyDescent="0.3">
      <c r="A23" s="63" t="s">
        <v>133</v>
      </c>
      <c r="B23" s="64">
        <f>VLOOKUP($A23,'Return Data'!$B$7:$R$2700,3,0)</f>
        <v>44262</v>
      </c>
      <c r="C23" s="65">
        <f>VLOOKUP($A23,'Return Data'!$B$7:$R$2700,4,0)</f>
        <v>1586.8373999999999</v>
      </c>
      <c r="D23" s="65">
        <f>VLOOKUP($A23,'Return Data'!$B$7:$R$2700,5,0)</f>
        <v>2.9205000000000001</v>
      </c>
      <c r="E23" s="66">
        <f t="shared" si="12"/>
        <v>42</v>
      </c>
      <c r="F23" s="65">
        <f>VLOOKUP($A23,'Return Data'!$B$7:$R$2700,6,0)</f>
        <v>2.3512</v>
      </c>
      <c r="G23" s="66">
        <f t="shared" si="13"/>
        <v>39</v>
      </c>
      <c r="H23" s="65">
        <f>VLOOKUP($A23,'Return Data'!$B$7:$R$2700,7,0)</f>
        <v>2.6057999999999999</v>
      </c>
      <c r="I23" s="66">
        <f t="shared" si="14"/>
        <v>27</v>
      </c>
      <c r="J23" s="65">
        <f>VLOOKUP($A23,'Return Data'!$B$7:$R$2700,8,0)</f>
        <v>2.5815000000000001</v>
      </c>
      <c r="K23" s="66">
        <f t="shared" si="15"/>
        <v>42</v>
      </c>
      <c r="L23" s="65">
        <f>VLOOKUP($A23,'Return Data'!$B$7:$R$2700,9,0)</f>
        <v>2.6305000000000001</v>
      </c>
      <c r="M23" s="66">
        <f t="shared" si="16"/>
        <v>42</v>
      </c>
      <c r="N23" s="65">
        <f>VLOOKUP($A23,'Return Data'!$B$7:$R$2700,10,0)</f>
        <v>2.7338</v>
      </c>
      <c r="O23" s="66">
        <f t="shared" si="17"/>
        <v>42</v>
      </c>
      <c r="P23" s="65">
        <f>VLOOKUP($A23,'Return Data'!$B$7:$R$2700,11,0)</f>
        <v>2.7484000000000002</v>
      </c>
      <c r="Q23" s="66">
        <f t="shared" si="18"/>
        <v>42</v>
      </c>
      <c r="R23" s="65">
        <f>VLOOKUP($A23,'Return Data'!$B$7:$R$2700,12,0)</f>
        <v>2.8725000000000001</v>
      </c>
      <c r="S23" s="66">
        <f t="shared" si="19"/>
        <v>41</v>
      </c>
      <c r="T23" s="65">
        <f>VLOOKUP($A23,'Return Data'!$B$7:$R$2700,13,0)</f>
        <v>3.0908000000000002</v>
      </c>
      <c r="U23" s="66">
        <f t="shared" si="20"/>
        <v>37</v>
      </c>
      <c r="V23" s="65">
        <f>VLOOKUP($A23,'Return Data'!$B$7:$R$2700,17,0)</f>
        <v>4.3685</v>
      </c>
      <c r="W23" s="66">
        <f t="shared" si="21"/>
        <v>35</v>
      </c>
      <c r="X23" s="65">
        <f>VLOOKUP($A23,'Return Data'!$B$7:$R$2700,14,0)</f>
        <v>5.2119</v>
      </c>
      <c r="Y23" s="66">
        <f t="shared" si="22"/>
        <v>32</v>
      </c>
      <c r="Z23" s="65">
        <f>VLOOKUP($A23,'Return Data'!$B$7:$R$2700,16,0)</f>
        <v>6.5098000000000003</v>
      </c>
      <c r="AA23" s="67">
        <f t="shared" si="23"/>
        <v>32</v>
      </c>
    </row>
    <row r="24" spans="1:27" x14ac:dyDescent="0.3">
      <c r="A24" s="63" t="s">
        <v>134</v>
      </c>
      <c r="B24" s="64">
        <f>VLOOKUP($A24,'Return Data'!$B$7:$R$2700,3,0)</f>
        <v>44262</v>
      </c>
      <c r="C24" s="65">
        <f>VLOOKUP($A24,'Return Data'!$B$7:$R$2700,4,0)</f>
        <v>2002.1994</v>
      </c>
      <c r="D24" s="65">
        <f>VLOOKUP($A24,'Return Data'!$B$7:$R$2700,5,0)</f>
        <v>2.9973000000000001</v>
      </c>
      <c r="E24" s="66">
        <f t="shared" si="12"/>
        <v>39</v>
      </c>
      <c r="F24" s="65">
        <f>VLOOKUP($A24,'Return Data'!$B$7:$R$2700,6,0)</f>
        <v>2.4049999999999998</v>
      </c>
      <c r="G24" s="66">
        <f t="shared" si="13"/>
        <v>37</v>
      </c>
      <c r="H24" s="65">
        <f>VLOOKUP($A24,'Return Data'!$B$7:$R$2700,7,0)</f>
        <v>2.3673000000000002</v>
      </c>
      <c r="I24" s="66">
        <f t="shared" si="14"/>
        <v>36</v>
      </c>
      <c r="J24" s="65">
        <f>VLOOKUP($A24,'Return Data'!$B$7:$R$2700,8,0)</f>
        <v>2.7848999999999999</v>
      </c>
      <c r="K24" s="66">
        <f t="shared" si="15"/>
        <v>28</v>
      </c>
      <c r="L24" s="65">
        <f>VLOOKUP($A24,'Return Data'!$B$7:$R$2700,9,0)</f>
        <v>3.0564</v>
      </c>
      <c r="M24" s="66">
        <f t="shared" si="16"/>
        <v>33</v>
      </c>
      <c r="N24" s="65">
        <f>VLOOKUP($A24,'Return Data'!$B$7:$R$2700,10,0)</f>
        <v>3.6429</v>
      </c>
      <c r="O24" s="66">
        <f t="shared" si="17"/>
        <v>2</v>
      </c>
      <c r="P24" s="65">
        <f>VLOOKUP($A24,'Return Data'!$B$7:$R$2700,11,0)</f>
        <v>3.3654000000000002</v>
      </c>
      <c r="Q24" s="66">
        <f t="shared" si="18"/>
        <v>3</v>
      </c>
      <c r="R24" s="65">
        <f>VLOOKUP($A24,'Return Data'!$B$7:$R$2700,12,0)</f>
        <v>3.3010999999999999</v>
      </c>
      <c r="S24" s="66">
        <f t="shared" si="19"/>
        <v>16</v>
      </c>
      <c r="T24" s="65">
        <f>VLOOKUP($A24,'Return Data'!$B$7:$R$2700,13,0)</f>
        <v>3.6785999999999999</v>
      </c>
      <c r="U24" s="66">
        <f t="shared" si="20"/>
        <v>27</v>
      </c>
      <c r="V24" s="65">
        <f>VLOOKUP($A24,'Return Data'!$B$7:$R$2700,17,0)</f>
        <v>4.9878999999999998</v>
      </c>
      <c r="W24" s="66">
        <f t="shared" si="21"/>
        <v>24</v>
      </c>
      <c r="X24" s="65">
        <f>VLOOKUP($A24,'Return Data'!$B$7:$R$2700,14,0)</f>
        <v>5.8171999999999997</v>
      </c>
      <c r="Y24" s="66">
        <f t="shared" si="22"/>
        <v>24</v>
      </c>
      <c r="Z24" s="65">
        <f>VLOOKUP($A24,'Return Data'!$B$7:$R$2700,16,0)</f>
        <v>7.3878000000000004</v>
      </c>
      <c r="AA24" s="67">
        <f t="shared" si="23"/>
        <v>7</v>
      </c>
    </row>
    <row r="25" spans="1:27" x14ac:dyDescent="0.3">
      <c r="A25" s="63" t="s">
        <v>135</v>
      </c>
      <c r="B25" s="64">
        <f>VLOOKUP($A25,'Return Data'!$B$7:$R$2700,3,0)</f>
        <v>44262</v>
      </c>
      <c r="C25" s="65">
        <f>VLOOKUP($A25,'Return Data'!$B$7:$R$2700,4,0)</f>
        <v>1992.9322999999999</v>
      </c>
      <c r="D25" s="65">
        <f>VLOOKUP($A25,'Return Data'!$B$7:$R$2700,5,0)</f>
        <v>4.1303999999999998</v>
      </c>
      <c r="E25" s="66">
        <f t="shared" si="12"/>
        <v>1</v>
      </c>
      <c r="F25" s="65">
        <f>VLOOKUP($A25,'Return Data'!$B$7:$R$2700,6,0)</f>
        <v>3.6732</v>
      </c>
      <c r="G25" s="66">
        <f t="shared" si="13"/>
        <v>2</v>
      </c>
      <c r="H25" s="65">
        <f>VLOOKUP($A25,'Return Data'!$B$7:$R$2700,7,0)</f>
        <v>2.9523999999999999</v>
      </c>
      <c r="I25" s="66">
        <f t="shared" si="14"/>
        <v>5</v>
      </c>
      <c r="J25" s="65">
        <f>VLOOKUP($A25,'Return Data'!$B$7:$R$2700,8,0)</f>
        <v>2.7568999999999999</v>
      </c>
      <c r="K25" s="66">
        <f t="shared" si="15"/>
        <v>29</v>
      </c>
      <c r="L25" s="65">
        <f>VLOOKUP($A25,'Return Data'!$B$7:$R$2700,9,0)</f>
        <v>2.9081000000000001</v>
      </c>
      <c r="M25" s="66">
        <f t="shared" si="16"/>
        <v>40</v>
      </c>
      <c r="N25" s="65">
        <f>VLOOKUP($A25,'Return Data'!$B$7:$R$2700,10,0)</f>
        <v>3.0678000000000001</v>
      </c>
      <c r="O25" s="66">
        <f t="shared" si="17"/>
        <v>26</v>
      </c>
      <c r="P25" s="65">
        <f>VLOOKUP($A25,'Return Data'!$B$7:$R$2700,11,0)</f>
        <v>2.8</v>
      </c>
      <c r="Q25" s="66">
        <f t="shared" ref="Q25:Q28" si="24">RANK(P25,P$8:P$50,0)</f>
        <v>41</v>
      </c>
      <c r="R25" s="65">
        <f>VLOOKUP($A25,'Return Data'!$B$7:$R$2700,12,0)</f>
        <v>2.7383999999999999</v>
      </c>
      <c r="S25" s="66">
        <f t="shared" ref="S25:S28" si="25">RANK(R25,R$8:R$50,0)</f>
        <v>42</v>
      </c>
      <c r="T25" s="65"/>
      <c r="U25" s="66"/>
      <c r="V25" s="65"/>
      <c r="W25" s="66"/>
      <c r="X25" s="65"/>
      <c r="Y25" s="66"/>
      <c r="Z25" s="65">
        <f>VLOOKUP($A25,'Return Data'!$B$7:$R$2700,16,0)</f>
        <v>3.4539</v>
      </c>
      <c r="AA25" s="67">
        <f t="shared" si="23"/>
        <v>42</v>
      </c>
    </row>
    <row r="26" spans="1:27" x14ac:dyDescent="0.3">
      <c r="A26" s="63" t="s">
        <v>136</v>
      </c>
      <c r="B26" s="64">
        <f>VLOOKUP($A26,'Return Data'!$B$7:$R$2700,3,0)</f>
        <v>44262</v>
      </c>
      <c r="C26" s="65">
        <f>VLOOKUP($A26,'Return Data'!$B$7:$R$2700,4,0)</f>
        <v>2002.537</v>
      </c>
      <c r="D26" s="65">
        <f>VLOOKUP($A26,'Return Data'!$B$7:$R$2700,5,0)</f>
        <v>2.9439000000000002</v>
      </c>
      <c r="E26" s="66">
        <f t="shared" si="12"/>
        <v>41</v>
      </c>
      <c r="F26" s="65">
        <f>VLOOKUP($A26,'Return Data'!$B$7:$R$2700,6,0)</f>
        <v>2.3717999999999999</v>
      </c>
      <c r="G26" s="66">
        <f t="shared" si="13"/>
        <v>38</v>
      </c>
      <c r="H26" s="65">
        <f>VLOOKUP($A26,'Return Data'!$B$7:$R$2700,7,0)</f>
        <v>2.3489</v>
      </c>
      <c r="I26" s="66">
        <f t="shared" si="14"/>
        <v>37</v>
      </c>
      <c r="J26" s="65">
        <f>VLOOKUP($A26,'Return Data'!$B$7:$R$2700,8,0)</f>
        <v>2.7538999999999998</v>
      </c>
      <c r="K26" s="66">
        <f t="shared" si="15"/>
        <v>30</v>
      </c>
      <c r="L26" s="65">
        <f>VLOOKUP($A26,'Return Data'!$B$7:$R$2700,9,0)</f>
        <v>3.0385</v>
      </c>
      <c r="M26" s="66">
        <f t="shared" si="16"/>
        <v>36</v>
      </c>
      <c r="N26" s="65">
        <f>VLOOKUP($A26,'Return Data'!$B$7:$R$2700,10,0)</f>
        <v>3.6246</v>
      </c>
      <c r="O26" s="66">
        <f t="shared" si="17"/>
        <v>5</v>
      </c>
      <c r="P26" s="65">
        <f>VLOOKUP($A26,'Return Data'!$B$7:$R$2700,11,0)</f>
        <v>3.3403999999999998</v>
      </c>
      <c r="Q26" s="66">
        <f t="shared" si="24"/>
        <v>4</v>
      </c>
      <c r="R26" s="65">
        <f>VLOOKUP($A26,'Return Data'!$B$7:$R$2700,12,0)</f>
        <v>3.2774000000000001</v>
      </c>
      <c r="S26" s="66">
        <f t="shared" si="25"/>
        <v>21</v>
      </c>
      <c r="T26" s="65"/>
      <c r="U26" s="66"/>
      <c r="V26" s="65"/>
      <c r="W26" s="66"/>
      <c r="X26" s="65"/>
      <c r="Y26" s="66"/>
      <c r="Z26" s="65">
        <f>VLOOKUP($A26,'Return Data'!$B$7:$R$2700,16,0)</f>
        <v>3.8803000000000001</v>
      </c>
      <c r="AA26" s="67">
        <f t="shared" si="23"/>
        <v>40</v>
      </c>
    </row>
    <row r="27" spans="1:27" x14ac:dyDescent="0.3">
      <c r="A27" s="63" t="s">
        <v>137</v>
      </c>
      <c r="B27" s="64">
        <f>VLOOKUP($A27,'Return Data'!$B$7:$R$2700,3,0)</f>
        <v>44262</v>
      </c>
      <c r="C27" s="65">
        <f>VLOOKUP($A27,'Return Data'!$B$7:$R$2700,4,0)</f>
        <v>2002.5676000000001</v>
      </c>
      <c r="D27" s="65">
        <f>VLOOKUP($A27,'Return Data'!$B$7:$R$2700,5,0)</f>
        <v>3.0022000000000002</v>
      </c>
      <c r="E27" s="66">
        <f t="shared" si="12"/>
        <v>38</v>
      </c>
      <c r="F27" s="65">
        <f>VLOOKUP($A27,'Return Data'!$B$7:$R$2700,6,0)</f>
        <v>2.4106000000000001</v>
      </c>
      <c r="G27" s="66">
        <f t="shared" si="13"/>
        <v>36</v>
      </c>
      <c r="H27" s="65">
        <f>VLOOKUP($A27,'Return Data'!$B$7:$R$2700,7,0)</f>
        <v>2.3713000000000002</v>
      </c>
      <c r="I27" s="66">
        <f t="shared" si="14"/>
        <v>34</v>
      </c>
      <c r="J27" s="65">
        <f>VLOOKUP($A27,'Return Data'!$B$7:$R$2700,8,0)</f>
        <v>2.7881</v>
      </c>
      <c r="K27" s="66">
        <f t="shared" si="15"/>
        <v>26</v>
      </c>
      <c r="L27" s="65">
        <f>VLOOKUP($A27,'Return Data'!$B$7:$R$2700,9,0)</f>
        <v>3.0602</v>
      </c>
      <c r="M27" s="66">
        <f t="shared" si="16"/>
        <v>32</v>
      </c>
      <c r="N27" s="65">
        <f>VLOOKUP($A27,'Return Data'!$B$7:$R$2700,10,0)</f>
        <v>3.6417999999999999</v>
      </c>
      <c r="O27" s="66">
        <f t="shared" si="17"/>
        <v>3</v>
      </c>
      <c r="P27" s="65">
        <f>VLOOKUP($A27,'Return Data'!$B$7:$R$2700,11,0)</f>
        <v>3.3656000000000001</v>
      </c>
      <c r="Q27" s="66">
        <f t="shared" si="24"/>
        <v>2</v>
      </c>
      <c r="R27" s="65">
        <f>VLOOKUP($A27,'Return Data'!$B$7:$R$2700,12,0)</f>
        <v>3.3014000000000001</v>
      </c>
      <c r="S27" s="66">
        <f t="shared" si="25"/>
        <v>15</v>
      </c>
      <c r="T27" s="65"/>
      <c r="U27" s="66"/>
      <c r="V27" s="65"/>
      <c r="W27" s="66"/>
      <c r="X27" s="65"/>
      <c r="Y27" s="66"/>
      <c r="Z27" s="65">
        <f>VLOOKUP($A27,'Return Data'!$B$7:$R$2700,16,0)</f>
        <v>3.8834</v>
      </c>
      <c r="AA27" s="67">
        <f t="shared" si="23"/>
        <v>39</v>
      </c>
    </row>
    <row r="28" spans="1:27" x14ac:dyDescent="0.3">
      <c r="A28" s="63" t="s">
        <v>138</v>
      </c>
      <c r="B28" s="64">
        <f>VLOOKUP($A28,'Return Data'!$B$7:$R$2700,3,0)</f>
        <v>44262</v>
      </c>
      <c r="C28" s="65">
        <f>VLOOKUP($A28,'Return Data'!$B$7:$R$2700,4,0)</f>
        <v>2002.213</v>
      </c>
      <c r="D28" s="65">
        <f>VLOOKUP($A28,'Return Data'!$B$7:$R$2700,5,0)</f>
        <v>3.0337000000000001</v>
      </c>
      <c r="E28" s="66">
        <f t="shared" si="12"/>
        <v>37</v>
      </c>
      <c r="F28" s="65">
        <f>VLOOKUP($A28,'Return Data'!$B$7:$R$2700,6,0)</f>
        <v>2.4779</v>
      </c>
      <c r="G28" s="66">
        <f t="shared" si="13"/>
        <v>34</v>
      </c>
      <c r="H28" s="65">
        <f>VLOOKUP($A28,'Return Data'!$B$7:$R$2700,7,0)</f>
        <v>2.3410000000000002</v>
      </c>
      <c r="I28" s="66">
        <f t="shared" si="14"/>
        <v>38</v>
      </c>
      <c r="J28" s="65">
        <f>VLOOKUP($A28,'Return Data'!$B$7:$R$2700,8,0)</f>
        <v>2.7435999999999998</v>
      </c>
      <c r="K28" s="66">
        <f t="shared" si="15"/>
        <v>32</v>
      </c>
      <c r="L28" s="65">
        <f>VLOOKUP($A28,'Return Data'!$B$7:$R$2700,9,0)</f>
        <v>3.0348999999999999</v>
      </c>
      <c r="M28" s="66">
        <f t="shared" si="16"/>
        <v>37</v>
      </c>
      <c r="N28" s="65">
        <f>VLOOKUP($A28,'Return Data'!$B$7:$R$2700,10,0)</f>
        <v>3.6282999999999999</v>
      </c>
      <c r="O28" s="66">
        <f t="shared" si="17"/>
        <v>4</v>
      </c>
      <c r="P28" s="65">
        <f>VLOOKUP($A28,'Return Data'!$B$7:$R$2700,11,0)</f>
        <v>3.3372999999999999</v>
      </c>
      <c r="Q28" s="66">
        <f t="shared" si="24"/>
        <v>5</v>
      </c>
      <c r="R28" s="65">
        <f>VLOOKUP($A28,'Return Data'!$B$7:$R$2700,12,0)</f>
        <v>3.2650000000000001</v>
      </c>
      <c r="S28" s="66">
        <f t="shared" si="25"/>
        <v>23</v>
      </c>
      <c r="T28" s="65"/>
      <c r="U28" s="66"/>
      <c r="V28" s="65"/>
      <c r="W28" s="66"/>
      <c r="X28" s="65"/>
      <c r="Y28" s="66"/>
      <c r="Z28" s="65">
        <f>VLOOKUP($A28,'Return Data'!$B$7:$R$2700,16,0)</f>
        <v>3.8641000000000001</v>
      </c>
      <c r="AA28" s="67">
        <f t="shared" si="23"/>
        <v>41</v>
      </c>
    </row>
    <row r="29" spans="1:27" x14ac:dyDescent="0.3">
      <c r="A29" s="63" t="s">
        <v>139</v>
      </c>
      <c r="B29" s="64">
        <f>VLOOKUP($A29,'Return Data'!$B$7:$R$2700,3,0)</f>
        <v>44262</v>
      </c>
      <c r="C29" s="65">
        <f>VLOOKUP($A29,'Return Data'!$B$7:$R$2700,4,0)</f>
        <v>2819.5725000000002</v>
      </c>
      <c r="D29" s="65">
        <f>VLOOKUP($A29,'Return Data'!$B$7:$R$2700,5,0)</f>
        <v>3.2391999999999999</v>
      </c>
      <c r="E29" s="66">
        <f t="shared" si="12"/>
        <v>20</v>
      </c>
      <c r="F29" s="65">
        <f>VLOOKUP($A29,'Return Data'!$B$7:$R$2700,6,0)</f>
        <v>2.8102</v>
      </c>
      <c r="G29" s="66">
        <f t="shared" si="13"/>
        <v>25</v>
      </c>
      <c r="H29" s="65">
        <f>VLOOKUP($A29,'Return Data'!$B$7:$R$2700,7,0)</f>
        <v>2.5743999999999998</v>
      </c>
      <c r="I29" s="66">
        <f t="shared" si="14"/>
        <v>30</v>
      </c>
      <c r="J29" s="65">
        <f>VLOOKUP($A29,'Return Data'!$B$7:$R$2700,8,0)</f>
        <v>2.7336999999999998</v>
      </c>
      <c r="K29" s="66">
        <f t="shared" si="15"/>
        <v>33</v>
      </c>
      <c r="L29" s="65">
        <f>VLOOKUP($A29,'Return Data'!$B$7:$R$2700,9,0)</f>
        <v>3.1</v>
      </c>
      <c r="M29" s="66">
        <f t="shared" si="16"/>
        <v>27</v>
      </c>
      <c r="N29" s="65">
        <f>VLOOKUP($A29,'Return Data'!$B$7:$R$2700,10,0)</f>
        <v>3.0684999999999998</v>
      </c>
      <c r="O29" s="66">
        <f t="shared" si="17"/>
        <v>25</v>
      </c>
      <c r="P29" s="65">
        <f>VLOOKUP($A29,'Return Data'!$B$7:$R$2700,11,0)</f>
        <v>3.1419000000000001</v>
      </c>
      <c r="Q29" s="66">
        <f t="shared" si="18"/>
        <v>22</v>
      </c>
      <c r="R29" s="65">
        <f>VLOOKUP($A29,'Return Data'!$B$7:$R$2700,12,0)</f>
        <v>3.2532999999999999</v>
      </c>
      <c r="S29" s="66">
        <f t="shared" si="19"/>
        <v>25</v>
      </c>
      <c r="T29" s="65">
        <f>VLOOKUP($A29,'Return Data'!$B$7:$R$2700,13,0)</f>
        <v>3.7403</v>
      </c>
      <c r="U29" s="66">
        <f t="shared" si="20"/>
        <v>25</v>
      </c>
      <c r="V29" s="65">
        <f>VLOOKUP($A29,'Return Data'!$B$7:$R$2700,17,0)</f>
        <v>4.9457000000000004</v>
      </c>
      <c r="W29" s="66">
        <f t="shared" si="21"/>
        <v>28</v>
      </c>
      <c r="X29" s="65">
        <f>VLOOKUP($A29,'Return Data'!$B$7:$R$2700,14,0)</f>
        <v>5.8151999999999999</v>
      </c>
      <c r="Y29" s="66">
        <f t="shared" si="22"/>
        <v>25</v>
      </c>
      <c r="Z29" s="65">
        <f>VLOOKUP($A29,'Return Data'!$B$7:$R$2700,16,0)</f>
        <v>7.3384</v>
      </c>
      <c r="AA29" s="67">
        <f t="shared" si="23"/>
        <v>18</v>
      </c>
    </row>
    <row r="30" spans="1:27" x14ac:dyDescent="0.3">
      <c r="A30" s="63" t="s">
        <v>140</v>
      </c>
      <c r="B30" s="64">
        <f>VLOOKUP($A30,'Return Data'!$B$7:$R$2700,3,0)</f>
        <v>44262</v>
      </c>
      <c r="C30" s="65">
        <f>VLOOKUP($A30,'Return Data'!$B$7:$R$2700,4,0)</f>
        <v>1077.7985000000001</v>
      </c>
      <c r="D30" s="65">
        <f>VLOOKUP($A30,'Return Data'!$B$7:$R$2700,5,0)</f>
        <v>3.0651000000000002</v>
      </c>
      <c r="E30" s="66">
        <f t="shared" si="12"/>
        <v>35</v>
      </c>
      <c r="F30" s="65">
        <f>VLOOKUP($A30,'Return Data'!$B$7:$R$2700,6,0)</f>
        <v>3.0350999999999999</v>
      </c>
      <c r="G30" s="66">
        <f t="shared" si="13"/>
        <v>6</v>
      </c>
      <c r="H30" s="65">
        <f>VLOOKUP($A30,'Return Data'!$B$7:$R$2700,7,0)</f>
        <v>2.9823</v>
      </c>
      <c r="I30" s="66">
        <f t="shared" si="14"/>
        <v>4</v>
      </c>
      <c r="J30" s="65">
        <f>VLOOKUP($A30,'Return Data'!$B$7:$R$2700,8,0)</f>
        <v>2.8921999999999999</v>
      </c>
      <c r="K30" s="66">
        <f t="shared" si="15"/>
        <v>13</v>
      </c>
      <c r="L30" s="65">
        <f>VLOOKUP($A30,'Return Data'!$B$7:$R$2700,9,0)</f>
        <v>2.8218000000000001</v>
      </c>
      <c r="M30" s="66">
        <f t="shared" si="16"/>
        <v>41</v>
      </c>
      <c r="N30" s="65">
        <f>VLOOKUP($A30,'Return Data'!$B$7:$R$2700,10,0)</f>
        <v>2.9348000000000001</v>
      </c>
      <c r="O30" s="66">
        <f t="shared" si="17"/>
        <v>40</v>
      </c>
      <c r="P30" s="65">
        <f>VLOOKUP($A30,'Return Data'!$B$7:$R$2700,11,0)</f>
        <v>2.9500999999999999</v>
      </c>
      <c r="Q30" s="66">
        <f t="shared" si="18"/>
        <v>39</v>
      </c>
      <c r="R30" s="65">
        <f>VLOOKUP($A30,'Return Data'!$B$7:$R$2700,12,0)</f>
        <v>2.9474999999999998</v>
      </c>
      <c r="S30" s="66">
        <f t="shared" si="19"/>
        <v>40</v>
      </c>
      <c r="T30" s="65">
        <f>VLOOKUP($A30,'Return Data'!$B$7:$R$2700,13,0)</f>
        <v>2.9704000000000002</v>
      </c>
      <c r="U30" s="66">
        <f t="shared" si="20"/>
        <v>38</v>
      </c>
      <c r="V30" s="65"/>
      <c r="W30" s="66"/>
      <c r="X30" s="65"/>
      <c r="Y30" s="66"/>
      <c r="Z30" s="65">
        <f>VLOOKUP($A30,'Return Data'!$B$7:$R$2700,16,0)</f>
        <v>4.0801999999999996</v>
      </c>
      <c r="AA30" s="67">
        <f t="shared" si="23"/>
        <v>38</v>
      </c>
    </row>
    <row r="31" spans="1:27" x14ac:dyDescent="0.3">
      <c r="A31" s="63" t="s">
        <v>141</v>
      </c>
      <c r="B31" s="64">
        <f>VLOOKUP($A31,'Return Data'!$B$7:$R$2700,3,0)</f>
        <v>44262</v>
      </c>
      <c r="C31" s="65">
        <f>VLOOKUP($A31,'Return Data'!$B$7:$R$2700,4,0)</f>
        <v>56.111400000000003</v>
      </c>
      <c r="D31" s="65">
        <f>VLOOKUP($A31,'Return Data'!$B$7:$R$2700,5,0)</f>
        <v>3.4479000000000002</v>
      </c>
      <c r="E31" s="66">
        <f t="shared" si="12"/>
        <v>7</v>
      </c>
      <c r="F31" s="65">
        <f>VLOOKUP($A31,'Return Data'!$B$7:$R$2700,6,0)</f>
        <v>3.2315999999999998</v>
      </c>
      <c r="G31" s="66">
        <f t="shared" si="13"/>
        <v>3</v>
      </c>
      <c r="H31" s="65">
        <f>VLOOKUP($A31,'Return Data'!$B$7:$R$2700,7,0)</f>
        <v>3.0497999999999998</v>
      </c>
      <c r="I31" s="66">
        <f t="shared" si="14"/>
        <v>3</v>
      </c>
      <c r="J31" s="65">
        <f>VLOOKUP($A31,'Return Data'!$B$7:$R$2700,8,0)</f>
        <v>2.9910000000000001</v>
      </c>
      <c r="K31" s="66">
        <f t="shared" si="15"/>
        <v>4</v>
      </c>
      <c r="L31" s="65">
        <f>VLOOKUP($A31,'Return Data'!$B$7:$R$2700,9,0)</f>
        <v>3.0737999999999999</v>
      </c>
      <c r="M31" s="66">
        <f t="shared" si="16"/>
        <v>28</v>
      </c>
      <c r="N31" s="65">
        <f>VLOOKUP($A31,'Return Data'!$B$7:$R$2700,10,0)</f>
        <v>3.1172</v>
      </c>
      <c r="O31" s="66">
        <f t="shared" si="17"/>
        <v>16</v>
      </c>
      <c r="P31" s="65">
        <f>VLOOKUP($A31,'Return Data'!$B$7:$R$2700,11,0)</f>
        <v>3.1396000000000002</v>
      </c>
      <c r="Q31" s="66">
        <f t="shared" si="18"/>
        <v>26</v>
      </c>
      <c r="R31" s="65">
        <f>VLOOKUP($A31,'Return Data'!$B$7:$R$2700,12,0)</f>
        <v>3.2357999999999998</v>
      </c>
      <c r="S31" s="66">
        <f t="shared" si="19"/>
        <v>28</v>
      </c>
      <c r="T31" s="65">
        <f>VLOOKUP($A31,'Return Data'!$B$7:$R$2700,13,0)</f>
        <v>3.653</v>
      </c>
      <c r="U31" s="66">
        <f t="shared" si="20"/>
        <v>29</v>
      </c>
      <c r="V31" s="65">
        <f>VLOOKUP($A31,'Return Data'!$B$7:$R$2700,17,0)</f>
        <v>4.9705000000000004</v>
      </c>
      <c r="W31" s="66">
        <f t="shared" si="21"/>
        <v>25</v>
      </c>
      <c r="X31" s="65">
        <f>VLOOKUP($A31,'Return Data'!$B$7:$R$2700,14,0)</f>
        <v>5.8343999999999996</v>
      </c>
      <c r="Y31" s="66">
        <f t="shared" si="22"/>
        <v>23</v>
      </c>
      <c r="Z31" s="65">
        <f>VLOOKUP($A31,'Return Data'!$B$7:$R$2700,16,0)</f>
        <v>7.3853</v>
      </c>
      <c r="AA31" s="67">
        <f t="shared" si="23"/>
        <v>8</v>
      </c>
    </row>
    <row r="32" spans="1:27" x14ac:dyDescent="0.3">
      <c r="A32" s="63" t="s">
        <v>142</v>
      </c>
      <c r="B32" s="64">
        <f>VLOOKUP($A32,'Return Data'!$B$7:$R$2700,3,0)</f>
        <v>44262</v>
      </c>
      <c r="C32" s="65">
        <f>VLOOKUP($A32,'Return Data'!$B$7:$R$2700,4,0)</f>
        <v>4149.0222999999996</v>
      </c>
      <c r="D32" s="65">
        <f>VLOOKUP($A32,'Return Data'!$B$7:$R$2700,5,0)</f>
        <v>3.2648000000000001</v>
      </c>
      <c r="E32" s="66">
        <f t="shared" si="12"/>
        <v>19</v>
      </c>
      <c r="F32" s="65">
        <f>VLOOKUP($A32,'Return Data'!$B$7:$R$2700,6,0)</f>
        <v>2.7709000000000001</v>
      </c>
      <c r="G32" s="66">
        <f t="shared" si="13"/>
        <v>27</v>
      </c>
      <c r="H32" s="65">
        <f>VLOOKUP($A32,'Return Data'!$B$7:$R$2700,7,0)</f>
        <v>2.6459000000000001</v>
      </c>
      <c r="I32" s="66">
        <f t="shared" si="14"/>
        <v>24</v>
      </c>
      <c r="J32" s="65">
        <f>VLOOKUP($A32,'Return Data'!$B$7:$R$2700,8,0)</f>
        <v>2.8267000000000002</v>
      </c>
      <c r="K32" s="66">
        <f t="shared" si="15"/>
        <v>21</v>
      </c>
      <c r="L32" s="65">
        <f>VLOOKUP($A32,'Return Data'!$B$7:$R$2700,9,0)</f>
        <v>3.0617000000000001</v>
      </c>
      <c r="M32" s="66">
        <f t="shared" si="16"/>
        <v>31</v>
      </c>
      <c r="N32" s="65">
        <f>VLOOKUP($A32,'Return Data'!$B$7:$R$2700,10,0)</f>
        <v>3.0032000000000001</v>
      </c>
      <c r="O32" s="66">
        <f t="shared" si="17"/>
        <v>35</v>
      </c>
      <c r="P32" s="65">
        <f>VLOOKUP($A32,'Return Data'!$B$7:$R$2700,11,0)</f>
        <v>3.1126999999999998</v>
      </c>
      <c r="Q32" s="66">
        <f t="shared" si="18"/>
        <v>29</v>
      </c>
      <c r="R32" s="65">
        <f>VLOOKUP($A32,'Return Data'!$B$7:$R$2700,12,0)</f>
        <v>3.2820999999999998</v>
      </c>
      <c r="S32" s="66">
        <f t="shared" si="19"/>
        <v>20</v>
      </c>
      <c r="T32" s="65">
        <f>VLOOKUP($A32,'Return Data'!$B$7:$R$2700,13,0)</f>
        <v>3.7621000000000002</v>
      </c>
      <c r="U32" s="66">
        <f t="shared" si="20"/>
        <v>24</v>
      </c>
      <c r="V32" s="65">
        <f>VLOOKUP($A32,'Return Data'!$B$7:$R$2700,17,0)</f>
        <v>4.9599000000000002</v>
      </c>
      <c r="W32" s="66">
        <f t="shared" si="21"/>
        <v>27</v>
      </c>
      <c r="X32" s="65">
        <f>VLOOKUP($A32,'Return Data'!$B$7:$R$2700,14,0)</f>
        <v>5.8006000000000002</v>
      </c>
      <c r="Y32" s="66">
        <f t="shared" si="22"/>
        <v>27</v>
      </c>
      <c r="Z32" s="65">
        <f>VLOOKUP($A32,'Return Data'!$B$7:$R$2700,16,0)</f>
        <v>7.3029999999999999</v>
      </c>
      <c r="AA32" s="67">
        <f t="shared" si="23"/>
        <v>24</v>
      </c>
    </row>
    <row r="33" spans="1:27" x14ac:dyDescent="0.3">
      <c r="A33" s="63" t="s">
        <v>143</v>
      </c>
      <c r="B33" s="64">
        <f>VLOOKUP($A33,'Return Data'!$B$7:$R$2700,3,0)</f>
        <v>44262</v>
      </c>
      <c r="C33" s="65">
        <f>VLOOKUP($A33,'Return Data'!$B$7:$R$2700,4,0)</f>
        <v>2812.4000999999998</v>
      </c>
      <c r="D33" s="65">
        <f>VLOOKUP($A33,'Return Data'!$B$7:$R$2700,5,0)</f>
        <v>3.1825000000000001</v>
      </c>
      <c r="E33" s="66">
        <f t="shared" si="12"/>
        <v>29</v>
      </c>
      <c r="F33" s="65">
        <f>VLOOKUP($A33,'Return Data'!$B$7:$R$2700,6,0)</f>
        <v>2.5590000000000002</v>
      </c>
      <c r="G33" s="66">
        <f t="shared" si="13"/>
        <v>33</v>
      </c>
      <c r="H33" s="65">
        <f>VLOOKUP($A33,'Return Data'!$B$7:$R$2700,7,0)</f>
        <v>2.4733000000000001</v>
      </c>
      <c r="I33" s="66">
        <f t="shared" si="14"/>
        <v>33</v>
      </c>
      <c r="J33" s="65">
        <f>VLOOKUP($A33,'Return Data'!$B$7:$R$2700,8,0)</f>
        <v>2.6328999999999998</v>
      </c>
      <c r="K33" s="66">
        <f t="shared" si="15"/>
        <v>41</v>
      </c>
      <c r="L33" s="65">
        <f>VLOOKUP($A33,'Return Data'!$B$7:$R$2700,9,0)</f>
        <v>3.0722999999999998</v>
      </c>
      <c r="M33" s="66">
        <f t="shared" si="16"/>
        <v>29</v>
      </c>
      <c r="N33" s="65">
        <f>VLOOKUP($A33,'Return Data'!$B$7:$R$2700,10,0)</f>
        <v>3.0249000000000001</v>
      </c>
      <c r="O33" s="66">
        <f t="shared" si="17"/>
        <v>31</v>
      </c>
      <c r="P33" s="65">
        <f>VLOOKUP($A33,'Return Data'!$B$7:$R$2700,11,0)</f>
        <v>3.1093000000000002</v>
      </c>
      <c r="Q33" s="66">
        <f t="shared" si="18"/>
        <v>30</v>
      </c>
      <c r="R33" s="65">
        <f>VLOOKUP($A33,'Return Data'!$B$7:$R$2700,12,0)</f>
        <v>3.2612999999999999</v>
      </c>
      <c r="S33" s="66">
        <f t="shared" si="19"/>
        <v>24</v>
      </c>
      <c r="T33" s="65">
        <f>VLOOKUP($A33,'Return Data'!$B$7:$R$2700,13,0)</f>
        <v>3.8178999999999998</v>
      </c>
      <c r="U33" s="66">
        <f t="shared" si="20"/>
        <v>21</v>
      </c>
      <c r="V33" s="65">
        <f>VLOOKUP($A33,'Return Data'!$B$7:$R$2700,17,0)</f>
        <v>5.0259999999999998</v>
      </c>
      <c r="W33" s="66">
        <f t="shared" si="21"/>
        <v>22</v>
      </c>
      <c r="X33" s="65">
        <f>VLOOKUP($A33,'Return Data'!$B$7:$R$2700,14,0)</f>
        <v>5.8592000000000004</v>
      </c>
      <c r="Y33" s="66">
        <f t="shared" si="22"/>
        <v>20</v>
      </c>
      <c r="Z33" s="65">
        <f>VLOOKUP($A33,'Return Data'!$B$7:$R$2700,16,0)</f>
        <v>7.3342000000000001</v>
      </c>
      <c r="AA33" s="67">
        <f t="shared" si="23"/>
        <v>20</v>
      </c>
    </row>
    <row r="34" spans="1:27" x14ac:dyDescent="0.3">
      <c r="A34" s="63" t="s">
        <v>144</v>
      </c>
      <c r="B34" s="64">
        <f>VLOOKUP($A34,'Return Data'!$B$7:$R$2700,3,0)</f>
        <v>44262</v>
      </c>
      <c r="C34" s="65">
        <f>VLOOKUP($A34,'Return Data'!$B$7:$R$2700,4,0)</f>
        <v>3728.1478000000002</v>
      </c>
      <c r="D34" s="65">
        <f>VLOOKUP($A34,'Return Data'!$B$7:$R$2700,5,0)</f>
        <v>3.3231999999999999</v>
      </c>
      <c r="E34" s="66">
        <f t="shared" si="12"/>
        <v>14</v>
      </c>
      <c r="F34" s="65">
        <f>VLOOKUP($A34,'Return Data'!$B$7:$R$2700,6,0)</f>
        <v>2.9472999999999998</v>
      </c>
      <c r="G34" s="66">
        <f t="shared" si="13"/>
        <v>13</v>
      </c>
      <c r="H34" s="65">
        <f>VLOOKUP($A34,'Return Data'!$B$7:$R$2700,7,0)</f>
        <v>2.9054000000000002</v>
      </c>
      <c r="I34" s="66">
        <f t="shared" si="14"/>
        <v>7</v>
      </c>
      <c r="J34" s="65">
        <f>VLOOKUP($A34,'Return Data'!$B$7:$R$2700,8,0)</f>
        <v>3.0712999999999999</v>
      </c>
      <c r="K34" s="66">
        <f t="shared" si="15"/>
        <v>3</v>
      </c>
      <c r="L34" s="65">
        <f>VLOOKUP($A34,'Return Data'!$B$7:$R$2700,9,0)</f>
        <v>3.2934999999999999</v>
      </c>
      <c r="M34" s="66">
        <f t="shared" si="16"/>
        <v>3</v>
      </c>
      <c r="N34" s="65">
        <f>VLOOKUP($A34,'Return Data'!$B$7:$R$2700,10,0)</f>
        <v>3.1991000000000001</v>
      </c>
      <c r="O34" s="66">
        <f t="shared" si="17"/>
        <v>10</v>
      </c>
      <c r="P34" s="65">
        <f>VLOOKUP($A34,'Return Data'!$B$7:$R$2700,11,0)</f>
        <v>3.222</v>
      </c>
      <c r="Q34" s="66">
        <f t="shared" si="18"/>
        <v>12</v>
      </c>
      <c r="R34" s="65">
        <f>VLOOKUP($A34,'Return Data'!$B$7:$R$2700,12,0)</f>
        <v>3.3721999999999999</v>
      </c>
      <c r="S34" s="66">
        <f t="shared" si="19"/>
        <v>5</v>
      </c>
      <c r="T34" s="65">
        <f>VLOOKUP($A34,'Return Data'!$B$7:$R$2700,13,0)</f>
        <v>3.9981</v>
      </c>
      <c r="U34" s="66">
        <f t="shared" si="20"/>
        <v>4</v>
      </c>
      <c r="V34" s="65">
        <f>VLOOKUP($A34,'Return Data'!$B$7:$R$2700,17,0)</f>
        <v>5.1523000000000003</v>
      </c>
      <c r="W34" s="66">
        <f t="shared" si="21"/>
        <v>9</v>
      </c>
      <c r="X34" s="65">
        <f>VLOOKUP($A34,'Return Data'!$B$7:$R$2700,14,0)</f>
        <v>5.9465000000000003</v>
      </c>
      <c r="Y34" s="66">
        <f t="shared" si="22"/>
        <v>11</v>
      </c>
      <c r="Z34" s="65">
        <f>VLOOKUP($A34,'Return Data'!$B$7:$R$2700,16,0)</f>
        <v>7.3578999999999999</v>
      </c>
      <c r="AA34" s="67">
        <f t="shared" si="23"/>
        <v>13</v>
      </c>
    </row>
    <row r="35" spans="1:27" x14ac:dyDescent="0.3">
      <c r="A35" s="63" t="s">
        <v>436</v>
      </c>
      <c r="B35" s="64">
        <f>VLOOKUP($A35,'Return Data'!$B$7:$R$2700,3,0)</f>
        <v>44262</v>
      </c>
      <c r="C35" s="65">
        <f>VLOOKUP($A35,'Return Data'!$B$7:$R$2700,4,0)</f>
        <v>1333.9478999999999</v>
      </c>
      <c r="D35" s="65">
        <f>VLOOKUP($A35,'Return Data'!$B$7:$R$2700,5,0)</f>
        <v>3.4260999999999999</v>
      </c>
      <c r="E35" s="66">
        <f t="shared" si="12"/>
        <v>8</v>
      </c>
      <c r="F35" s="65">
        <f>VLOOKUP($A35,'Return Data'!$B$7:$R$2700,6,0)</f>
        <v>3.0124</v>
      </c>
      <c r="G35" s="66">
        <f t="shared" si="13"/>
        <v>8</v>
      </c>
      <c r="H35" s="65">
        <f>VLOOKUP($A35,'Return Data'!$B$7:$R$2700,7,0)</f>
        <v>2.8597999999999999</v>
      </c>
      <c r="I35" s="66">
        <f t="shared" si="14"/>
        <v>9</v>
      </c>
      <c r="J35" s="65">
        <f>VLOOKUP($A35,'Return Data'!$B$7:$R$2700,8,0)</f>
        <v>2.9264000000000001</v>
      </c>
      <c r="K35" s="66">
        <f t="shared" si="15"/>
        <v>8</v>
      </c>
      <c r="L35" s="65">
        <f>VLOOKUP($A35,'Return Data'!$B$7:$R$2700,9,0)</f>
        <v>3.2162999999999999</v>
      </c>
      <c r="M35" s="66">
        <f t="shared" si="16"/>
        <v>13</v>
      </c>
      <c r="N35" s="65">
        <f>VLOOKUP($A35,'Return Data'!$B$7:$R$2700,10,0)</f>
        <v>3.1593</v>
      </c>
      <c r="O35" s="66">
        <f t="shared" si="17"/>
        <v>11</v>
      </c>
      <c r="P35" s="65">
        <f>VLOOKUP($A35,'Return Data'!$B$7:$R$2700,11,0)</f>
        <v>3.2528999999999999</v>
      </c>
      <c r="Q35" s="66">
        <f t="shared" si="18"/>
        <v>10</v>
      </c>
      <c r="R35" s="65">
        <f>VLOOKUP($A35,'Return Data'!$B$7:$R$2700,12,0)</f>
        <v>3.4220999999999999</v>
      </c>
      <c r="S35" s="66">
        <f t="shared" si="19"/>
        <v>3</v>
      </c>
      <c r="T35" s="65">
        <f>VLOOKUP($A35,'Return Data'!$B$7:$R$2700,13,0)</f>
        <v>3.9588999999999999</v>
      </c>
      <c r="U35" s="66">
        <f t="shared" si="20"/>
        <v>8</v>
      </c>
      <c r="V35" s="65">
        <f>VLOOKUP($A35,'Return Data'!$B$7:$R$2700,17,0)</f>
        <v>5.2121000000000004</v>
      </c>
      <c r="W35" s="66">
        <f t="shared" si="21"/>
        <v>5</v>
      </c>
      <c r="X35" s="65">
        <f>VLOOKUP($A35,'Return Data'!$B$7:$R$2700,14,0)</f>
        <v>6.0156999999999998</v>
      </c>
      <c r="Y35" s="66">
        <f t="shared" si="22"/>
        <v>4</v>
      </c>
      <c r="Z35" s="65">
        <f>VLOOKUP($A35,'Return Data'!$B$7:$R$2700,16,0)</f>
        <v>6.3513999999999999</v>
      </c>
      <c r="AA35" s="67">
        <f t="shared" si="23"/>
        <v>33</v>
      </c>
    </row>
    <row r="36" spans="1:27" x14ac:dyDescent="0.3">
      <c r="A36" s="63" t="s">
        <v>146</v>
      </c>
      <c r="B36" s="64">
        <f>VLOOKUP($A36,'Return Data'!$B$7:$R$2700,3,0)</f>
        <v>44262</v>
      </c>
      <c r="C36" s="65">
        <f>VLOOKUP($A36,'Return Data'!$B$7:$R$2700,4,0)</f>
        <v>2166.2856999999999</v>
      </c>
      <c r="D36" s="65">
        <f>VLOOKUP($A36,'Return Data'!$B$7:$R$2700,5,0)</f>
        <v>3.3435000000000001</v>
      </c>
      <c r="E36" s="66">
        <f t="shared" si="12"/>
        <v>12</v>
      </c>
      <c r="F36" s="65">
        <f>VLOOKUP($A36,'Return Data'!$B$7:$R$2700,6,0)</f>
        <v>2.9857999999999998</v>
      </c>
      <c r="G36" s="66">
        <f t="shared" si="13"/>
        <v>10</v>
      </c>
      <c r="H36" s="65">
        <f>VLOOKUP($A36,'Return Data'!$B$7:$R$2700,7,0)</f>
        <v>2.8997000000000002</v>
      </c>
      <c r="I36" s="66">
        <f t="shared" si="14"/>
        <v>8</v>
      </c>
      <c r="J36" s="65">
        <f>VLOOKUP($A36,'Return Data'!$B$7:$R$2700,8,0)</f>
        <v>2.9811000000000001</v>
      </c>
      <c r="K36" s="66">
        <f t="shared" si="15"/>
        <v>5</v>
      </c>
      <c r="L36" s="65">
        <f>VLOOKUP($A36,'Return Data'!$B$7:$R$2700,9,0)</f>
        <v>3.218</v>
      </c>
      <c r="M36" s="66">
        <f t="shared" si="16"/>
        <v>12</v>
      </c>
      <c r="N36" s="65">
        <f>VLOOKUP($A36,'Return Data'!$B$7:$R$2700,10,0)</f>
        <v>3.2323</v>
      </c>
      <c r="O36" s="66">
        <f t="shared" si="17"/>
        <v>8</v>
      </c>
      <c r="P36" s="65">
        <f>VLOOKUP($A36,'Return Data'!$B$7:$R$2700,11,0)</f>
        <v>3.2938000000000001</v>
      </c>
      <c r="Q36" s="66">
        <f t="shared" si="18"/>
        <v>8</v>
      </c>
      <c r="R36" s="65">
        <f>VLOOKUP($A36,'Return Data'!$B$7:$R$2700,12,0)</f>
        <v>3.3717000000000001</v>
      </c>
      <c r="S36" s="66">
        <f t="shared" si="19"/>
        <v>6</v>
      </c>
      <c r="T36" s="65">
        <f>VLOOKUP($A36,'Return Data'!$B$7:$R$2700,13,0)</f>
        <v>3.8797000000000001</v>
      </c>
      <c r="U36" s="66">
        <f t="shared" si="20"/>
        <v>14</v>
      </c>
      <c r="V36" s="65">
        <f>VLOOKUP($A36,'Return Data'!$B$7:$R$2700,17,0)</f>
        <v>5.0885999999999996</v>
      </c>
      <c r="W36" s="66">
        <f t="shared" si="21"/>
        <v>16</v>
      </c>
      <c r="X36" s="65">
        <f>VLOOKUP($A36,'Return Data'!$B$7:$R$2700,14,0)</f>
        <v>5.8932000000000002</v>
      </c>
      <c r="Y36" s="66">
        <f t="shared" si="22"/>
        <v>17</v>
      </c>
      <c r="Z36" s="65">
        <f>VLOOKUP($A36,'Return Data'!$B$7:$R$2700,16,0)</f>
        <v>7.1361999999999997</v>
      </c>
      <c r="AA36" s="67">
        <f t="shared" si="23"/>
        <v>29</v>
      </c>
    </row>
    <row r="37" spans="1:27" x14ac:dyDescent="0.3">
      <c r="A37" s="63" t="s">
        <v>147</v>
      </c>
      <c r="B37" s="64">
        <f>VLOOKUP($A37,'Return Data'!$B$7:$R$2700,3,0)</f>
        <v>44262</v>
      </c>
      <c r="C37" s="65">
        <f>VLOOKUP($A37,'Return Data'!$B$7:$R$2700,4,0)</f>
        <v>11.0146</v>
      </c>
      <c r="D37" s="65">
        <f>VLOOKUP($A37,'Return Data'!$B$7:$R$2700,5,0)</f>
        <v>2.9828999999999999</v>
      </c>
      <c r="E37" s="66">
        <f t="shared" si="12"/>
        <v>40</v>
      </c>
      <c r="F37" s="65">
        <f>VLOOKUP($A37,'Return Data'!$B$7:$R$2700,6,0)</f>
        <v>1.9885999999999999</v>
      </c>
      <c r="G37" s="66">
        <f t="shared" si="13"/>
        <v>42</v>
      </c>
      <c r="H37" s="65">
        <f>VLOOKUP($A37,'Return Data'!$B$7:$R$2700,7,0)</f>
        <v>2.2259000000000002</v>
      </c>
      <c r="I37" s="66">
        <f t="shared" si="14"/>
        <v>42</v>
      </c>
      <c r="J37" s="65">
        <f>VLOOKUP($A37,'Return Data'!$B$7:$R$2700,8,0)</f>
        <v>2.7248999999999999</v>
      </c>
      <c r="K37" s="66">
        <f t="shared" si="15"/>
        <v>34</v>
      </c>
      <c r="L37" s="65">
        <f>VLOOKUP($A37,'Return Data'!$B$7:$R$2700,9,0)</f>
        <v>3.1318999999999999</v>
      </c>
      <c r="M37" s="66">
        <f t="shared" si="16"/>
        <v>25</v>
      </c>
      <c r="N37" s="65">
        <f>VLOOKUP($A37,'Return Data'!$B$7:$R$2700,10,0)</f>
        <v>2.87</v>
      </c>
      <c r="O37" s="66">
        <f t="shared" si="17"/>
        <v>41</v>
      </c>
      <c r="P37" s="65">
        <f>VLOOKUP($A37,'Return Data'!$B$7:$R$2700,11,0)</f>
        <v>2.9367000000000001</v>
      </c>
      <c r="Q37" s="66">
        <f t="shared" si="18"/>
        <v>40</v>
      </c>
      <c r="R37" s="65">
        <f>VLOOKUP($A37,'Return Data'!$B$7:$R$2700,12,0)</f>
        <v>2.9729999999999999</v>
      </c>
      <c r="S37" s="66">
        <f t="shared" si="19"/>
        <v>39</v>
      </c>
      <c r="T37" s="65">
        <f>VLOOKUP($A37,'Return Data'!$B$7:$R$2700,13,0)</f>
        <v>3.1821999999999999</v>
      </c>
      <c r="U37" s="66">
        <f t="shared" si="20"/>
        <v>36</v>
      </c>
      <c r="V37" s="65"/>
      <c r="W37" s="66"/>
      <c r="X37" s="65"/>
      <c r="Y37" s="66"/>
      <c r="Z37" s="65">
        <f>VLOOKUP($A37,'Return Data'!$B$7:$R$2700,16,0)</f>
        <v>4.4564000000000004</v>
      </c>
      <c r="AA37" s="67">
        <f t="shared" si="23"/>
        <v>37</v>
      </c>
    </row>
    <row r="38" spans="1:27" x14ac:dyDescent="0.3">
      <c r="A38" s="63" t="s">
        <v>148</v>
      </c>
      <c r="B38" s="64">
        <f>VLOOKUP($A38,'Return Data'!$B$7:$R$2700,3,0)</f>
        <v>44262</v>
      </c>
      <c r="C38" s="65">
        <f>VLOOKUP($A38,'Return Data'!$B$7:$R$2700,4,0)</f>
        <v>5020.3332</v>
      </c>
      <c r="D38" s="65">
        <f>VLOOKUP($A38,'Return Data'!$B$7:$R$2700,5,0)</f>
        <v>3.1846999999999999</v>
      </c>
      <c r="E38" s="66">
        <f t="shared" si="12"/>
        <v>28</v>
      </c>
      <c r="F38" s="65">
        <f>VLOOKUP($A38,'Return Data'!$B$7:$R$2700,6,0)</f>
        <v>2.7677999999999998</v>
      </c>
      <c r="G38" s="66">
        <f t="shared" si="13"/>
        <v>28</v>
      </c>
      <c r="H38" s="65">
        <f>VLOOKUP($A38,'Return Data'!$B$7:$R$2700,7,0)</f>
        <v>2.6745000000000001</v>
      </c>
      <c r="I38" s="66">
        <f t="shared" si="14"/>
        <v>22</v>
      </c>
      <c r="J38" s="65">
        <f>VLOOKUP($A38,'Return Data'!$B$7:$R$2700,8,0)</f>
        <v>2.8018999999999998</v>
      </c>
      <c r="K38" s="66">
        <f t="shared" si="15"/>
        <v>23</v>
      </c>
      <c r="L38" s="65">
        <f>VLOOKUP($A38,'Return Data'!$B$7:$R$2700,9,0)</f>
        <v>3.2477999999999998</v>
      </c>
      <c r="M38" s="66">
        <f t="shared" si="16"/>
        <v>10</v>
      </c>
      <c r="N38" s="65">
        <f>VLOOKUP($A38,'Return Data'!$B$7:$R$2700,10,0)</f>
        <v>3.0895999999999999</v>
      </c>
      <c r="O38" s="66">
        <f t="shared" si="17"/>
        <v>19</v>
      </c>
      <c r="P38" s="65">
        <f>VLOOKUP($A38,'Return Data'!$B$7:$R$2700,11,0)</f>
        <v>3.1522999999999999</v>
      </c>
      <c r="Q38" s="66">
        <f t="shared" si="18"/>
        <v>19</v>
      </c>
      <c r="R38" s="65">
        <f>VLOOKUP($A38,'Return Data'!$B$7:$R$2700,12,0)</f>
        <v>3.3290000000000002</v>
      </c>
      <c r="S38" s="66">
        <f t="shared" si="19"/>
        <v>10</v>
      </c>
      <c r="T38" s="65">
        <f>VLOOKUP($A38,'Return Data'!$B$7:$R$2700,13,0)</f>
        <v>3.9277000000000002</v>
      </c>
      <c r="U38" s="66">
        <f t="shared" si="20"/>
        <v>11</v>
      </c>
      <c r="V38" s="65">
        <f>VLOOKUP($A38,'Return Data'!$B$7:$R$2700,17,0)</f>
        <v>5.1737000000000002</v>
      </c>
      <c r="W38" s="66">
        <f t="shared" si="21"/>
        <v>7</v>
      </c>
      <c r="X38" s="65">
        <f>VLOOKUP($A38,'Return Data'!$B$7:$R$2700,14,0)</f>
        <v>5.9836</v>
      </c>
      <c r="Y38" s="66">
        <f t="shared" si="22"/>
        <v>8</v>
      </c>
      <c r="Z38" s="65">
        <f>VLOOKUP($A38,'Return Data'!$B$7:$R$2700,16,0)</f>
        <v>7.4040999999999997</v>
      </c>
      <c r="AA38" s="67">
        <f t="shared" si="23"/>
        <v>6</v>
      </c>
    </row>
    <row r="39" spans="1:27" x14ac:dyDescent="0.3">
      <c r="A39" s="63" t="s">
        <v>149</v>
      </c>
      <c r="B39" s="64">
        <f>VLOOKUP($A39,'Return Data'!$B$7:$R$2700,3,0)</f>
        <v>44262</v>
      </c>
      <c r="C39" s="65">
        <f>VLOOKUP($A39,'Return Data'!$B$7:$R$2700,4,0)</f>
        <v>1150.6016</v>
      </c>
      <c r="D39" s="65">
        <f>VLOOKUP($A39,'Return Data'!$B$7:$R$2700,5,0)</f>
        <v>3.1267999999999998</v>
      </c>
      <c r="E39" s="66">
        <f t="shared" si="12"/>
        <v>32</v>
      </c>
      <c r="F39" s="65">
        <f>VLOOKUP($A39,'Return Data'!$B$7:$R$2700,6,0)</f>
        <v>2.2961</v>
      </c>
      <c r="G39" s="66">
        <f t="shared" si="13"/>
        <v>40</v>
      </c>
      <c r="H39" s="65">
        <f>VLOOKUP($A39,'Return Data'!$B$7:$R$2700,7,0)</f>
        <v>2.3363</v>
      </c>
      <c r="I39" s="66">
        <f t="shared" si="14"/>
        <v>39</v>
      </c>
      <c r="J39" s="65">
        <f>VLOOKUP($A39,'Return Data'!$B$7:$R$2700,8,0)</f>
        <v>2.7111999999999998</v>
      </c>
      <c r="K39" s="66">
        <f t="shared" si="15"/>
        <v>36</v>
      </c>
      <c r="L39" s="65">
        <f>VLOOKUP($A39,'Return Data'!$B$7:$R$2700,9,0)</f>
        <v>3.1404999999999998</v>
      </c>
      <c r="M39" s="66">
        <f t="shared" si="16"/>
        <v>24</v>
      </c>
      <c r="N39" s="65">
        <f>VLOOKUP($A39,'Return Data'!$B$7:$R$2700,10,0)</f>
        <v>2.9405999999999999</v>
      </c>
      <c r="O39" s="66">
        <f t="shared" si="17"/>
        <v>38</v>
      </c>
      <c r="P39" s="65">
        <f>VLOOKUP($A39,'Return Data'!$B$7:$R$2700,11,0)</f>
        <v>3.0213999999999999</v>
      </c>
      <c r="Q39" s="66">
        <f t="shared" si="18"/>
        <v>36</v>
      </c>
      <c r="R39" s="65">
        <f>VLOOKUP($A39,'Return Data'!$B$7:$R$2700,12,0)</f>
        <v>3.0764999999999998</v>
      </c>
      <c r="S39" s="66">
        <f t="shared" si="19"/>
        <v>36</v>
      </c>
      <c r="T39" s="65">
        <f>VLOOKUP($A39,'Return Data'!$B$7:$R$2700,13,0)</f>
        <v>3.3626</v>
      </c>
      <c r="U39" s="66">
        <f t="shared" si="20"/>
        <v>31</v>
      </c>
      <c r="V39" s="65">
        <f>VLOOKUP($A39,'Return Data'!$B$7:$R$2700,17,0)</f>
        <v>4.5049999999999999</v>
      </c>
      <c r="W39" s="66">
        <f t="shared" si="21"/>
        <v>34</v>
      </c>
      <c r="X39" s="65"/>
      <c r="Y39" s="66"/>
      <c r="Z39" s="65">
        <f>VLOOKUP($A39,'Return Data'!$B$7:$R$2700,16,0)</f>
        <v>5.0918000000000001</v>
      </c>
      <c r="AA39" s="67">
        <f t="shared" si="23"/>
        <v>35</v>
      </c>
    </row>
    <row r="40" spans="1:27" x14ac:dyDescent="0.3">
      <c r="A40" s="63" t="s">
        <v>150</v>
      </c>
      <c r="B40" s="64">
        <f>VLOOKUP($A40,'Return Data'!$B$7:$R$2700,3,0)</f>
        <v>44262</v>
      </c>
      <c r="C40" s="65">
        <f>VLOOKUP($A40,'Return Data'!$B$7:$R$2700,4,0)</f>
        <v>267.43900000000002</v>
      </c>
      <c r="D40" s="65">
        <f>VLOOKUP($A40,'Return Data'!$B$7:$R$2700,5,0)</f>
        <v>3.5352000000000001</v>
      </c>
      <c r="E40" s="66">
        <f t="shared" si="12"/>
        <v>5</v>
      </c>
      <c r="F40" s="65">
        <f>VLOOKUP($A40,'Return Data'!$B$7:$R$2700,6,0)</f>
        <v>2.8803999999999998</v>
      </c>
      <c r="G40" s="66">
        <f t="shared" si="13"/>
        <v>16</v>
      </c>
      <c r="H40" s="65">
        <f>VLOOKUP($A40,'Return Data'!$B$7:$R$2700,7,0)</f>
        <v>2.7446999999999999</v>
      </c>
      <c r="I40" s="66">
        <f t="shared" si="14"/>
        <v>15</v>
      </c>
      <c r="J40" s="65">
        <f>VLOOKUP($A40,'Return Data'!$B$7:$R$2700,8,0)</f>
        <v>2.9660000000000002</v>
      </c>
      <c r="K40" s="66">
        <f t="shared" si="15"/>
        <v>6</v>
      </c>
      <c r="L40" s="65">
        <f>VLOOKUP($A40,'Return Data'!$B$7:$R$2700,9,0)</f>
        <v>3.2764000000000002</v>
      </c>
      <c r="M40" s="66">
        <f t="shared" si="16"/>
        <v>4</v>
      </c>
      <c r="N40" s="65">
        <f>VLOOKUP($A40,'Return Data'!$B$7:$R$2700,10,0)</f>
        <v>3.1352000000000002</v>
      </c>
      <c r="O40" s="66">
        <f t="shared" si="17"/>
        <v>15</v>
      </c>
      <c r="P40" s="65">
        <f>VLOOKUP($A40,'Return Data'!$B$7:$R$2700,11,0)</f>
        <v>3.1823999999999999</v>
      </c>
      <c r="Q40" s="66">
        <f t="shared" si="18"/>
        <v>14</v>
      </c>
      <c r="R40" s="65">
        <f>VLOOKUP($A40,'Return Data'!$B$7:$R$2700,12,0)</f>
        <v>3.3651</v>
      </c>
      <c r="S40" s="66">
        <f t="shared" si="19"/>
        <v>7</v>
      </c>
      <c r="T40" s="65">
        <f>VLOOKUP($A40,'Return Data'!$B$7:$R$2700,13,0)</f>
        <v>3.9198</v>
      </c>
      <c r="U40" s="66">
        <f t="shared" si="20"/>
        <v>12</v>
      </c>
      <c r="V40" s="65">
        <f>VLOOKUP($A40,'Return Data'!$B$7:$R$2700,17,0)</f>
        <v>5.1730999999999998</v>
      </c>
      <c r="W40" s="66">
        <f t="shared" si="21"/>
        <v>8</v>
      </c>
      <c r="X40" s="65">
        <f>VLOOKUP($A40,'Return Data'!$B$7:$R$2700,14,0)</f>
        <v>5.9844999999999997</v>
      </c>
      <c r="Y40" s="66">
        <f t="shared" si="22"/>
        <v>7</v>
      </c>
      <c r="Z40" s="65">
        <f>VLOOKUP($A40,'Return Data'!$B$7:$R$2700,16,0)</f>
        <v>7.3837000000000002</v>
      </c>
      <c r="AA40" s="67">
        <f t="shared" si="23"/>
        <v>9</v>
      </c>
    </row>
    <row r="41" spans="1:27" x14ac:dyDescent="0.3">
      <c r="A41" s="63" t="s">
        <v>151</v>
      </c>
      <c r="B41" s="64">
        <f>VLOOKUP($A41,'Return Data'!$B$7:$R$2700,3,0)</f>
        <v>44262</v>
      </c>
      <c r="C41" s="65">
        <f>VLOOKUP($A41,'Return Data'!$B$7:$R$2700,4,0)</f>
        <v>2901.3857600000001</v>
      </c>
      <c r="D41" s="65">
        <f>VLOOKUP($A41,'Return Data'!$B$7:$R$2700,5,0)</f>
        <v>3.2227999999999999</v>
      </c>
      <c r="E41" s="66">
        <f t="shared" si="12"/>
        <v>24</v>
      </c>
      <c r="F41" s="65">
        <f>VLOOKUP($A41,'Return Data'!$B$7:$R$2700,6,0)</f>
        <v>2.6334</v>
      </c>
      <c r="G41" s="66">
        <f t="shared" si="13"/>
        <v>32</v>
      </c>
      <c r="H41" s="65">
        <f>VLOOKUP($A41,'Return Data'!$B$7:$R$2700,7,0)</f>
        <v>2.8428</v>
      </c>
      <c r="I41" s="66">
        <f t="shared" si="14"/>
        <v>10</v>
      </c>
      <c r="J41" s="65">
        <f>VLOOKUP($A41,'Return Data'!$B$7:$R$2700,8,0)</f>
        <v>2.9232</v>
      </c>
      <c r="K41" s="66">
        <f t="shared" si="15"/>
        <v>9</v>
      </c>
      <c r="L41" s="65">
        <f>VLOOKUP($A41,'Return Data'!$B$7:$R$2700,9,0)</f>
        <v>3.1570999999999998</v>
      </c>
      <c r="M41" s="66">
        <f t="shared" si="16"/>
        <v>21</v>
      </c>
      <c r="N41" s="65">
        <f>VLOOKUP($A41,'Return Data'!$B$7:$R$2700,10,0)</f>
        <v>3.0718999999999999</v>
      </c>
      <c r="O41" s="66">
        <f t="shared" si="17"/>
        <v>24</v>
      </c>
      <c r="P41" s="65">
        <f>VLOOKUP($A41,'Return Data'!$B$7:$R$2700,11,0)</f>
        <v>3.0891999999999999</v>
      </c>
      <c r="Q41" s="66">
        <f t="shared" si="18"/>
        <v>31</v>
      </c>
      <c r="R41" s="65">
        <f>VLOOKUP($A41,'Return Data'!$B$7:$R$2700,12,0)</f>
        <v>3.1615000000000002</v>
      </c>
      <c r="S41" s="66">
        <f t="shared" si="19"/>
        <v>33</v>
      </c>
      <c r="T41" s="65">
        <f>VLOOKUP($A41,'Return Data'!$B$7:$R$2700,13,0)</f>
        <v>3.4464000000000001</v>
      </c>
      <c r="U41" s="66">
        <f t="shared" si="20"/>
        <v>30</v>
      </c>
      <c r="V41" s="65">
        <f>VLOOKUP($A41,'Return Data'!$B$7:$R$2700,17,0)</f>
        <v>4.6656000000000004</v>
      </c>
      <c r="W41" s="66">
        <f t="shared" si="21"/>
        <v>30</v>
      </c>
      <c r="X41" s="65">
        <f>VLOOKUP($A41,'Return Data'!$B$7:$R$2700,14,0)</f>
        <v>2.4857</v>
      </c>
      <c r="Y41" s="66">
        <f t="shared" si="22"/>
        <v>34</v>
      </c>
      <c r="Z41" s="65">
        <f>VLOOKUP($A41,'Return Data'!$B$7:$R$2700,16,0)</f>
        <v>6.1002999999999998</v>
      </c>
      <c r="AA41" s="67">
        <f t="shared" si="23"/>
        <v>34</v>
      </c>
    </row>
    <row r="42" spans="1:27" x14ac:dyDescent="0.3">
      <c r="A42" s="63" t="s">
        <v>152</v>
      </c>
      <c r="B42" s="64">
        <f>VLOOKUP($A42,'Return Data'!$B$7:$R$2700,3,0)</f>
        <v>44262</v>
      </c>
      <c r="C42" s="65">
        <f>VLOOKUP($A42,'Return Data'!$B$7:$R$2700,4,0)</f>
        <v>32.808300000000003</v>
      </c>
      <c r="D42" s="65">
        <f>VLOOKUP($A42,'Return Data'!$B$7:$R$2700,5,0)</f>
        <v>4.1173000000000002</v>
      </c>
      <c r="E42" s="66">
        <f t="shared" si="12"/>
        <v>2</v>
      </c>
      <c r="F42" s="65">
        <f>VLOOKUP($A42,'Return Data'!$B$7:$R$2700,6,0)</f>
        <v>4.6002000000000001</v>
      </c>
      <c r="G42" s="66">
        <f t="shared" si="13"/>
        <v>1</v>
      </c>
      <c r="H42" s="65">
        <f>VLOOKUP($A42,'Return Data'!$B$7:$R$2700,7,0)</f>
        <v>3.8490000000000002</v>
      </c>
      <c r="I42" s="66">
        <f t="shared" si="14"/>
        <v>1</v>
      </c>
      <c r="J42" s="65">
        <f>VLOOKUP($A42,'Return Data'!$B$7:$R$2700,8,0)</f>
        <v>3.9076</v>
      </c>
      <c r="K42" s="66">
        <f t="shared" si="15"/>
        <v>1</v>
      </c>
      <c r="L42" s="65">
        <f>VLOOKUP($A42,'Return Data'!$B$7:$R$2700,9,0)</f>
        <v>4.1933999999999996</v>
      </c>
      <c r="M42" s="66">
        <f t="shared" si="16"/>
        <v>1</v>
      </c>
      <c r="N42" s="65">
        <f>VLOOKUP($A42,'Return Data'!$B$7:$R$2700,10,0)</f>
        <v>4.3997000000000002</v>
      </c>
      <c r="O42" s="66">
        <f t="shared" si="17"/>
        <v>1</v>
      </c>
      <c r="P42" s="65">
        <f>VLOOKUP($A42,'Return Data'!$B$7:$R$2700,11,0)</f>
        <v>4.7074999999999996</v>
      </c>
      <c r="Q42" s="66">
        <f t="shared" si="18"/>
        <v>1</v>
      </c>
      <c r="R42" s="65">
        <f>VLOOKUP($A42,'Return Data'!$B$7:$R$2700,12,0)</f>
        <v>4.7538999999999998</v>
      </c>
      <c r="S42" s="66">
        <f t="shared" si="19"/>
        <v>1</v>
      </c>
      <c r="T42" s="65">
        <f>VLOOKUP($A42,'Return Data'!$B$7:$R$2700,13,0)</f>
        <v>4.9146999999999998</v>
      </c>
      <c r="U42" s="66">
        <f t="shared" si="20"/>
        <v>1</v>
      </c>
      <c r="V42" s="65">
        <f>VLOOKUP($A42,'Return Data'!$B$7:$R$2700,17,0)</f>
        <v>6.0228999999999999</v>
      </c>
      <c r="W42" s="66">
        <f t="shared" si="21"/>
        <v>1</v>
      </c>
      <c r="X42" s="65">
        <f>VLOOKUP($A42,'Return Data'!$B$7:$R$2700,14,0)</f>
        <v>6.5612000000000004</v>
      </c>
      <c r="Y42" s="66">
        <f t="shared" si="22"/>
        <v>1</v>
      </c>
      <c r="Z42" s="65">
        <f>VLOOKUP($A42,'Return Data'!$B$7:$R$2700,16,0)</f>
        <v>7.8280000000000003</v>
      </c>
      <c r="AA42" s="67">
        <f t="shared" si="23"/>
        <v>1</v>
      </c>
    </row>
    <row r="43" spans="1:27" x14ac:dyDescent="0.3">
      <c r="A43" s="63" t="s">
        <v>153</v>
      </c>
      <c r="B43" s="64">
        <f>VLOOKUP($A43,'Return Data'!$B$7:$R$2700,3,0)</f>
        <v>44262</v>
      </c>
      <c r="C43" s="65">
        <f>VLOOKUP($A43,'Return Data'!$B$7:$R$2700,4,0)</f>
        <v>27.727399999999999</v>
      </c>
      <c r="D43" s="65">
        <f>VLOOKUP($A43,'Return Data'!$B$7:$R$2700,5,0)</f>
        <v>3.1596000000000002</v>
      </c>
      <c r="E43" s="66">
        <f t="shared" si="12"/>
        <v>30</v>
      </c>
      <c r="F43" s="65">
        <f>VLOOKUP($A43,'Return Data'!$B$7:$R$2700,6,0)</f>
        <v>2.2822</v>
      </c>
      <c r="G43" s="66">
        <f t="shared" si="13"/>
        <v>41</v>
      </c>
      <c r="H43" s="65">
        <f>VLOOKUP($A43,'Return Data'!$B$7:$R$2700,7,0)</f>
        <v>2.3706</v>
      </c>
      <c r="I43" s="66">
        <f t="shared" si="14"/>
        <v>35</v>
      </c>
      <c r="J43" s="65">
        <f>VLOOKUP($A43,'Return Data'!$B$7:$R$2700,8,0)</f>
        <v>2.6354000000000002</v>
      </c>
      <c r="K43" s="66">
        <f t="shared" si="15"/>
        <v>40</v>
      </c>
      <c r="L43" s="65">
        <f>VLOOKUP($A43,'Return Data'!$B$7:$R$2700,9,0)</f>
        <v>3.1434000000000002</v>
      </c>
      <c r="M43" s="66">
        <f t="shared" si="16"/>
        <v>23</v>
      </c>
      <c r="N43" s="65">
        <f>VLOOKUP($A43,'Return Data'!$B$7:$R$2700,10,0)</f>
        <v>2.9687999999999999</v>
      </c>
      <c r="O43" s="66">
        <f t="shared" si="17"/>
        <v>37</v>
      </c>
      <c r="P43" s="65">
        <f>VLOOKUP($A43,'Return Data'!$B$7:$R$2700,11,0)</f>
        <v>3.0341</v>
      </c>
      <c r="Q43" s="66">
        <f t="shared" si="18"/>
        <v>35</v>
      </c>
      <c r="R43" s="65">
        <f>VLOOKUP($A43,'Return Data'!$B$7:$R$2700,12,0)</f>
        <v>3.0811999999999999</v>
      </c>
      <c r="S43" s="66">
        <f t="shared" si="19"/>
        <v>35</v>
      </c>
      <c r="T43" s="65">
        <f>VLOOKUP($A43,'Return Data'!$B$7:$R$2700,13,0)</f>
        <v>3.2963</v>
      </c>
      <c r="U43" s="66">
        <f t="shared" si="20"/>
        <v>34</v>
      </c>
      <c r="V43" s="65">
        <f>VLOOKUP($A43,'Return Data'!$B$7:$R$2700,17,0)</f>
        <v>4.5420999999999996</v>
      </c>
      <c r="W43" s="66">
        <f t="shared" si="21"/>
        <v>33</v>
      </c>
      <c r="X43" s="65">
        <f>VLOOKUP($A43,'Return Data'!$B$7:$R$2700,14,0)</f>
        <v>5.2464000000000004</v>
      </c>
      <c r="Y43" s="66">
        <f t="shared" si="22"/>
        <v>31</v>
      </c>
      <c r="Z43" s="65">
        <f>VLOOKUP($A43,'Return Data'!$B$7:$R$2700,16,0)</f>
        <v>7.0713999999999997</v>
      </c>
      <c r="AA43" s="67">
        <f t="shared" si="23"/>
        <v>30</v>
      </c>
    </row>
    <row r="44" spans="1:27" x14ac:dyDescent="0.3">
      <c r="A44" s="63" t="s">
        <v>156</v>
      </c>
      <c r="B44" s="64">
        <f>VLOOKUP($A44,'Return Data'!$B$7:$R$2700,3,0)</f>
        <v>44262</v>
      </c>
      <c r="C44" s="65">
        <f>VLOOKUP($A44,'Return Data'!$B$7:$R$2700,4,0)</f>
        <v>3213.9173999999998</v>
      </c>
      <c r="D44" s="65">
        <f>VLOOKUP($A44,'Return Data'!$B$7:$R$2700,5,0)</f>
        <v>3.2711000000000001</v>
      </c>
      <c r="E44" s="66">
        <f t="shared" si="12"/>
        <v>18</v>
      </c>
      <c r="F44" s="65">
        <f>VLOOKUP($A44,'Return Data'!$B$7:$R$2700,6,0)</f>
        <v>2.8031000000000001</v>
      </c>
      <c r="G44" s="66">
        <f t="shared" si="13"/>
        <v>26</v>
      </c>
      <c r="H44" s="65">
        <f>VLOOKUP($A44,'Return Data'!$B$7:$R$2700,7,0)</f>
        <v>2.64</v>
      </c>
      <c r="I44" s="66">
        <f t="shared" si="14"/>
        <v>26</v>
      </c>
      <c r="J44" s="65">
        <f>VLOOKUP($A44,'Return Data'!$B$7:$R$2700,8,0)</f>
        <v>2.7871999999999999</v>
      </c>
      <c r="K44" s="66">
        <f t="shared" si="15"/>
        <v>27</v>
      </c>
      <c r="L44" s="65">
        <f>VLOOKUP($A44,'Return Data'!$B$7:$R$2700,9,0)</f>
        <v>3.2050999999999998</v>
      </c>
      <c r="M44" s="66">
        <f t="shared" si="16"/>
        <v>15</v>
      </c>
      <c r="N44" s="65">
        <f>VLOOKUP($A44,'Return Data'!$B$7:$R$2700,10,0)</f>
        <v>3.0470999999999999</v>
      </c>
      <c r="O44" s="66">
        <f t="shared" si="17"/>
        <v>29</v>
      </c>
      <c r="P44" s="65">
        <f>VLOOKUP($A44,'Return Data'!$B$7:$R$2700,11,0)</f>
        <v>3.1419000000000001</v>
      </c>
      <c r="Q44" s="66">
        <f t="shared" si="18"/>
        <v>22</v>
      </c>
      <c r="R44" s="65">
        <f>VLOOKUP($A44,'Return Data'!$B$7:$R$2700,12,0)</f>
        <v>3.2865000000000002</v>
      </c>
      <c r="S44" s="66">
        <f t="shared" si="19"/>
        <v>19</v>
      </c>
      <c r="T44" s="65">
        <f>VLOOKUP($A44,'Return Data'!$B$7:$R$2700,13,0)</f>
        <v>3.8376000000000001</v>
      </c>
      <c r="U44" s="66">
        <f t="shared" si="20"/>
        <v>16</v>
      </c>
      <c r="V44" s="65">
        <f>VLOOKUP($A44,'Return Data'!$B$7:$R$2700,17,0)</f>
        <v>5.0321999999999996</v>
      </c>
      <c r="W44" s="66">
        <f t="shared" si="21"/>
        <v>20</v>
      </c>
      <c r="X44" s="65">
        <f>VLOOKUP($A44,'Return Data'!$B$7:$R$2700,14,0)</f>
        <v>5.8486000000000002</v>
      </c>
      <c r="Y44" s="66">
        <f t="shared" si="22"/>
        <v>21</v>
      </c>
      <c r="Z44" s="65">
        <f>VLOOKUP($A44,'Return Data'!$B$7:$R$2700,16,0)</f>
        <v>7.2981999999999996</v>
      </c>
      <c r="AA44" s="67">
        <f t="shared" si="23"/>
        <v>25</v>
      </c>
    </row>
    <row r="45" spans="1:27" x14ac:dyDescent="0.3">
      <c r="A45" s="63" t="s">
        <v>157</v>
      </c>
      <c r="B45" s="64">
        <f>VLOOKUP($A45,'Return Data'!$B$7:$R$2700,3,0)</f>
        <v>44262</v>
      </c>
      <c r="C45" s="65">
        <f>VLOOKUP($A45,'Return Data'!$B$7:$R$2700,4,0)</f>
        <v>43.291499999999999</v>
      </c>
      <c r="D45" s="65">
        <f>VLOOKUP($A45,'Return Data'!$B$7:$R$2700,5,0)</f>
        <v>3.3727999999999998</v>
      </c>
      <c r="E45" s="66">
        <f t="shared" si="12"/>
        <v>11</v>
      </c>
      <c r="F45" s="65">
        <f>VLOOKUP($A45,'Return Data'!$B$7:$R$2700,6,0)</f>
        <v>2.9798</v>
      </c>
      <c r="G45" s="66">
        <f t="shared" si="13"/>
        <v>11</v>
      </c>
      <c r="H45" s="65">
        <f>VLOOKUP($A45,'Return Data'!$B$7:$R$2700,7,0)</f>
        <v>2.8079000000000001</v>
      </c>
      <c r="I45" s="66">
        <f t="shared" si="14"/>
        <v>13</v>
      </c>
      <c r="J45" s="65">
        <f>VLOOKUP($A45,'Return Data'!$B$7:$R$2700,8,0)</f>
        <v>2.8999000000000001</v>
      </c>
      <c r="K45" s="66">
        <f t="shared" si="15"/>
        <v>12</v>
      </c>
      <c r="L45" s="65">
        <f>VLOOKUP($A45,'Return Data'!$B$7:$R$2700,9,0)</f>
        <v>3.1936</v>
      </c>
      <c r="M45" s="66">
        <f t="shared" si="16"/>
        <v>16</v>
      </c>
      <c r="N45" s="65">
        <f>VLOOKUP($A45,'Return Data'!$B$7:$R$2700,10,0)</f>
        <v>3.1446999999999998</v>
      </c>
      <c r="O45" s="66">
        <f t="shared" si="17"/>
        <v>13</v>
      </c>
      <c r="P45" s="65">
        <f>VLOOKUP($A45,'Return Data'!$B$7:$R$2700,11,0)</f>
        <v>3.2286999999999999</v>
      </c>
      <c r="Q45" s="66">
        <f t="shared" si="18"/>
        <v>11</v>
      </c>
      <c r="R45" s="65">
        <f>VLOOKUP($A45,'Return Data'!$B$7:$R$2700,12,0)</f>
        <v>3.3247</v>
      </c>
      <c r="S45" s="66">
        <f t="shared" si="19"/>
        <v>11</v>
      </c>
      <c r="T45" s="65">
        <f>VLOOKUP($A45,'Return Data'!$B$7:$R$2700,13,0)</f>
        <v>3.8319999999999999</v>
      </c>
      <c r="U45" s="66">
        <f t="shared" si="20"/>
        <v>17</v>
      </c>
      <c r="V45" s="65">
        <f>VLOOKUP($A45,'Return Data'!$B$7:$R$2700,17,0)</f>
        <v>5.0796999999999999</v>
      </c>
      <c r="W45" s="66">
        <f t="shared" si="21"/>
        <v>18</v>
      </c>
      <c r="X45" s="65">
        <f>VLOOKUP($A45,'Return Data'!$B$7:$R$2700,14,0)</f>
        <v>5.9043999999999999</v>
      </c>
      <c r="Y45" s="66">
        <f t="shared" si="22"/>
        <v>16</v>
      </c>
      <c r="Z45" s="65">
        <f>VLOOKUP($A45,'Return Data'!$B$7:$R$2700,16,0)</f>
        <v>7.3532000000000002</v>
      </c>
      <c r="AA45" s="67">
        <f t="shared" si="23"/>
        <v>15</v>
      </c>
    </row>
    <row r="46" spans="1:27" x14ac:dyDescent="0.3">
      <c r="A46" s="63" t="s">
        <v>158</v>
      </c>
      <c r="B46" s="64">
        <f>VLOOKUP($A46,'Return Data'!$B$7:$R$2700,3,0)</f>
        <v>44262</v>
      </c>
      <c r="C46" s="65">
        <f>VLOOKUP($A46,'Return Data'!$B$7:$R$2700,4,0)</f>
        <v>3239.9490000000001</v>
      </c>
      <c r="D46" s="65">
        <f>VLOOKUP($A46,'Return Data'!$B$7:$R$2700,5,0)</f>
        <v>3.1061999999999999</v>
      </c>
      <c r="E46" s="66">
        <f t="shared" si="12"/>
        <v>34</v>
      </c>
      <c r="F46" s="65">
        <f>VLOOKUP($A46,'Return Data'!$B$7:$R$2700,6,0)</f>
        <v>2.669</v>
      </c>
      <c r="G46" s="66">
        <f t="shared" si="13"/>
        <v>30</v>
      </c>
      <c r="H46" s="65">
        <f>VLOOKUP($A46,'Return Data'!$B$7:$R$2700,7,0)</f>
        <v>2.4872999999999998</v>
      </c>
      <c r="I46" s="66">
        <f t="shared" si="14"/>
        <v>32</v>
      </c>
      <c r="J46" s="65">
        <f>VLOOKUP($A46,'Return Data'!$B$7:$R$2700,8,0)</f>
        <v>2.7121</v>
      </c>
      <c r="K46" s="66">
        <f t="shared" si="15"/>
        <v>35</v>
      </c>
      <c r="L46" s="65">
        <f>VLOOKUP($A46,'Return Data'!$B$7:$R$2700,9,0)</f>
        <v>3.1311</v>
      </c>
      <c r="M46" s="66">
        <f t="shared" si="16"/>
        <v>26</v>
      </c>
      <c r="N46" s="65">
        <f>VLOOKUP($A46,'Return Data'!$B$7:$R$2700,10,0)</f>
        <v>3.0131000000000001</v>
      </c>
      <c r="O46" s="66">
        <f t="shared" si="17"/>
        <v>33</v>
      </c>
      <c r="P46" s="65">
        <f>VLOOKUP($A46,'Return Data'!$B$7:$R$2700,11,0)</f>
        <v>3.1463999999999999</v>
      </c>
      <c r="Q46" s="66">
        <f t="shared" si="18"/>
        <v>21</v>
      </c>
      <c r="R46" s="65">
        <f>VLOOKUP($A46,'Return Data'!$B$7:$R$2700,12,0)</f>
        <v>3.2993000000000001</v>
      </c>
      <c r="S46" s="66">
        <f t="shared" si="19"/>
        <v>17</v>
      </c>
      <c r="T46" s="65">
        <f>VLOOKUP($A46,'Return Data'!$B$7:$R$2700,13,0)</f>
        <v>3.9737</v>
      </c>
      <c r="U46" s="66">
        <f t="shared" si="20"/>
        <v>6</v>
      </c>
      <c r="V46" s="65">
        <f>VLOOKUP($A46,'Return Data'!$B$7:$R$2700,17,0)</f>
        <v>5.1516000000000002</v>
      </c>
      <c r="W46" s="66">
        <f t="shared" si="21"/>
        <v>10</v>
      </c>
      <c r="X46" s="65">
        <f>VLOOKUP($A46,'Return Data'!$B$7:$R$2700,14,0)</f>
        <v>5.9509999999999996</v>
      </c>
      <c r="Y46" s="66">
        <f t="shared" si="22"/>
        <v>10</v>
      </c>
      <c r="Z46" s="65">
        <f>VLOOKUP($A46,'Return Data'!$B$7:$R$2700,16,0)</f>
        <v>7.4043999999999999</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44262</v>
      </c>
      <c r="C48" s="65">
        <f>VLOOKUP($A48,'Return Data'!$B$7:$R$2700,4,0)</f>
        <v>1977.3613</v>
      </c>
      <c r="D48" s="65">
        <f>VLOOKUP($A48,'Return Data'!$B$7:$R$2700,5,0)</f>
        <v>3.3302999999999998</v>
      </c>
      <c r="E48" s="66">
        <f t="shared" si="12"/>
        <v>13</v>
      </c>
      <c r="F48" s="65">
        <f>VLOOKUP($A48,'Return Data'!$B$7:$R$2700,6,0)</f>
        <v>2.9868000000000001</v>
      </c>
      <c r="G48" s="66">
        <f t="shared" si="13"/>
        <v>9</v>
      </c>
      <c r="H48" s="65">
        <f>VLOOKUP($A48,'Return Data'!$B$7:$R$2700,7,0)</f>
        <v>2.7389000000000001</v>
      </c>
      <c r="I48" s="66">
        <f t="shared" si="14"/>
        <v>17</v>
      </c>
      <c r="J48" s="65">
        <f>VLOOKUP($A48,'Return Data'!$B$7:$R$2700,8,0)</f>
        <v>2.9548999999999999</v>
      </c>
      <c r="K48" s="66">
        <f t="shared" si="15"/>
        <v>7</v>
      </c>
      <c r="L48" s="65">
        <f>VLOOKUP($A48,'Return Data'!$B$7:$R$2700,9,0)</f>
        <v>3.2696999999999998</v>
      </c>
      <c r="M48" s="66">
        <f t="shared" si="16"/>
        <v>6</v>
      </c>
      <c r="N48" s="65">
        <f>VLOOKUP($A48,'Return Data'!$B$7:$R$2700,10,0)</f>
        <v>3.1404000000000001</v>
      </c>
      <c r="O48" s="66">
        <f t="shared" si="17"/>
        <v>14</v>
      </c>
      <c r="P48" s="65">
        <f>VLOOKUP($A48,'Return Data'!$B$7:$R$2700,11,0)</f>
        <v>3.1802000000000001</v>
      </c>
      <c r="Q48" s="66">
        <f t="shared" si="18"/>
        <v>15</v>
      </c>
      <c r="R48" s="65">
        <f>VLOOKUP($A48,'Return Data'!$B$7:$R$2700,12,0)</f>
        <v>3.3151999999999999</v>
      </c>
      <c r="S48" s="66">
        <f t="shared" si="19"/>
        <v>13</v>
      </c>
      <c r="T48" s="65">
        <f>VLOOKUP($A48,'Return Data'!$B$7:$R$2700,13,0)</f>
        <v>3.9992999999999999</v>
      </c>
      <c r="U48" s="66">
        <f t="shared" si="20"/>
        <v>3</v>
      </c>
      <c r="V48" s="65">
        <f>VLOOKUP($A48,'Return Data'!$B$7:$R$2700,17,0)</f>
        <v>5.0919999999999996</v>
      </c>
      <c r="W48" s="66">
        <f t="shared" si="21"/>
        <v>14</v>
      </c>
      <c r="X48" s="65">
        <f>VLOOKUP($A48,'Return Data'!$B$7:$R$2700,14,0)</f>
        <v>4.6407999999999996</v>
      </c>
      <c r="Y48" s="66">
        <f t="shared" si="22"/>
        <v>33</v>
      </c>
      <c r="Z48" s="65">
        <f>VLOOKUP($A48,'Return Data'!$B$7:$R$2700,16,0)</f>
        <v>6.8371000000000004</v>
      </c>
      <c r="AA48" s="67">
        <f t="shared" si="23"/>
        <v>31</v>
      </c>
    </row>
    <row r="49" spans="1:27" x14ac:dyDescent="0.3">
      <c r="A49" s="63" t="s">
        <v>161</v>
      </c>
      <c r="B49" s="64">
        <f>VLOOKUP($A49,'Return Data'!$B$7:$R$2700,3,0)</f>
        <v>44262</v>
      </c>
      <c r="C49" s="65">
        <f>VLOOKUP($A49,'Return Data'!$B$7:$R$2700,4,0)</f>
        <v>3362.6815999999999</v>
      </c>
      <c r="D49" s="65">
        <f>VLOOKUP($A49,'Return Data'!$B$7:$R$2700,5,0)</f>
        <v>3.2241</v>
      </c>
      <c r="E49" s="66">
        <f t="shared" si="12"/>
        <v>22</v>
      </c>
      <c r="F49" s="65">
        <f>VLOOKUP($A49,'Return Data'!$B$7:$R$2700,6,0)</f>
        <v>2.8285999999999998</v>
      </c>
      <c r="G49" s="66">
        <f t="shared" si="13"/>
        <v>22</v>
      </c>
      <c r="H49" s="65">
        <f>VLOOKUP($A49,'Return Data'!$B$7:$R$2700,7,0)</f>
        <v>2.7197</v>
      </c>
      <c r="I49" s="66">
        <f t="shared" si="14"/>
        <v>20</v>
      </c>
      <c r="J49" s="65">
        <f>VLOOKUP($A49,'Return Data'!$B$7:$R$2700,8,0)</f>
        <v>2.8542999999999998</v>
      </c>
      <c r="K49" s="66">
        <f t="shared" si="15"/>
        <v>18</v>
      </c>
      <c r="L49" s="65">
        <f>VLOOKUP($A49,'Return Data'!$B$7:$R$2700,9,0)</f>
        <v>3.2555999999999998</v>
      </c>
      <c r="M49" s="66">
        <f t="shared" si="16"/>
        <v>9</v>
      </c>
      <c r="N49" s="65">
        <f>VLOOKUP($A49,'Return Data'!$B$7:$R$2700,10,0)</f>
        <v>3.0971000000000002</v>
      </c>
      <c r="O49" s="66">
        <f t="shared" si="17"/>
        <v>17</v>
      </c>
      <c r="P49" s="65">
        <f>VLOOKUP($A49,'Return Data'!$B$7:$R$2700,11,0)</f>
        <v>3.1751999999999998</v>
      </c>
      <c r="Q49" s="66">
        <f t="shared" si="18"/>
        <v>16</v>
      </c>
      <c r="R49" s="65">
        <f>VLOOKUP($A49,'Return Data'!$B$7:$R$2700,12,0)</f>
        <v>3.3172000000000001</v>
      </c>
      <c r="S49" s="66">
        <f t="shared" si="19"/>
        <v>12</v>
      </c>
      <c r="T49" s="65">
        <f>VLOOKUP($A49,'Return Data'!$B$7:$R$2700,13,0)</f>
        <v>3.8637000000000001</v>
      </c>
      <c r="U49" s="66">
        <f t="shared" si="20"/>
        <v>15</v>
      </c>
      <c r="V49" s="65">
        <f>VLOOKUP($A49,'Return Data'!$B$7:$R$2700,17,0)</f>
        <v>5.0911</v>
      </c>
      <c r="W49" s="66">
        <f t="shared" si="21"/>
        <v>15</v>
      </c>
      <c r="X49" s="65">
        <f>VLOOKUP($A49,'Return Data'!$B$7:$R$2700,14,0)</f>
        <v>5.9207999999999998</v>
      </c>
      <c r="Y49" s="66">
        <f t="shared" si="22"/>
        <v>15</v>
      </c>
      <c r="Z49" s="65">
        <f>VLOOKUP($A49,'Return Data'!$B$7:$R$2700,16,0)</f>
        <v>7.3337000000000003</v>
      </c>
      <c r="AA49" s="67">
        <f t="shared" si="23"/>
        <v>21</v>
      </c>
    </row>
    <row r="50" spans="1:27" x14ac:dyDescent="0.3">
      <c r="A50" s="63" t="s">
        <v>162</v>
      </c>
      <c r="B50" s="64">
        <f>VLOOKUP($A50,'Return Data'!$B$7:$R$2700,3,0)</f>
        <v>44262</v>
      </c>
      <c r="C50" s="65">
        <f>VLOOKUP($A50,'Return Data'!$B$7:$R$2700,4,0)</f>
        <v>1109.77</v>
      </c>
      <c r="D50" s="65">
        <f>VLOOKUP($A50,'Return Data'!$B$7:$R$2700,5,0)</f>
        <v>3.0394999999999999</v>
      </c>
      <c r="E50" s="66">
        <f t="shared" si="12"/>
        <v>36</v>
      </c>
      <c r="F50" s="65">
        <f>VLOOKUP($A50,'Return Data'!$B$7:$R$2700,6,0)</f>
        <v>2.6503999999999999</v>
      </c>
      <c r="G50" s="66">
        <f t="shared" si="13"/>
        <v>31</v>
      </c>
      <c r="H50" s="65">
        <f>VLOOKUP($A50,'Return Data'!$B$7:$R$2700,7,0)</f>
        <v>2.3136000000000001</v>
      </c>
      <c r="I50" s="66">
        <f t="shared" si="14"/>
        <v>41</v>
      </c>
      <c r="J50" s="65">
        <f>VLOOKUP($A50,'Return Data'!$B$7:$R$2700,8,0)</f>
        <v>2.6859000000000002</v>
      </c>
      <c r="K50" s="66">
        <f t="shared" si="15"/>
        <v>38</v>
      </c>
      <c r="L50" s="65">
        <f>VLOOKUP($A50,'Return Data'!$B$7:$R$2700,9,0)</f>
        <v>3.0171999999999999</v>
      </c>
      <c r="M50" s="66">
        <f t="shared" si="16"/>
        <v>38</v>
      </c>
      <c r="N50" s="65">
        <f>VLOOKUP($A50,'Return Data'!$B$7:$R$2700,10,0)</f>
        <v>2.9405000000000001</v>
      </c>
      <c r="O50" s="66">
        <f t="shared" si="17"/>
        <v>39</v>
      </c>
      <c r="P50" s="65">
        <f>VLOOKUP($A50,'Return Data'!$B$7:$R$2700,11,0)</f>
        <v>2.9998999999999998</v>
      </c>
      <c r="Q50" s="66">
        <f t="shared" si="18"/>
        <v>37</v>
      </c>
      <c r="R50" s="65">
        <f>VLOOKUP($A50,'Return Data'!$B$7:$R$2700,12,0)</f>
        <v>3.0112000000000001</v>
      </c>
      <c r="S50" s="66">
        <f t="shared" si="19"/>
        <v>38</v>
      </c>
      <c r="T50" s="65">
        <f>VLOOKUP($A50,'Return Data'!$B$7:$R$2700,13,0)</f>
        <v>3.2494000000000001</v>
      </c>
      <c r="U50" s="66">
        <f t="shared" si="20"/>
        <v>35</v>
      </c>
      <c r="V50" s="65"/>
      <c r="W50" s="66"/>
      <c r="X50" s="65"/>
      <c r="Y50" s="66"/>
      <c r="Z50" s="65">
        <f>VLOOKUP($A50,'Return Data'!$B$7:$R$2700,16,0)</f>
        <v>4.9766000000000004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3.2023674418604657</v>
      </c>
      <c r="E52" s="74"/>
      <c r="F52" s="75">
        <f>AVERAGE(F8:F50)</f>
        <v>2.7541162790697666</v>
      </c>
      <c r="G52" s="74"/>
      <c r="H52" s="75">
        <f>AVERAGE(H8:H50)</f>
        <v>2.6235069767441854</v>
      </c>
      <c r="I52" s="74"/>
      <c r="J52" s="75">
        <f>AVERAGE(J8:J50)</f>
        <v>2.7822883720930234</v>
      </c>
      <c r="K52" s="74"/>
      <c r="L52" s="75">
        <f>AVERAGE(L8:L50)</f>
        <v>3.0815279069767438</v>
      </c>
      <c r="M52" s="74"/>
      <c r="N52" s="75">
        <f>AVERAGE(N8:N50)</f>
        <v>3.0782023255813957</v>
      </c>
      <c r="O52" s="74"/>
      <c r="P52" s="75">
        <f>AVERAGE(P8:P50)</f>
        <v>3.1043511627906981</v>
      </c>
      <c r="Q52" s="74"/>
      <c r="R52" s="75">
        <f>AVERAGE(R8:R50)</f>
        <v>3.1892116279069773</v>
      </c>
      <c r="S52" s="74"/>
      <c r="T52" s="75">
        <f>AVERAGE(T8:T50)</f>
        <v>3.6489512820512813</v>
      </c>
      <c r="U52" s="74"/>
      <c r="V52" s="75">
        <f>AVERAGE(V8:V50)</f>
        <v>4.8837555555555561</v>
      </c>
      <c r="W52" s="74"/>
      <c r="X52" s="75">
        <f>AVERAGE(X8:X50)</f>
        <v>5.568411428571431</v>
      </c>
      <c r="Y52" s="74"/>
      <c r="Z52" s="75">
        <f>AVERAGE(Z8:Z50)</f>
        <v>6.511144186046514</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4.1303999999999998</v>
      </c>
      <c r="E54" s="78"/>
      <c r="F54" s="79">
        <f>MAX(F8:F50)</f>
        <v>4.6002000000000001</v>
      </c>
      <c r="G54" s="78"/>
      <c r="H54" s="79">
        <f>MAX(H8:H50)</f>
        <v>3.8490000000000002</v>
      </c>
      <c r="I54" s="78"/>
      <c r="J54" s="79">
        <f>MAX(J8:J50)</f>
        <v>3.9076</v>
      </c>
      <c r="K54" s="78"/>
      <c r="L54" s="79">
        <f>MAX(L8:L50)</f>
        <v>4.1933999999999996</v>
      </c>
      <c r="M54" s="78"/>
      <c r="N54" s="79">
        <f>MAX(N8:N50)</f>
        <v>4.3997000000000002</v>
      </c>
      <c r="O54" s="78"/>
      <c r="P54" s="79">
        <f>MAX(P8:P50)</f>
        <v>4.7074999999999996</v>
      </c>
      <c r="Q54" s="78"/>
      <c r="R54" s="79">
        <f>MAX(R8:R50)</f>
        <v>4.7538999999999998</v>
      </c>
      <c r="S54" s="78"/>
      <c r="T54" s="79">
        <f>MAX(T8:T50)</f>
        <v>4.9146999999999998</v>
      </c>
      <c r="U54" s="78"/>
      <c r="V54" s="79">
        <f>MAX(V8:V50)</f>
        <v>6.0228999999999999</v>
      </c>
      <c r="W54" s="78"/>
      <c r="X54" s="79">
        <f>MAX(X8:X50)</f>
        <v>6.5612000000000004</v>
      </c>
      <c r="Y54" s="78"/>
      <c r="Z54" s="79">
        <f>MAX(Z8:Z50)</f>
        <v>7.8280000000000003</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6" t="s">
        <v>347</v>
      </c>
    </row>
    <row r="3" spans="1:27" ht="15" customHeight="1" thickBot="1" x14ac:dyDescent="0.35">
      <c r="A3" s="157"/>
    </row>
    <row r="4" spans="1:27" ht="15" thickBot="1" x14ac:dyDescent="0.35"/>
    <row r="5" spans="1:27" s="4" customFormat="1" x14ac:dyDescent="0.3">
      <c r="A5" s="29" t="s">
        <v>350</v>
      </c>
      <c r="B5" s="154" t="s">
        <v>8</v>
      </c>
      <c r="C5" s="154" t="s">
        <v>9</v>
      </c>
      <c r="D5" s="160" t="s">
        <v>115</v>
      </c>
      <c r="E5" s="160"/>
      <c r="F5" s="160" t="s">
        <v>116</v>
      </c>
      <c r="G5" s="160"/>
      <c r="H5" s="160" t="s">
        <v>117</v>
      </c>
      <c r="I5" s="160"/>
      <c r="J5" s="160" t="s">
        <v>47</v>
      </c>
      <c r="K5" s="160"/>
      <c r="L5" s="160" t="s">
        <v>48</v>
      </c>
      <c r="M5" s="160"/>
      <c r="N5" s="160" t="s">
        <v>1</v>
      </c>
      <c r="O5" s="160"/>
      <c r="P5" s="160" t="s">
        <v>2</v>
      </c>
      <c r="Q5" s="160"/>
      <c r="R5" s="160" t="s">
        <v>3</v>
      </c>
      <c r="S5" s="160"/>
      <c r="T5" s="160" t="s">
        <v>4</v>
      </c>
      <c r="U5" s="160"/>
      <c r="V5" s="160" t="s">
        <v>382</v>
      </c>
      <c r="W5" s="160"/>
      <c r="X5" s="160" t="s">
        <v>5</v>
      </c>
      <c r="Y5" s="160"/>
      <c r="Z5" s="160" t="s">
        <v>46</v>
      </c>
      <c r="AA5" s="163"/>
    </row>
    <row r="6" spans="1:27" s="4" customFormat="1" x14ac:dyDescent="0.3">
      <c r="A6" s="17" t="s">
        <v>7</v>
      </c>
      <c r="B6" s="155"/>
      <c r="C6" s="155"/>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44262</v>
      </c>
      <c r="C8" s="65">
        <f>VLOOKUP($A8,'Return Data'!$B$7:$R$2700,4,0)</f>
        <v>328.55930000000001</v>
      </c>
      <c r="D8" s="65">
        <f>VLOOKUP($A8,'Return Data'!$B$7:$R$2700,5,0)</f>
        <v>3.3664000000000001</v>
      </c>
      <c r="E8" s="66">
        <f>RANK(D8,D$8:D$45,0)</f>
        <v>5</v>
      </c>
      <c r="F8" s="65">
        <f>VLOOKUP($A8,'Return Data'!$B$7:$R$2700,6,0)</f>
        <v>2.7185999999999999</v>
      </c>
      <c r="G8" s="66">
        <f>RANK(F8,F$8:F$45,0)</f>
        <v>22</v>
      </c>
      <c r="H8" s="65">
        <f>VLOOKUP($A8,'Return Data'!$B$7:$R$2700,7,0)</f>
        <v>2.4849000000000001</v>
      </c>
      <c r="I8" s="66">
        <f>RANK(H8,H$8:H$45,0)</f>
        <v>29</v>
      </c>
      <c r="J8" s="65">
        <f>VLOOKUP($A8,'Return Data'!$B$7:$R$2700,8,0)</f>
        <v>2.6816</v>
      </c>
      <c r="K8" s="66">
        <f>RANK(J8,J$8:J$45,0)</f>
        <v>25</v>
      </c>
      <c r="L8" s="65">
        <f>VLOOKUP($A8,'Return Data'!$B$7:$R$2700,9,0)</f>
        <v>3.1212</v>
      </c>
      <c r="M8" s="66">
        <f>RANK(L8,L$8:L$45,0)</f>
        <v>12</v>
      </c>
      <c r="N8" s="65">
        <f>VLOOKUP($A8,'Return Data'!$B$7:$R$2700,10,0)</f>
        <v>2.9733000000000001</v>
      </c>
      <c r="O8" s="66">
        <f>RANK(N8,N$8:N$45,0)</f>
        <v>23</v>
      </c>
      <c r="P8" s="65">
        <f>VLOOKUP($A8,'Return Data'!$B$7:$R$2700,11,0)</f>
        <v>3.0455000000000001</v>
      </c>
      <c r="Q8" s="66">
        <f>RANK(P8,P$8:P$45,0)</f>
        <v>20</v>
      </c>
      <c r="R8" s="65">
        <f>VLOOKUP($A8,'Return Data'!$B$7:$R$2700,12,0)</f>
        <v>3.2686000000000002</v>
      </c>
      <c r="S8" s="66">
        <f>RANK(R8,R$8:R$45,0)</f>
        <v>5</v>
      </c>
      <c r="T8" s="65">
        <f>VLOOKUP($A8,'Return Data'!$B$7:$R$2700,13,0)</f>
        <v>3.8479999999999999</v>
      </c>
      <c r="U8" s="66">
        <f>RANK(T8,T$8:T$45,0)</f>
        <v>6</v>
      </c>
      <c r="V8" s="65">
        <f>VLOOKUP($A8,'Return Data'!$B$7:$R$2700,17,0)</f>
        <v>5.0891000000000002</v>
      </c>
      <c r="W8" s="66">
        <f>RANK(V8,V$8:V$45,0)</f>
        <v>4</v>
      </c>
      <c r="X8" s="65">
        <f>VLOOKUP($A8,'Return Data'!$B$7:$R$2700,14,0)</f>
        <v>5.8864000000000001</v>
      </c>
      <c r="Y8" s="66">
        <f>RANK(X8,X$8:X$45,0)</f>
        <v>5</v>
      </c>
      <c r="Z8" s="65">
        <f>VLOOKUP($A8,'Return Data'!$B$7:$R$2700,16,0)</f>
        <v>7.2702999999999998</v>
      </c>
      <c r="AA8" s="67">
        <f>RANK(Z8,Z$8:Z$45,0)</f>
        <v>16</v>
      </c>
    </row>
    <row r="9" spans="1:27" x14ac:dyDescent="0.3">
      <c r="A9" s="63" t="s">
        <v>228</v>
      </c>
      <c r="B9" s="64">
        <f>VLOOKUP($A9,'Return Data'!$B$7:$R$2700,3,0)</f>
        <v>44262</v>
      </c>
      <c r="C9" s="65">
        <f>VLOOKUP($A9,'Return Data'!$B$7:$R$2700,4,0)</f>
        <v>2267.5295999999998</v>
      </c>
      <c r="D9" s="65">
        <f>VLOOKUP($A9,'Return Data'!$B$7:$R$2700,5,0)</f>
        <v>3.1536</v>
      </c>
      <c r="E9" s="66">
        <f t="shared" ref="E9:E45" si="0">RANK(D9,D$8:D$45,0)</f>
        <v>18</v>
      </c>
      <c r="F9" s="65">
        <f>VLOOKUP($A9,'Return Data'!$B$7:$R$2700,6,0)</f>
        <v>2.7837999999999998</v>
      </c>
      <c r="G9" s="66">
        <f t="shared" ref="G9:G45" si="1">RANK(F9,F$8:F$45,0)</f>
        <v>16</v>
      </c>
      <c r="H9" s="65">
        <f>VLOOKUP($A9,'Return Data'!$B$7:$R$2700,7,0)</f>
        <v>2.5975000000000001</v>
      </c>
      <c r="I9" s="66">
        <f t="shared" ref="I9:I45" si="2">RANK(H9,H$8:H$45,0)</f>
        <v>19</v>
      </c>
      <c r="J9" s="65">
        <f>VLOOKUP($A9,'Return Data'!$B$7:$R$2700,8,0)</f>
        <v>2.7665000000000002</v>
      </c>
      <c r="K9" s="66">
        <f t="shared" ref="K9:K45" si="3">RANK(J9,J$8:J$45,0)</f>
        <v>17</v>
      </c>
      <c r="L9" s="65">
        <f>VLOOKUP($A9,'Return Data'!$B$7:$R$2700,9,0)</f>
        <v>3.1154000000000002</v>
      </c>
      <c r="M9" s="66">
        <f t="shared" ref="M9:M45" si="4">RANK(L9,L$8:L$45,0)</f>
        <v>14</v>
      </c>
      <c r="N9" s="65">
        <f>VLOOKUP($A9,'Return Data'!$B$7:$R$2700,10,0)</f>
        <v>3.0023</v>
      </c>
      <c r="O9" s="66">
        <f t="shared" ref="O9:O45" si="5">RANK(N9,N$8:N$45,0)</f>
        <v>15</v>
      </c>
      <c r="P9" s="65">
        <f>VLOOKUP($A9,'Return Data'!$B$7:$R$2700,11,0)</f>
        <v>3.0872000000000002</v>
      </c>
      <c r="Q9" s="66">
        <f t="shared" ref="Q9:Q45" si="6">RANK(P9,P$8:P$45,0)</f>
        <v>11</v>
      </c>
      <c r="R9" s="65">
        <f>VLOOKUP($A9,'Return Data'!$B$7:$R$2700,12,0)</f>
        <v>3.2197</v>
      </c>
      <c r="S9" s="66">
        <f t="shared" ref="S9:S45" si="7">RANK(R9,R$8:R$45,0)</f>
        <v>10</v>
      </c>
      <c r="T9" s="65">
        <f>VLOOKUP($A9,'Return Data'!$B$7:$R$2700,13,0)</f>
        <v>3.8262</v>
      </c>
      <c r="U9" s="66">
        <f t="shared" ref="U9:W45" si="8">RANK(T9,T$8:T$45,0)</f>
        <v>9</v>
      </c>
      <c r="V9" s="65">
        <f>VLOOKUP($A9,'Return Data'!$B$7:$R$2700,17,0)</f>
        <v>5.0594000000000001</v>
      </c>
      <c r="W9" s="66">
        <f t="shared" si="8"/>
        <v>6</v>
      </c>
      <c r="X9" s="65">
        <f>VLOOKUP($A9,'Return Data'!$B$7:$R$2700,14,0)</f>
        <v>5.8773</v>
      </c>
      <c r="Y9" s="66">
        <f t="shared" ref="Y9:Y44" si="9">RANK(X9,X$8:X$45,0)</f>
        <v>6</v>
      </c>
      <c r="Z9" s="65">
        <f>VLOOKUP($A9,'Return Data'!$B$7:$R$2700,16,0)</f>
        <v>7.4344999999999999</v>
      </c>
      <c r="AA9" s="67">
        <f t="shared" ref="AA9:AA45" si="10">RANK(Z9,Z$8:Z$45,0)</f>
        <v>9</v>
      </c>
    </row>
    <row r="10" spans="1:27" x14ac:dyDescent="0.3">
      <c r="A10" s="63" t="s">
        <v>229</v>
      </c>
      <c r="B10" s="64">
        <f>VLOOKUP($A10,'Return Data'!$B$7:$R$2700,3,0)</f>
        <v>44262</v>
      </c>
      <c r="C10" s="65">
        <f>VLOOKUP($A10,'Return Data'!$B$7:$R$2700,4,0)</f>
        <v>2345.1419999999998</v>
      </c>
      <c r="D10" s="65">
        <f>VLOOKUP($A10,'Return Data'!$B$7:$R$2700,5,0)</f>
        <v>3.4773000000000001</v>
      </c>
      <c r="E10" s="66">
        <f t="shared" si="0"/>
        <v>3</v>
      </c>
      <c r="F10" s="65">
        <f>VLOOKUP($A10,'Return Data'!$B$7:$R$2700,6,0)</f>
        <v>3.0249000000000001</v>
      </c>
      <c r="G10" s="66">
        <f t="shared" si="1"/>
        <v>3</v>
      </c>
      <c r="H10" s="65">
        <f>VLOOKUP($A10,'Return Data'!$B$7:$R$2700,7,0)</f>
        <v>2.9601999999999999</v>
      </c>
      <c r="I10" s="66">
        <f t="shared" si="2"/>
        <v>3</v>
      </c>
      <c r="J10" s="65">
        <f>VLOOKUP($A10,'Return Data'!$B$7:$R$2700,8,0)</f>
        <v>2.9853999999999998</v>
      </c>
      <c r="K10" s="66">
        <f t="shared" si="3"/>
        <v>2</v>
      </c>
      <c r="L10" s="65">
        <f>VLOOKUP($A10,'Return Data'!$B$7:$R$2700,9,0)</f>
        <v>3.1585999999999999</v>
      </c>
      <c r="M10" s="66">
        <f t="shared" si="4"/>
        <v>6</v>
      </c>
      <c r="N10" s="65">
        <f>VLOOKUP($A10,'Return Data'!$B$7:$R$2700,10,0)</f>
        <v>3.0448</v>
      </c>
      <c r="O10" s="66">
        <f t="shared" si="5"/>
        <v>10</v>
      </c>
      <c r="P10" s="65">
        <f>VLOOKUP($A10,'Return Data'!$B$7:$R$2700,11,0)</f>
        <v>3.1055000000000001</v>
      </c>
      <c r="Q10" s="66">
        <f t="shared" si="6"/>
        <v>8</v>
      </c>
      <c r="R10" s="65">
        <f>VLOOKUP($A10,'Return Data'!$B$7:$R$2700,12,0)</f>
        <v>3.1482000000000001</v>
      </c>
      <c r="S10" s="66">
        <f t="shared" si="7"/>
        <v>24</v>
      </c>
      <c r="T10" s="65">
        <f>VLOOKUP($A10,'Return Data'!$B$7:$R$2700,13,0)</f>
        <v>3.7157</v>
      </c>
      <c r="U10" s="66">
        <f t="shared" si="8"/>
        <v>21</v>
      </c>
      <c r="V10" s="65">
        <f>VLOOKUP($A10,'Return Data'!$B$7:$R$2700,17,0)</f>
        <v>4.9798999999999998</v>
      </c>
      <c r="W10" s="66">
        <f t="shared" si="8"/>
        <v>16</v>
      </c>
      <c r="X10" s="65">
        <f>VLOOKUP($A10,'Return Data'!$B$7:$R$2700,14,0)</f>
        <v>5.8289</v>
      </c>
      <c r="Y10" s="66">
        <f t="shared" si="9"/>
        <v>12</v>
      </c>
      <c r="Z10" s="65">
        <f>VLOOKUP($A10,'Return Data'!$B$7:$R$2700,16,0)</f>
        <v>7.3041999999999998</v>
      </c>
      <c r="AA10" s="67">
        <f t="shared" si="10"/>
        <v>15</v>
      </c>
    </row>
    <row r="11" spans="1:27" x14ac:dyDescent="0.3">
      <c r="A11" s="63" t="s">
        <v>230</v>
      </c>
      <c r="B11" s="64">
        <f>VLOOKUP($A11,'Return Data'!$B$7:$R$2700,3,0)</f>
        <v>44262</v>
      </c>
      <c r="C11" s="65">
        <f>VLOOKUP($A11,'Return Data'!$B$7:$R$2700,4,0)</f>
        <v>3134.0041000000001</v>
      </c>
      <c r="D11" s="65">
        <f>VLOOKUP($A11,'Return Data'!$B$7:$R$2700,5,0)</f>
        <v>3.2801999999999998</v>
      </c>
      <c r="E11" s="66">
        <f t="shared" si="0"/>
        <v>9</v>
      </c>
      <c r="F11" s="65">
        <f>VLOOKUP($A11,'Return Data'!$B$7:$R$2700,6,0)</f>
        <v>2.6299000000000001</v>
      </c>
      <c r="G11" s="66">
        <f t="shared" si="1"/>
        <v>26</v>
      </c>
      <c r="H11" s="65">
        <f>VLOOKUP($A11,'Return Data'!$B$7:$R$2700,7,0)</f>
        <v>2.6168</v>
      </c>
      <c r="I11" s="66">
        <f t="shared" si="2"/>
        <v>18</v>
      </c>
      <c r="J11" s="65">
        <f>VLOOKUP($A11,'Return Data'!$B$7:$R$2700,8,0)</f>
        <v>2.7997000000000001</v>
      </c>
      <c r="K11" s="66">
        <f t="shared" si="3"/>
        <v>14</v>
      </c>
      <c r="L11" s="65">
        <f>VLOOKUP($A11,'Return Data'!$B$7:$R$2700,9,0)</f>
        <v>3.2296999999999998</v>
      </c>
      <c r="M11" s="66">
        <f t="shared" si="4"/>
        <v>3</v>
      </c>
      <c r="N11" s="65">
        <f>VLOOKUP($A11,'Return Data'!$B$7:$R$2700,10,0)</f>
        <v>3.1429999999999998</v>
      </c>
      <c r="O11" s="66">
        <f t="shared" si="5"/>
        <v>4</v>
      </c>
      <c r="P11" s="65">
        <f>VLOOKUP($A11,'Return Data'!$B$7:$R$2700,11,0)</f>
        <v>3.1589</v>
      </c>
      <c r="Q11" s="66">
        <f t="shared" si="6"/>
        <v>5</v>
      </c>
      <c r="R11" s="65">
        <f>VLOOKUP($A11,'Return Data'!$B$7:$R$2700,12,0)</f>
        <v>3.2002999999999999</v>
      </c>
      <c r="S11" s="66">
        <f t="shared" si="7"/>
        <v>16</v>
      </c>
      <c r="T11" s="65">
        <f>VLOOKUP($A11,'Return Data'!$B$7:$R$2700,13,0)</f>
        <v>3.7212999999999998</v>
      </c>
      <c r="U11" s="66">
        <f t="shared" si="8"/>
        <v>19</v>
      </c>
      <c r="V11" s="65">
        <f>VLOOKUP($A11,'Return Data'!$B$7:$R$2700,17,0)</f>
        <v>5.0190000000000001</v>
      </c>
      <c r="W11" s="66">
        <f t="shared" si="8"/>
        <v>10</v>
      </c>
      <c r="X11" s="65">
        <f>VLOOKUP($A11,'Return Data'!$B$7:$R$2700,14,0)</f>
        <v>5.8301999999999996</v>
      </c>
      <c r="Y11" s="66">
        <f t="shared" si="9"/>
        <v>11</v>
      </c>
      <c r="Z11" s="65">
        <f>VLOOKUP($A11,'Return Data'!$B$7:$R$2700,16,0)</f>
        <v>7.1590999999999996</v>
      </c>
      <c r="AA11" s="67">
        <f t="shared" si="10"/>
        <v>19</v>
      </c>
    </row>
    <row r="12" spans="1:27" x14ac:dyDescent="0.3">
      <c r="A12" s="63" t="s">
        <v>231</v>
      </c>
      <c r="B12" s="64">
        <f>VLOOKUP($A12,'Return Data'!$B$7:$R$2700,3,0)</f>
        <v>44262</v>
      </c>
      <c r="C12" s="65">
        <f>VLOOKUP($A12,'Return Data'!$B$7:$R$2700,4,0)</f>
        <v>2343.5389</v>
      </c>
      <c r="D12" s="65">
        <f>VLOOKUP($A12,'Return Data'!$B$7:$R$2700,5,0)</f>
        <v>3.1042999999999998</v>
      </c>
      <c r="E12" s="66">
        <f t="shared" si="0"/>
        <v>24</v>
      </c>
      <c r="F12" s="65">
        <f>VLOOKUP($A12,'Return Data'!$B$7:$R$2700,6,0)</f>
        <v>2.8742000000000001</v>
      </c>
      <c r="G12" s="66">
        <f t="shared" si="1"/>
        <v>10</v>
      </c>
      <c r="H12" s="65">
        <f>VLOOKUP($A12,'Return Data'!$B$7:$R$2700,7,0)</f>
        <v>2.6413000000000002</v>
      </c>
      <c r="I12" s="66">
        <f t="shared" si="2"/>
        <v>15</v>
      </c>
      <c r="J12" s="65">
        <f>VLOOKUP($A12,'Return Data'!$B$7:$R$2700,8,0)</f>
        <v>2.8073000000000001</v>
      </c>
      <c r="K12" s="66">
        <f t="shared" si="3"/>
        <v>12</v>
      </c>
      <c r="L12" s="65">
        <f>VLOOKUP($A12,'Return Data'!$B$7:$R$2700,9,0)</f>
        <v>3.1345999999999998</v>
      </c>
      <c r="M12" s="66">
        <f t="shared" si="4"/>
        <v>8</v>
      </c>
      <c r="N12" s="65">
        <f>VLOOKUP($A12,'Return Data'!$B$7:$R$2700,10,0)</f>
        <v>2.9716999999999998</v>
      </c>
      <c r="O12" s="66">
        <f t="shared" si="5"/>
        <v>24</v>
      </c>
      <c r="P12" s="65">
        <f>VLOOKUP($A12,'Return Data'!$B$7:$R$2700,11,0)</f>
        <v>3.0375999999999999</v>
      </c>
      <c r="Q12" s="66">
        <f t="shared" si="6"/>
        <v>23</v>
      </c>
      <c r="R12" s="65">
        <f>VLOOKUP($A12,'Return Data'!$B$7:$R$2700,12,0)</f>
        <v>3.1478000000000002</v>
      </c>
      <c r="S12" s="66">
        <f t="shared" si="7"/>
        <v>25</v>
      </c>
      <c r="T12" s="65">
        <f>VLOOKUP($A12,'Return Data'!$B$7:$R$2700,13,0)</f>
        <v>3.7294999999999998</v>
      </c>
      <c r="U12" s="66">
        <f t="shared" si="8"/>
        <v>18</v>
      </c>
      <c r="V12" s="65">
        <f>VLOOKUP($A12,'Return Data'!$B$7:$R$2700,17,0)</f>
        <v>4.8788999999999998</v>
      </c>
      <c r="W12" s="66">
        <f t="shared" si="8"/>
        <v>26</v>
      </c>
      <c r="X12" s="65">
        <f>VLOOKUP($A12,'Return Data'!$B$7:$R$2700,14,0)</f>
        <v>5.7458</v>
      </c>
      <c r="Y12" s="66">
        <f t="shared" si="9"/>
        <v>22</v>
      </c>
      <c r="Z12" s="65">
        <f>VLOOKUP($A12,'Return Data'!$B$7:$R$2700,16,0)</f>
        <v>6.9646999999999997</v>
      </c>
      <c r="AA12" s="67">
        <f t="shared" si="10"/>
        <v>27</v>
      </c>
    </row>
    <row r="13" spans="1:27" x14ac:dyDescent="0.3">
      <c r="A13" s="63" t="s">
        <v>232</v>
      </c>
      <c r="B13" s="64">
        <f>VLOOKUP($A13,'Return Data'!$B$7:$R$2700,3,0)</f>
        <v>44262</v>
      </c>
      <c r="C13" s="65">
        <f>VLOOKUP($A13,'Return Data'!$B$7:$R$2700,4,0)</f>
        <v>2453.7109</v>
      </c>
      <c r="D13" s="65">
        <f>VLOOKUP($A13,'Return Data'!$B$7:$R$2700,5,0)</f>
        <v>3.1896</v>
      </c>
      <c r="E13" s="66">
        <f t="shared" si="0"/>
        <v>14</v>
      </c>
      <c r="F13" s="65">
        <f>VLOOKUP($A13,'Return Data'!$B$7:$R$2700,6,0)</f>
        <v>2.7982</v>
      </c>
      <c r="G13" s="66">
        <f t="shared" si="1"/>
        <v>14</v>
      </c>
      <c r="H13" s="65">
        <f>VLOOKUP($A13,'Return Data'!$B$7:$R$2700,7,0)</f>
        <v>2.7071999999999998</v>
      </c>
      <c r="I13" s="66">
        <f t="shared" si="2"/>
        <v>12</v>
      </c>
      <c r="J13" s="65">
        <f>VLOOKUP($A13,'Return Data'!$B$7:$R$2700,8,0)</f>
        <v>2.6631999999999998</v>
      </c>
      <c r="K13" s="66">
        <f t="shared" si="3"/>
        <v>28</v>
      </c>
      <c r="L13" s="65">
        <f>VLOOKUP($A13,'Return Data'!$B$7:$R$2700,9,0)</f>
        <v>2.9481000000000002</v>
      </c>
      <c r="M13" s="66">
        <f t="shared" si="4"/>
        <v>34</v>
      </c>
      <c r="N13" s="65">
        <f>VLOOKUP($A13,'Return Data'!$B$7:$R$2700,10,0)</f>
        <v>2.9742000000000002</v>
      </c>
      <c r="O13" s="66">
        <f t="shared" si="5"/>
        <v>22</v>
      </c>
      <c r="P13" s="65">
        <f>VLOOKUP($A13,'Return Data'!$B$7:$R$2700,11,0)</f>
        <v>3.0377000000000001</v>
      </c>
      <c r="Q13" s="66">
        <f t="shared" si="6"/>
        <v>22</v>
      </c>
      <c r="R13" s="65">
        <f>VLOOKUP($A13,'Return Data'!$B$7:$R$2700,12,0)</f>
        <v>3.0792999999999999</v>
      </c>
      <c r="S13" s="66">
        <f t="shared" si="7"/>
        <v>29</v>
      </c>
      <c r="T13" s="65">
        <f>VLOOKUP($A13,'Return Data'!$B$7:$R$2700,13,0)</f>
        <v>3.2728000000000002</v>
      </c>
      <c r="U13" s="66">
        <f t="shared" si="8"/>
        <v>31</v>
      </c>
      <c r="V13" s="65">
        <f>VLOOKUP($A13,'Return Data'!$B$7:$R$2700,17,0)</f>
        <v>4.6260000000000003</v>
      </c>
      <c r="W13" s="66">
        <f t="shared" si="8"/>
        <v>29</v>
      </c>
      <c r="X13" s="65">
        <f>VLOOKUP($A13,'Return Data'!$B$7:$R$2700,14,0)</f>
        <v>5.5549999999999997</v>
      </c>
      <c r="Y13" s="66">
        <f t="shared" si="9"/>
        <v>28</v>
      </c>
      <c r="Z13" s="65">
        <f>VLOOKUP($A13,'Return Data'!$B$7:$R$2700,16,0)</f>
        <v>7.3154000000000003</v>
      </c>
      <c r="AA13" s="67">
        <f t="shared" si="10"/>
        <v>14</v>
      </c>
    </row>
    <row r="14" spans="1:27" x14ac:dyDescent="0.3">
      <c r="A14" s="63" t="s">
        <v>233</v>
      </c>
      <c r="B14" s="64">
        <f>VLOOKUP($A14,'Return Data'!$B$7:$R$2700,3,0)</f>
        <v>44262</v>
      </c>
      <c r="C14" s="65">
        <f>VLOOKUP($A14,'Return Data'!$B$7:$R$2700,4,0)</f>
        <v>2913.0504000000001</v>
      </c>
      <c r="D14" s="65">
        <f>VLOOKUP($A14,'Return Data'!$B$7:$R$2700,5,0)</f>
        <v>3.0775999999999999</v>
      </c>
      <c r="E14" s="66">
        <f t="shared" si="0"/>
        <v>26</v>
      </c>
      <c r="F14" s="65">
        <f>VLOOKUP($A14,'Return Data'!$B$7:$R$2700,6,0)</f>
        <v>2.71</v>
      </c>
      <c r="G14" s="66">
        <f t="shared" si="1"/>
        <v>23</v>
      </c>
      <c r="H14" s="65">
        <f>VLOOKUP($A14,'Return Data'!$B$7:$R$2700,7,0)</f>
        <v>2.6248999999999998</v>
      </c>
      <c r="I14" s="66">
        <f t="shared" si="2"/>
        <v>17</v>
      </c>
      <c r="J14" s="65">
        <f>VLOOKUP($A14,'Return Data'!$B$7:$R$2700,8,0)</f>
        <v>2.6989999999999998</v>
      </c>
      <c r="K14" s="66">
        <f t="shared" si="3"/>
        <v>23</v>
      </c>
      <c r="L14" s="65">
        <f>VLOOKUP($A14,'Return Data'!$B$7:$R$2700,9,0)</f>
        <v>3.0701000000000001</v>
      </c>
      <c r="M14" s="66">
        <f t="shared" si="4"/>
        <v>18</v>
      </c>
      <c r="N14" s="65">
        <f>VLOOKUP($A14,'Return Data'!$B$7:$R$2700,10,0)</f>
        <v>3.0078</v>
      </c>
      <c r="O14" s="66">
        <f t="shared" si="5"/>
        <v>13</v>
      </c>
      <c r="P14" s="65">
        <f>VLOOKUP($A14,'Return Data'!$B$7:$R$2700,11,0)</f>
        <v>3.0634999999999999</v>
      </c>
      <c r="Q14" s="66">
        <f t="shared" si="6"/>
        <v>14</v>
      </c>
      <c r="R14" s="65">
        <f>VLOOKUP($A14,'Return Data'!$B$7:$R$2700,12,0)</f>
        <v>3.1619999999999999</v>
      </c>
      <c r="S14" s="66">
        <f t="shared" si="7"/>
        <v>22</v>
      </c>
      <c r="T14" s="65">
        <f>VLOOKUP($A14,'Return Data'!$B$7:$R$2700,13,0)</f>
        <v>3.7435</v>
      </c>
      <c r="U14" s="66">
        <f t="shared" si="8"/>
        <v>16</v>
      </c>
      <c r="V14" s="65">
        <f>VLOOKUP($A14,'Return Data'!$B$7:$R$2700,17,0)</f>
        <v>4.9344999999999999</v>
      </c>
      <c r="W14" s="66">
        <f t="shared" si="8"/>
        <v>21</v>
      </c>
      <c r="X14" s="65">
        <f>VLOOKUP($A14,'Return Data'!$B$7:$R$2700,14,0)</f>
        <v>5.7796000000000003</v>
      </c>
      <c r="Y14" s="66">
        <f t="shared" si="9"/>
        <v>19</v>
      </c>
      <c r="Z14" s="65">
        <f>VLOOKUP($A14,'Return Data'!$B$7:$R$2700,16,0)</f>
        <v>7.2389000000000001</v>
      </c>
      <c r="AA14" s="67">
        <f t="shared" si="10"/>
        <v>17</v>
      </c>
    </row>
    <row r="15" spans="1:27" x14ac:dyDescent="0.3">
      <c r="A15" s="63" t="s">
        <v>234</v>
      </c>
      <c r="B15" s="64">
        <f>VLOOKUP($A15,'Return Data'!$B$7:$R$2700,3,0)</f>
        <v>44262</v>
      </c>
      <c r="C15" s="65">
        <f>VLOOKUP($A15,'Return Data'!$B$7:$R$2700,4,0)</f>
        <v>2617.4432999999999</v>
      </c>
      <c r="D15" s="65">
        <f>VLOOKUP($A15,'Return Data'!$B$7:$R$2700,5,0)</f>
        <v>3.0569999999999999</v>
      </c>
      <c r="E15" s="66">
        <f t="shared" si="0"/>
        <v>28</v>
      </c>
      <c r="F15" s="65">
        <f>VLOOKUP($A15,'Return Data'!$B$7:$R$2700,6,0)</f>
        <v>2.6455000000000002</v>
      </c>
      <c r="G15" s="66">
        <f t="shared" si="1"/>
        <v>25</v>
      </c>
      <c r="H15" s="65">
        <f>VLOOKUP($A15,'Return Data'!$B$7:$R$2700,7,0)</f>
        <v>2.5844999999999998</v>
      </c>
      <c r="I15" s="66">
        <f t="shared" si="2"/>
        <v>21</v>
      </c>
      <c r="J15" s="65">
        <f>VLOOKUP($A15,'Return Data'!$B$7:$R$2700,8,0)</f>
        <v>2.6722000000000001</v>
      </c>
      <c r="K15" s="66">
        <f t="shared" si="3"/>
        <v>26</v>
      </c>
      <c r="L15" s="65">
        <f>VLOOKUP($A15,'Return Data'!$B$7:$R$2700,9,0)</f>
        <v>3.0143</v>
      </c>
      <c r="M15" s="66">
        <f t="shared" si="4"/>
        <v>27</v>
      </c>
      <c r="N15" s="65">
        <f>VLOOKUP($A15,'Return Data'!$B$7:$R$2700,10,0)</f>
        <v>3.0065</v>
      </c>
      <c r="O15" s="66">
        <f t="shared" si="5"/>
        <v>14</v>
      </c>
      <c r="P15" s="65">
        <f>VLOOKUP($A15,'Return Data'!$B$7:$R$2700,11,0)</f>
        <v>3.0529999999999999</v>
      </c>
      <c r="Q15" s="66">
        <f t="shared" si="6"/>
        <v>18</v>
      </c>
      <c r="R15" s="65">
        <f>VLOOKUP($A15,'Return Data'!$B$7:$R$2700,12,0)</f>
        <v>3.0796999999999999</v>
      </c>
      <c r="S15" s="66">
        <f t="shared" si="7"/>
        <v>28</v>
      </c>
      <c r="T15" s="65">
        <f>VLOOKUP($A15,'Return Data'!$B$7:$R$2700,13,0)</f>
        <v>3.7176999999999998</v>
      </c>
      <c r="U15" s="66">
        <f t="shared" si="8"/>
        <v>20</v>
      </c>
      <c r="V15" s="65">
        <f>VLOOKUP($A15,'Return Data'!$B$7:$R$2700,17,0)</f>
        <v>4.9683999999999999</v>
      </c>
      <c r="W15" s="66">
        <f t="shared" si="8"/>
        <v>18</v>
      </c>
      <c r="X15" s="65">
        <f>VLOOKUP($A15,'Return Data'!$B$7:$R$2700,14,0)</f>
        <v>5.8023999999999996</v>
      </c>
      <c r="Y15" s="66">
        <f t="shared" si="9"/>
        <v>15</v>
      </c>
      <c r="Z15" s="65">
        <f>VLOOKUP($A15,'Return Data'!$B$7:$R$2700,16,0)</f>
        <v>7.3230000000000004</v>
      </c>
      <c r="AA15" s="67">
        <f t="shared" si="10"/>
        <v>13</v>
      </c>
    </row>
    <row r="16" spans="1:27" x14ac:dyDescent="0.3">
      <c r="A16" s="63" t="s">
        <v>235</v>
      </c>
      <c r="B16" s="64">
        <f>VLOOKUP($A16,'Return Data'!$B$7:$R$2700,3,0)</f>
        <v>44262</v>
      </c>
      <c r="C16" s="65">
        <f>VLOOKUP($A16,'Return Data'!$B$7:$R$2700,4,0)</f>
        <v>2228.3546999999999</v>
      </c>
      <c r="D16" s="65">
        <f>VLOOKUP($A16,'Return Data'!$B$7:$R$2700,5,0)</f>
        <v>3.0701000000000001</v>
      </c>
      <c r="E16" s="66">
        <f t="shared" si="0"/>
        <v>27</v>
      </c>
      <c r="F16" s="65">
        <f>VLOOKUP($A16,'Return Data'!$B$7:$R$2700,6,0)</f>
        <v>3.0156999999999998</v>
      </c>
      <c r="G16" s="66">
        <f t="shared" si="1"/>
        <v>4</v>
      </c>
      <c r="H16" s="65">
        <f>VLOOKUP($A16,'Return Data'!$B$7:$R$2700,7,0)</f>
        <v>2.8563000000000001</v>
      </c>
      <c r="I16" s="66">
        <f t="shared" si="2"/>
        <v>5</v>
      </c>
      <c r="J16" s="65">
        <f>VLOOKUP($A16,'Return Data'!$B$7:$R$2700,8,0)</f>
        <v>2.831</v>
      </c>
      <c r="K16" s="66">
        <f t="shared" si="3"/>
        <v>9</v>
      </c>
      <c r="L16" s="65">
        <f>VLOOKUP($A16,'Return Data'!$B$7:$R$2700,9,0)</f>
        <v>3.1156999999999999</v>
      </c>
      <c r="M16" s="66">
        <f t="shared" si="4"/>
        <v>13</v>
      </c>
      <c r="N16" s="65">
        <f>VLOOKUP($A16,'Return Data'!$B$7:$R$2700,10,0)</f>
        <v>2.9857</v>
      </c>
      <c r="O16" s="66">
        <f t="shared" si="5"/>
        <v>18</v>
      </c>
      <c r="P16" s="65">
        <f>VLOOKUP($A16,'Return Data'!$B$7:$R$2700,11,0)</f>
        <v>2.9251</v>
      </c>
      <c r="Q16" s="66">
        <f t="shared" si="6"/>
        <v>32</v>
      </c>
      <c r="R16" s="65">
        <f>VLOOKUP($A16,'Return Data'!$B$7:$R$2700,12,0)</f>
        <v>2.9874999999999998</v>
      </c>
      <c r="S16" s="66">
        <f t="shared" si="7"/>
        <v>31</v>
      </c>
      <c r="T16" s="65">
        <f>VLOOKUP($A16,'Return Data'!$B$7:$R$2700,13,0)</f>
        <v>3.3106</v>
      </c>
      <c r="U16" s="66">
        <f t="shared" si="8"/>
        <v>30</v>
      </c>
      <c r="V16" s="65">
        <f>VLOOKUP($A16,'Return Data'!$B$7:$R$2700,17,0)</f>
        <v>4.5316999999999998</v>
      </c>
      <c r="W16" s="66">
        <f t="shared" si="8"/>
        <v>31</v>
      </c>
      <c r="X16" s="65">
        <f>VLOOKUP($A16,'Return Data'!$B$7:$R$2700,14,0)</f>
        <v>5.5189000000000004</v>
      </c>
      <c r="Y16" s="66">
        <f t="shared" si="9"/>
        <v>29</v>
      </c>
      <c r="Z16" s="65">
        <f>VLOOKUP($A16,'Return Data'!$B$7:$R$2700,16,0)</f>
        <v>7.5191999999999997</v>
      </c>
      <c r="AA16" s="67">
        <f t="shared" si="10"/>
        <v>5</v>
      </c>
    </row>
    <row r="17" spans="1:27" x14ac:dyDescent="0.3">
      <c r="A17" s="63" t="s">
        <v>236</v>
      </c>
      <c r="B17" s="64">
        <f>VLOOKUP($A17,'Return Data'!$B$7:$R$2700,3,0)</f>
        <v>44262</v>
      </c>
      <c r="C17" s="65">
        <f>VLOOKUP($A17,'Return Data'!$B$7:$R$2700,4,0)</f>
        <v>4008.6914000000002</v>
      </c>
      <c r="D17" s="65">
        <f>VLOOKUP($A17,'Return Data'!$B$7:$R$2700,5,0)</f>
        <v>3.1352000000000002</v>
      </c>
      <c r="E17" s="66">
        <f t="shared" si="0"/>
        <v>21</v>
      </c>
      <c r="F17" s="65">
        <f>VLOOKUP($A17,'Return Data'!$B$7:$R$2700,6,0)</f>
        <v>2.3205</v>
      </c>
      <c r="G17" s="66">
        <f t="shared" si="1"/>
        <v>32</v>
      </c>
      <c r="H17" s="65">
        <f>VLOOKUP($A17,'Return Data'!$B$7:$R$2700,7,0)</f>
        <v>2.2147000000000001</v>
      </c>
      <c r="I17" s="66">
        <f t="shared" si="2"/>
        <v>36</v>
      </c>
      <c r="J17" s="65">
        <f>VLOOKUP($A17,'Return Data'!$B$7:$R$2700,8,0)</f>
        <v>2.5720999999999998</v>
      </c>
      <c r="K17" s="66">
        <f t="shared" si="3"/>
        <v>35</v>
      </c>
      <c r="L17" s="65">
        <f>VLOOKUP($A17,'Return Data'!$B$7:$R$2700,9,0)</f>
        <v>2.9649000000000001</v>
      </c>
      <c r="M17" s="66">
        <f t="shared" si="4"/>
        <v>31</v>
      </c>
      <c r="N17" s="65">
        <f>VLOOKUP($A17,'Return Data'!$B$7:$R$2700,10,0)</f>
        <v>2.8685999999999998</v>
      </c>
      <c r="O17" s="66">
        <f t="shared" si="5"/>
        <v>31</v>
      </c>
      <c r="P17" s="65">
        <f>VLOOKUP($A17,'Return Data'!$B$7:$R$2700,11,0)</f>
        <v>2.9710999999999999</v>
      </c>
      <c r="Q17" s="66">
        <f t="shared" si="6"/>
        <v>30</v>
      </c>
      <c r="R17" s="65">
        <f>VLOOKUP($A17,'Return Data'!$B$7:$R$2700,12,0)</f>
        <v>3.1114999999999999</v>
      </c>
      <c r="S17" s="66">
        <f t="shared" si="7"/>
        <v>27</v>
      </c>
      <c r="T17" s="65">
        <f>VLOOKUP($A17,'Return Data'!$B$7:$R$2700,13,0)</f>
        <v>3.6692999999999998</v>
      </c>
      <c r="U17" s="66">
        <f t="shared" si="8"/>
        <v>23</v>
      </c>
      <c r="V17" s="65">
        <f>VLOOKUP($A17,'Return Data'!$B$7:$R$2700,17,0)</f>
        <v>4.9096000000000002</v>
      </c>
      <c r="W17" s="66">
        <f t="shared" si="8"/>
        <v>22</v>
      </c>
      <c r="X17" s="65">
        <f>VLOOKUP($A17,'Return Data'!$B$7:$R$2700,14,0)</f>
        <v>5.7074999999999996</v>
      </c>
      <c r="Y17" s="66">
        <f t="shared" si="9"/>
        <v>26</v>
      </c>
      <c r="Z17" s="65">
        <f>VLOOKUP($A17,'Return Data'!$B$7:$R$2700,16,0)</f>
        <v>7.0431999999999997</v>
      </c>
      <c r="AA17" s="67">
        <f t="shared" si="10"/>
        <v>24</v>
      </c>
    </row>
    <row r="18" spans="1:27" x14ac:dyDescent="0.3">
      <c r="A18" s="63" t="s">
        <v>237</v>
      </c>
      <c r="B18" s="64">
        <f>VLOOKUP($A18,'Return Data'!$B$7:$R$2700,3,0)</f>
        <v>44262</v>
      </c>
      <c r="C18" s="65">
        <f>VLOOKUP($A18,'Return Data'!$B$7:$R$2700,4,0)</f>
        <v>2033.8503000000001</v>
      </c>
      <c r="D18" s="65">
        <f>VLOOKUP($A18,'Return Data'!$B$7:$R$2700,5,0)</f>
        <v>3.5567000000000002</v>
      </c>
      <c r="E18" s="66">
        <f t="shared" si="0"/>
        <v>2</v>
      </c>
      <c r="F18" s="65">
        <f>VLOOKUP($A18,'Return Data'!$B$7:$R$2700,6,0)</f>
        <v>2.7189000000000001</v>
      </c>
      <c r="G18" s="66">
        <f t="shared" si="1"/>
        <v>21</v>
      </c>
      <c r="H18" s="65">
        <f>VLOOKUP($A18,'Return Data'!$B$7:$R$2700,7,0)</f>
        <v>2.5455000000000001</v>
      </c>
      <c r="I18" s="66">
        <f t="shared" si="2"/>
        <v>24</v>
      </c>
      <c r="J18" s="65">
        <f>VLOOKUP($A18,'Return Data'!$B$7:$R$2700,8,0)</f>
        <v>2.7296999999999998</v>
      </c>
      <c r="K18" s="66">
        <f t="shared" si="3"/>
        <v>20</v>
      </c>
      <c r="L18" s="65">
        <f>VLOOKUP($A18,'Return Data'!$B$7:$R$2700,9,0)</f>
        <v>3.0646</v>
      </c>
      <c r="M18" s="66">
        <f t="shared" si="4"/>
        <v>20</v>
      </c>
      <c r="N18" s="65">
        <f>VLOOKUP($A18,'Return Data'!$B$7:$R$2700,10,0)</f>
        <v>2.9874000000000001</v>
      </c>
      <c r="O18" s="66">
        <f t="shared" si="5"/>
        <v>17</v>
      </c>
      <c r="P18" s="65">
        <f>VLOOKUP($A18,'Return Data'!$B$7:$R$2700,11,0)</f>
        <v>3.0406</v>
      </c>
      <c r="Q18" s="66">
        <f t="shared" si="6"/>
        <v>21</v>
      </c>
      <c r="R18" s="65">
        <f>VLOOKUP($A18,'Return Data'!$B$7:$R$2700,12,0)</f>
        <v>3.1709999999999998</v>
      </c>
      <c r="S18" s="66">
        <f t="shared" si="7"/>
        <v>21</v>
      </c>
      <c r="T18" s="65">
        <f>VLOOKUP($A18,'Return Data'!$B$7:$R$2700,13,0)</f>
        <v>3.5844</v>
      </c>
      <c r="U18" s="66">
        <f t="shared" si="8"/>
        <v>26</v>
      </c>
      <c r="V18" s="65">
        <f>VLOOKUP($A18,'Return Data'!$B$7:$R$2700,17,0)</f>
        <v>4.9363999999999999</v>
      </c>
      <c r="W18" s="66">
        <f t="shared" si="8"/>
        <v>20</v>
      </c>
      <c r="X18" s="65">
        <f>VLOOKUP($A18,'Return Data'!$B$7:$R$2700,14,0)</f>
        <v>5.7891000000000004</v>
      </c>
      <c r="Y18" s="66">
        <f t="shared" si="9"/>
        <v>18</v>
      </c>
      <c r="Z18" s="65">
        <f>VLOOKUP($A18,'Return Data'!$B$7:$R$2700,16,0)</f>
        <v>4.3228</v>
      </c>
      <c r="AA18" s="67">
        <f t="shared" si="10"/>
        <v>35</v>
      </c>
    </row>
    <row r="19" spans="1:27" x14ac:dyDescent="0.3">
      <c r="A19" s="63" t="s">
        <v>238</v>
      </c>
      <c r="B19" s="64">
        <f>VLOOKUP($A19,'Return Data'!$B$7:$R$2700,3,0)</f>
        <v>44262</v>
      </c>
      <c r="C19" s="65">
        <f>VLOOKUP($A19,'Return Data'!$B$7:$R$2700,4,0)</f>
        <v>302.35309999999998</v>
      </c>
      <c r="D19" s="65">
        <f>VLOOKUP($A19,'Return Data'!$B$7:$R$2700,5,0)</f>
        <v>3.1631</v>
      </c>
      <c r="E19" s="66">
        <f t="shared" si="0"/>
        <v>17</v>
      </c>
      <c r="F19" s="65">
        <f>VLOOKUP($A19,'Return Data'!$B$7:$R$2700,6,0)</f>
        <v>2.7892999999999999</v>
      </c>
      <c r="G19" s="66">
        <f t="shared" si="1"/>
        <v>15</v>
      </c>
      <c r="H19" s="65">
        <f>VLOOKUP($A19,'Return Data'!$B$7:$R$2700,7,0)</f>
        <v>2.4863</v>
      </c>
      <c r="I19" s="66">
        <f t="shared" si="2"/>
        <v>28</v>
      </c>
      <c r="J19" s="65">
        <f>VLOOKUP($A19,'Return Data'!$B$7:$R$2700,8,0)</f>
        <v>2.7423999999999999</v>
      </c>
      <c r="K19" s="66">
        <f t="shared" si="3"/>
        <v>19</v>
      </c>
      <c r="L19" s="65">
        <f>VLOOKUP($A19,'Return Data'!$B$7:$R$2700,9,0)</f>
        <v>3.0419</v>
      </c>
      <c r="M19" s="66">
        <f t="shared" si="4"/>
        <v>22</v>
      </c>
      <c r="N19" s="65">
        <f>VLOOKUP($A19,'Return Data'!$B$7:$R$2700,10,0)</f>
        <v>2.9598</v>
      </c>
      <c r="O19" s="66">
        <f t="shared" si="5"/>
        <v>26</v>
      </c>
      <c r="P19" s="65">
        <f>VLOOKUP($A19,'Return Data'!$B$7:$R$2700,11,0)</f>
        <v>3.0529000000000002</v>
      </c>
      <c r="Q19" s="66">
        <f t="shared" si="6"/>
        <v>19</v>
      </c>
      <c r="R19" s="65">
        <f>VLOOKUP($A19,'Return Data'!$B$7:$R$2700,12,0)</f>
        <v>3.2309000000000001</v>
      </c>
      <c r="S19" s="66">
        <f t="shared" si="7"/>
        <v>8</v>
      </c>
      <c r="T19" s="65">
        <f>VLOOKUP($A19,'Return Data'!$B$7:$R$2700,13,0)</f>
        <v>3.8462000000000001</v>
      </c>
      <c r="U19" s="66">
        <f t="shared" si="8"/>
        <v>7</v>
      </c>
      <c r="V19" s="65">
        <f>VLOOKUP($A19,'Return Data'!$B$7:$R$2700,17,0)</f>
        <v>5.0404</v>
      </c>
      <c r="W19" s="66">
        <f t="shared" si="8"/>
        <v>7</v>
      </c>
      <c r="X19" s="65">
        <f>VLOOKUP($A19,'Return Data'!$B$7:$R$2700,14,0)</f>
        <v>5.8446999999999996</v>
      </c>
      <c r="Y19" s="66">
        <f t="shared" si="9"/>
        <v>9</v>
      </c>
      <c r="Z19" s="65">
        <f>VLOOKUP($A19,'Return Data'!$B$7:$R$2700,16,0)</f>
        <v>7.4931999999999999</v>
      </c>
      <c r="AA19" s="67">
        <f t="shared" si="10"/>
        <v>7</v>
      </c>
    </row>
    <row r="20" spans="1:27" x14ac:dyDescent="0.3">
      <c r="A20" s="63" t="s">
        <v>239</v>
      </c>
      <c r="B20" s="64">
        <f>VLOOKUP($A20,'Return Data'!$B$7:$R$2700,3,0)</f>
        <v>44262</v>
      </c>
      <c r="C20" s="65">
        <f>VLOOKUP($A20,'Return Data'!$B$7:$R$2700,4,0)</f>
        <v>2191.1315</v>
      </c>
      <c r="D20" s="65">
        <f>VLOOKUP($A20,'Return Data'!$B$7:$R$2700,5,0)</f>
        <v>3.3652000000000002</v>
      </c>
      <c r="E20" s="66">
        <f t="shared" si="0"/>
        <v>6</v>
      </c>
      <c r="F20" s="65">
        <f>VLOOKUP($A20,'Return Data'!$B$7:$R$2700,6,0)</f>
        <v>2.9881000000000002</v>
      </c>
      <c r="G20" s="66">
        <f t="shared" si="1"/>
        <v>5</v>
      </c>
      <c r="H20" s="65">
        <f>VLOOKUP($A20,'Return Data'!$B$7:$R$2700,7,0)</f>
        <v>2.7791000000000001</v>
      </c>
      <c r="I20" s="66">
        <f t="shared" si="2"/>
        <v>7</v>
      </c>
      <c r="J20" s="65">
        <f>VLOOKUP($A20,'Return Data'!$B$7:$R$2700,8,0)</f>
        <v>2.8420999999999998</v>
      </c>
      <c r="K20" s="66">
        <f t="shared" si="3"/>
        <v>7</v>
      </c>
      <c r="L20" s="65">
        <f>VLOOKUP($A20,'Return Data'!$B$7:$R$2700,9,0)</f>
        <v>3.2311000000000001</v>
      </c>
      <c r="M20" s="66">
        <f t="shared" si="4"/>
        <v>2</v>
      </c>
      <c r="N20" s="65">
        <f>VLOOKUP($A20,'Return Data'!$B$7:$R$2700,10,0)</f>
        <v>3.1844999999999999</v>
      </c>
      <c r="O20" s="66">
        <f t="shared" si="5"/>
        <v>3</v>
      </c>
      <c r="P20" s="65">
        <f>VLOOKUP($A20,'Return Data'!$B$7:$R$2700,11,0)</f>
        <v>3.2806999999999999</v>
      </c>
      <c r="Q20" s="66">
        <f t="shared" si="6"/>
        <v>2</v>
      </c>
      <c r="R20" s="65">
        <f>VLOOKUP($A20,'Return Data'!$B$7:$R$2700,12,0)</f>
        <v>3.4719000000000002</v>
      </c>
      <c r="S20" s="66">
        <f t="shared" si="7"/>
        <v>2</v>
      </c>
      <c r="T20" s="65">
        <f>VLOOKUP($A20,'Return Data'!$B$7:$R$2700,13,0)</f>
        <v>4.1009000000000002</v>
      </c>
      <c r="U20" s="66">
        <f t="shared" si="8"/>
        <v>2</v>
      </c>
      <c r="V20" s="65">
        <f>VLOOKUP($A20,'Return Data'!$B$7:$R$2700,17,0)</f>
        <v>5.1928000000000001</v>
      </c>
      <c r="W20" s="66">
        <f t="shared" si="8"/>
        <v>2</v>
      </c>
      <c r="X20" s="65">
        <f>VLOOKUP($A20,'Return Data'!$B$7:$R$2700,14,0)</f>
        <v>5.9672999999999998</v>
      </c>
      <c r="Y20" s="66">
        <f t="shared" si="9"/>
        <v>2</v>
      </c>
      <c r="Z20" s="65">
        <f>VLOOKUP($A20,'Return Data'!$B$7:$R$2700,16,0)</f>
        <v>7.6296999999999997</v>
      </c>
      <c r="AA20" s="67">
        <f t="shared" si="10"/>
        <v>3</v>
      </c>
    </row>
    <row r="21" spans="1:27" x14ac:dyDescent="0.3">
      <c r="A21" s="63" t="s">
        <v>240</v>
      </c>
      <c r="B21" s="64">
        <f>VLOOKUP($A21,'Return Data'!$B$7:$R$2700,3,0)</f>
        <v>44262</v>
      </c>
      <c r="C21" s="65">
        <f>VLOOKUP($A21,'Return Data'!$B$7:$R$2700,4,0)</f>
        <v>2467.8714</v>
      </c>
      <c r="D21" s="65">
        <f>VLOOKUP($A21,'Return Data'!$B$7:$R$2700,5,0)</f>
        <v>3.0899000000000001</v>
      </c>
      <c r="E21" s="66">
        <f t="shared" si="0"/>
        <v>25</v>
      </c>
      <c r="F21" s="65">
        <f>VLOOKUP($A21,'Return Data'!$B$7:$R$2700,6,0)</f>
        <v>2.8290000000000002</v>
      </c>
      <c r="G21" s="66">
        <f t="shared" si="1"/>
        <v>12</v>
      </c>
      <c r="H21" s="65">
        <f>VLOOKUP($A21,'Return Data'!$B$7:$R$2700,7,0)</f>
        <v>2.7467000000000001</v>
      </c>
      <c r="I21" s="66">
        <f t="shared" si="2"/>
        <v>11</v>
      </c>
      <c r="J21" s="65">
        <f>VLOOKUP($A21,'Return Data'!$B$7:$R$2700,8,0)</f>
        <v>2.7625000000000002</v>
      </c>
      <c r="K21" s="66">
        <f t="shared" si="3"/>
        <v>18</v>
      </c>
      <c r="L21" s="65">
        <f>VLOOKUP($A21,'Return Data'!$B$7:$R$2700,9,0)</f>
        <v>3.0024000000000002</v>
      </c>
      <c r="M21" s="66">
        <f t="shared" si="4"/>
        <v>28</v>
      </c>
      <c r="N21" s="65">
        <f>VLOOKUP($A21,'Return Data'!$B$7:$R$2700,10,0)</f>
        <v>2.9538000000000002</v>
      </c>
      <c r="O21" s="66">
        <f t="shared" si="5"/>
        <v>27</v>
      </c>
      <c r="P21" s="65">
        <f>VLOOKUP($A21,'Return Data'!$B$7:$R$2700,11,0)</f>
        <v>3.0285000000000002</v>
      </c>
      <c r="Q21" s="66">
        <f t="shared" si="6"/>
        <v>27</v>
      </c>
      <c r="R21" s="65">
        <f>VLOOKUP($A21,'Return Data'!$B$7:$R$2700,12,0)</f>
        <v>3.1318999999999999</v>
      </c>
      <c r="S21" s="66">
        <f t="shared" si="7"/>
        <v>26</v>
      </c>
      <c r="T21" s="65">
        <f>VLOOKUP($A21,'Return Data'!$B$7:$R$2700,13,0)</f>
        <v>3.6147</v>
      </c>
      <c r="U21" s="66">
        <f t="shared" si="8"/>
        <v>25</v>
      </c>
      <c r="V21" s="65">
        <f>VLOOKUP($A21,'Return Data'!$B$7:$R$2700,17,0)</f>
        <v>4.8141999999999996</v>
      </c>
      <c r="W21" s="66">
        <f t="shared" si="8"/>
        <v>28</v>
      </c>
      <c r="X21" s="65">
        <f>VLOOKUP($A21,'Return Data'!$B$7:$R$2700,14,0)</f>
        <v>5.6516999999999999</v>
      </c>
      <c r="Y21" s="66">
        <f t="shared" si="9"/>
        <v>27</v>
      </c>
      <c r="Z21" s="65">
        <f>VLOOKUP($A21,'Return Data'!$B$7:$R$2700,16,0)</f>
        <v>5.4767000000000001</v>
      </c>
      <c r="AA21" s="67">
        <f t="shared" si="10"/>
        <v>32</v>
      </c>
    </row>
    <row r="22" spans="1:27" x14ac:dyDescent="0.3">
      <c r="A22" s="63" t="s">
        <v>241</v>
      </c>
      <c r="B22" s="64">
        <f>VLOOKUP($A22,'Return Data'!$B$7:$R$2700,3,0)</f>
        <v>44262</v>
      </c>
      <c r="C22" s="65">
        <f>VLOOKUP($A22,'Return Data'!$B$7:$R$2700,4,0)</f>
        <v>1581.0362</v>
      </c>
      <c r="D22" s="65">
        <f>VLOOKUP($A22,'Return Data'!$B$7:$R$2700,5,0)</f>
        <v>2.8700999999999999</v>
      </c>
      <c r="E22" s="66">
        <f t="shared" si="0"/>
        <v>36</v>
      </c>
      <c r="F22" s="65">
        <f>VLOOKUP($A22,'Return Data'!$B$7:$R$2700,6,0)</f>
        <v>2.3014000000000001</v>
      </c>
      <c r="G22" s="66">
        <f t="shared" si="1"/>
        <v>34</v>
      </c>
      <c r="H22" s="65">
        <f>VLOOKUP($A22,'Return Data'!$B$7:$R$2700,7,0)</f>
        <v>2.5558999999999998</v>
      </c>
      <c r="I22" s="66">
        <f t="shared" si="2"/>
        <v>23</v>
      </c>
      <c r="J22" s="65">
        <f>VLOOKUP($A22,'Return Data'!$B$7:$R$2700,8,0)</f>
        <v>2.5314999999999999</v>
      </c>
      <c r="K22" s="66">
        <f t="shared" si="3"/>
        <v>37</v>
      </c>
      <c r="L22" s="65">
        <f>VLOOKUP($A22,'Return Data'!$B$7:$R$2700,9,0)</f>
        <v>2.5804</v>
      </c>
      <c r="M22" s="66">
        <f t="shared" si="4"/>
        <v>37</v>
      </c>
      <c r="N22" s="65">
        <f>VLOOKUP($A22,'Return Data'!$B$7:$R$2700,10,0)</f>
        <v>2.6833999999999998</v>
      </c>
      <c r="O22" s="66">
        <f t="shared" si="5"/>
        <v>37</v>
      </c>
      <c r="P22" s="65">
        <f>VLOOKUP($A22,'Return Data'!$B$7:$R$2700,11,0)</f>
        <v>2.6977000000000002</v>
      </c>
      <c r="Q22" s="66">
        <f t="shared" si="6"/>
        <v>37</v>
      </c>
      <c r="R22" s="65">
        <f>VLOOKUP($A22,'Return Data'!$B$7:$R$2700,12,0)</f>
        <v>2.8214999999999999</v>
      </c>
      <c r="S22" s="66">
        <f t="shared" si="7"/>
        <v>36</v>
      </c>
      <c r="T22" s="65">
        <f>VLOOKUP($A22,'Return Data'!$B$7:$R$2700,13,0)</f>
        <v>3.0394000000000001</v>
      </c>
      <c r="U22" s="66">
        <f t="shared" si="8"/>
        <v>35</v>
      </c>
      <c r="V22" s="65">
        <f>VLOOKUP($A22,'Return Data'!$B$7:$R$2700,17,0)</f>
        <v>4.3163999999999998</v>
      </c>
      <c r="W22" s="66">
        <f t="shared" si="8"/>
        <v>34</v>
      </c>
      <c r="X22" s="65">
        <f>VLOOKUP($A22,'Return Data'!$B$7:$R$2700,14,0)</f>
        <v>5.1593999999999998</v>
      </c>
      <c r="Y22" s="66">
        <f t="shared" si="9"/>
        <v>31</v>
      </c>
      <c r="Z22" s="65">
        <f>VLOOKUP($A22,'Return Data'!$B$7:$R$2700,16,0)</f>
        <v>6.4565000000000001</v>
      </c>
      <c r="AA22" s="67">
        <f t="shared" si="10"/>
        <v>29</v>
      </c>
    </row>
    <row r="23" spans="1:27" x14ac:dyDescent="0.3">
      <c r="A23" s="63" t="s">
        <v>242</v>
      </c>
      <c r="B23" s="64">
        <f>VLOOKUP($A23,'Return Data'!$B$7:$R$2700,3,0)</f>
        <v>44262</v>
      </c>
      <c r="C23" s="65">
        <f>VLOOKUP($A23,'Return Data'!$B$7:$R$2700,4,0)</f>
        <v>1986.2154</v>
      </c>
      <c r="D23" s="65">
        <f>VLOOKUP($A23,'Return Data'!$B$7:$R$2700,5,0)</f>
        <v>2.8963999999999999</v>
      </c>
      <c r="E23" s="66">
        <f t="shared" si="0"/>
        <v>35</v>
      </c>
      <c r="F23" s="65">
        <f>VLOOKUP($A23,'Return Data'!$B$7:$R$2700,6,0)</f>
        <v>2.3048999999999999</v>
      </c>
      <c r="G23" s="66">
        <f t="shared" si="1"/>
        <v>33</v>
      </c>
      <c r="H23" s="65">
        <f>VLOOKUP($A23,'Return Data'!$B$7:$R$2700,7,0)</f>
        <v>2.2673999999999999</v>
      </c>
      <c r="I23" s="66">
        <f t="shared" si="2"/>
        <v>32</v>
      </c>
      <c r="J23" s="65">
        <f>VLOOKUP($A23,'Return Data'!$B$7:$R$2700,8,0)</f>
        <v>2.6846999999999999</v>
      </c>
      <c r="K23" s="66">
        <f t="shared" si="3"/>
        <v>24</v>
      </c>
      <c r="L23" s="65">
        <f>VLOOKUP($A23,'Return Data'!$B$7:$R$2700,9,0)</f>
        <v>2.9563000000000001</v>
      </c>
      <c r="M23" s="66">
        <f t="shared" si="4"/>
        <v>33</v>
      </c>
      <c r="N23" s="65">
        <f>VLOOKUP($A23,'Return Data'!$B$7:$R$2700,10,0)</f>
        <v>3.5388999999999999</v>
      </c>
      <c r="O23" s="66">
        <f t="shared" si="5"/>
        <v>2</v>
      </c>
      <c r="P23" s="65">
        <f>VLOOKUP($A23,'Return Data'!$B$7:$R$2700,11,0)</f>
        <v>3.2623000000000002</v>
      </c>
      <c r="Q23" s="66">
        <f t="shared" si="6"/>
        <v>3</v>
      </c>
      <c r="R23" s="65">
        <f>VLOOKUP($A23,'Return Data'!$B$7:$R$2700,12,0)</f>
        <v>3.1976</v>
      </c>
      <c r="S23" s="66">
        <f t="shared" si="7"/>
        <v>17</v>
      </c>
      <c r="T23" s="65">
        <f>VLOOKUP($A23,'Return Data'!$B$7:$R$2700,13,0)</f>
        <v>3.5743</v>
      </c>
      <c r="U23" s="66">
        <f t="shared" si="8"/>
        <v>27</v>
      </c>
      <c r="V23" s="65">
        <f>VLOOKUP($A23,'Return Data'!$B$7:$R$2700,17,0)</f>
        <v>4.8826999999999998</v>
      </c>
      <c r="W23" s="66">
        <f t="shared" si="8"/>
        <v>25</v>
      </c>
      <c r="X23" s="65">
        <f>VLOOKUP($A23,'Return Data'!$B$7:$R$2700,14,0)</f>
        <v>5.7111000000000001</v>
      </c>
      <c r="Y23" s="66">
        <f t="shared" si="9"/>
        <v>25</v>
      </c>
      <c r="Z23" s="65">
        <f>VLOOKUP($A23,'Return Data'!$B$7:$R$2700,16,0)</f>
        <v>7.5964</v>
      </c>
      <c r="AA23" s="67">
        <f t="shared" si="10"/>
        <v>4</v>
      </c>
    </row>
    <row r="24" spans="1:27" x14ac:dyDescent="0.3">
      <c r="A24" s="63" t="s">
        <v>243</v>
      </c>
      <c r="B24" s="64">
        <f>VLOOKUP($A24,'Return Data'!$B$7:$R$2700,3,0)</f>
        <v>44262</v>
      </c>
      <c r="C24" s="65">
        <f>VLOOKUP($A24,'Return Data'!$B$7:$R$2700,4,0)</f>
        <v>2803.9126000000001</v>
      </c>
      <c r="D24" s="65">
        <f>VLOOKUP($A24,'Return Data'!$B$7:$R$2700,5,0)</f>
        <v>3.17</v>
      </c>
      <c r="E24" s="66">
        <f t="shared" si="0"/>
        <v>16</v>
      </c>
      <c r="F24" s="65">
        <f>VLOOKUP($A24,'Return Data'!$B$7:$R$2700,6,0)</f>
        <v>2.7404000000000002</v>
      </c>
      <c r="G24" s="66">
        <f t="shared" si="1"/>
        <v>18</v>
      </c>
      <c r="H24" s="65">
        <f>VLOOKUP($A24,'Return Data'!$B$7:$R$2700,7,0)</f>
        <v>2.5043000000000002</v>
      </c>
      <c r="I24" s="66">
        <f t="shared" si="2"/>
        <v>27</v>
      </c>
      <c r="J24" s="65">
        <f>VLOOKUP($A24,'Return Data'!$B$7:$R$2700,8,0)</f>
        <v>2.6635</v>
      </c>
      <c r="K24" s="66">
        <f t="shared" si="3"/>
        <v>27</v>
      </c>
      <c r="L24" s="65">
        <f>VLOOKUP($A24,'Return Data'!$B$7:$R$2700,9,0)</f>
        <v>3.0297000000000001</v>
      </c>
      <c r="M24" s="66">
        <f t="shared" si="4"/>
        <v>24</v>
      </c>
      <c r="N24" s="65">
        <f>VLOOKUP($A24,'Return Data'!$B$7:$R$2700,10,0)</f>
        <v>2.9977</v>
      </c>
      <c r="O24" s="66">
        <f t="shared" si="5"/>
        <v>16</v>
      </c>
      <c r="P24" s="65">
        <f>VLOOKUP($A24,'Return Data'!$B$7:$R$2700,11,0)</f>
        <v>3.0706000000000002</v>
      </c>
      <c r="Q24" s="66">
        <f t="shared" si="6"/>
        <v>13</v>
      </c>
      <c r="R24" s="65">
        <f>VLOOKUP($A24,'Return Data'!$B$7:$R$2700,12,0)</f>
        <v>3.1814</v>
      </c>
      <c r="S24" s="66">
        <f t="shared" si="7"/>
        <v>20</v>
      </c>
      <c r="T24" s="65">
        <f>VLOOKUP($A24,'Return Data'!$B$7:$R$2700,13,0)</f>
        <v>3.6675</v>
      </c>
      <c r="U24" s="66">
        <f t="shared" si="8"/>
        <v>24</v>
      </c>
      <c r="V24" s="65">
        <f>VLOOKUP($A24,'Return Data'!$B$7:$R$2700,17,0)</f>
        <v>4.8722000000000003</v>
      </c>
      <c r="W24" s="66">
        <f t="shared" si="8"/>
        <v>27</v>
      </c>
      <c r="X24" s="65">
        <f>VLOOKUP($A24,'Return Data'!$B$7:$R$2700,14,0)</f>
        <v>5.7411000000000003</v>
      </c>
      <c r="Y24" s="66">
        <f t="shared" si="9"/>
        <v>23</v>
      </c>
      <c r="Z24" s="65">
        <f>VLOOKUP($A24,'Return Data'!$B$7:$R$2700,16,0)</f>
        <v>7.4695</v>
      </c>
      <c r="AA24" s="67">
        <f t="shared" si="10"/>
        <v>8</v>
      </c>
    </row>
    <row r="25" spans="1:27" x14ac:dyDescent="0.3">
      <c r="A25" s="63" t="s">
        <v>244</v>
      </c>
      <c r="B25" s="64">
        <f>VLOOKUP($A25,'Return Data'!$B$7:$R$2700,3,0)</f>
        <v>44262</v>
      </c>
      <c r="C25" s="65">
        <f>VLOOKUP($A25,'Return Data'!$B$7:$R$2700,4,0)</f>
        <v>1075.5817999999999</v>
      </c>
      <c r="D25" s="65">
        <f>VLOOKUP($A25,'Return Data'!$B$7:$R$2700,5,0)</f>
        <v>2.956</v>
      </c>
      <c r="E25" s="66">
        <f t="shared" si="0"/>
        <v>34</v>
      </c>
      <c r="F25" s="65">
        <f>VLOOKUP($A25,'Return Data'!$B$7:$R$2700,6,0)</f>
        <v>2.9247999999999998</v>
      </c>
      <c r="G25" s="66">
        <f t="shared" si="1"/>
        <v>6</v>
      </c>
      <c r="H25" s="65">
        <f>VLOOKUP($A25,'Return Data'!$B$7:$R$2700,7,0)</f>
        <v>2.8725000000000001</v>
      </c>
      <c r="I25" s="66">
        <f t="shared" si="2"/>
        <v>4</v>
      </c>
      <c r="J25" s="65">
        <f>VLOOKUP($A25,'Return Data'!$B$7:$R$2700,8,0)</f>
        <v>2.7795999999999998</v>
      </c>
      <c r="K25" s="66">
        <f t="shared" si="3"/>
        <v>15</v>
      </c>
      <c r="L25" s="65">
        <f>VLOOKUP($A25,'Return Data'!$B$7:$R$2700,9,0)</f>
        <v>2.7103000000000002</v>
      </c>
      <c r="M25" s="66">
        <f t="shared" si="4"/>
        <v>36</v>
      </c>
      <c r="N25" s="65">
        <f>VLOOKUP($A25,'Return Data'!$B$7:$R$2700,10,0)</f>
        <v>2.8235999999999999</v>
      </c>
      <c r="O25" s="66">
        <f t="shared" si="5"/>
        <v>35</v>
      </c>
      <c r="P25" s="65">
        <f>VLOOKUP($A25,'Return Data'!$B$7:$R$2700,11,0)</f>
        <v>2.8382999999999998</v>
      </c>
      <c r="Q25" s="66">
        <f t="shared" si="6"/>
        <v>35</v>
      </c>
      <c r="R25" s="65">
        <f>VLOOKUP($A25,'Return Data'!$B$7:$R$2700,12,0)</f>
        <v>2.835</v>
      </c>
      <c r="S25" s="66">
        <f t="shared" si="7"/>
        <v>35</v>
      </c>
      <c r="T25" s="65">
        <f>VLOOKUP($A25,'Return Data'!$B$7:$R$2700,13,0)</f>
        <v>2.8572000000000002</v>
      </c>
      <c r="U25" s="66">
        <f t="shared" si="8"/>
        <v>37</v>
      </c>
      <c r="V25" s="65"/>
      <c r="W25" s="66"/>
      <c r="X25" s="65"/>
      <c r="Y25" s="66"/>
      <c r="Z25" s="65">
        <f>VLOOKUP($A25,'Return Data'!$B$7:$R$2700,16,0)</f>
        <v>3.9659</v>
      </c>
      <c r="AA25" s="67">
        <f t="shared" si="10"/>
        <v>37</v>
      </c>
    </row>
    <row r="26" spans="1:27" x14ac:dyDescent="0.3">
      <c r="A26" s="63" t="s">
        <v>245</v>
      </c>
      <c r="B26" s="64">
        <f>VLOOKUP($A26,'Return Data'!$B$7:$R$2700,3,0)</f>
        <v>44262</v>
      </c>
      <c r="C26" s="65">
        <f>VLOOKUP($A26,'Return Data'!$B$7:$R$2700,4,0)</f>
        <v>55.748399999999997</v>
      </c>
      <c r="D26" s="65">
        <f>VLOOKUP($A26,'Return Data'!$B$7:$R$2700,5,0)</f>
        <v>3.3393999999999999</v>
      </c>
      <c r="E26" s="66">
        <f t="shared" si="0"/>
        <v>7</v>
      </c>
      <c r="F26" s="65">
        <f>VLOOKUP($A26,'Return Data'!$B$7:$R$2700,6,0)</f>
        <v>3.1435</v>
      </c>
      <c r="G26" s="66">
        <f t="shared" si="1"/>
        <v>2</v>
      </c>
      <c r="H26" s="65">
        <f>VLOOKUP($A26,'Return Data'!$B$7:$R$2700,7,0)</f>
        <v>2.9666999999999999</v>
      </c>
      <c r="I26" s="66">
        <f t="shared" si="2"/>
        <v>2</v>
      </c>
      <c r="J26" s="65">
        <f>VLOOKUP($A26,'Return Data'!$B$7:$R$2700,8,0)</f>
        <v>2.9121000000000001</v>
      </c>
      <c r="K26" s="66">
        <f t="shared" si="3"/>
        <v>4</v>
      </c>
      <c r="L26" s="65">
        <f>VLOOKUP($A26,'Return Data'!$B$7:$R$2700,9,0)</f>
        <v>2.9929000000000001</v>
      </c>
      <c r="M26" s="66">
        <f t="shared" si="4"/>
        <v>29</v>
      </c>
      <c r="N26" s="65">
        <f>VLOOKUP($A26,'Return Data'!$B$7:$R$2700,10,0)</f>
        <v>3.0358000000000001</v>
      </c>
      <c r="O26" s="66">
        <f t="shared" si="5"/>
        <v>11</v>
      </c>
      <c r="P26" s="65">
        <f>VLOOKUP($A26,'Return Data'!$B$7:$R$2700,11,0)</f>
        <v>3.0581999999999998</v>
      </c>
      <c r="Q26" s="66">
        <f t="shared" si="6"/>
        <v>17</v>
      </c>
      <c r="R26" s="65">
        <f>VLOOKUP($A26,'Return Data'!$B$7:$R$2700,12,0)</f>
        <v>3.1537000000000002</v>
      </c>
      <c r="S26" s="66">
        <f t="shared" si="7"/>
        <v>23</v>
      </c>
      <c r="T26" s="65">
        <f>VLOOKUP($A26,'Return Data'!$B$7:$R$2700,13,0)</f>
        <v>3.5697999999999999</v>
      </c>
      <c r="U26" s="66">
        <f t="shared" si="8"/>
        <v>28</v>
      </c>
      <c r="V26" s="65">
        <f>VLOOKUP($A26,'Return Data'!$B$7:$R$2700,17,0)</f>
        <v>4.8867000000000003</v>
      </c>
      <c r="W26" s="66">
        <f t="shared" si="8"/>
        <v>24</v>
      </c>
      <c r="X26" s="65">
        <f>VLOOKUP($A26,'Return Data'!$B$7:$R$2700,14,0)</f>
        <v>5.7497999999999996</v>
      </c>
      <c r="Y26" s="66">
        <f t="shared" si="9"/>
        <v>21</v>
      </c>
      <c r="Z26" s="65">
        <f>VLOOKUP($A26,'Return Data'!$B$7:$R$2700,16,0)</f>
        <v>7.6883999999999997</v>
      </c>
      <c r="AA26" s="67">
        <f t="shared" si="10"/>
        <v>2</v>
      </c>
    </row>
    <row r="27" spans="1:27" x14ac:dyDescent="0.3">
      <c r="A27" s="63" t="s">
        <v>246</v>
      </c>
      <c r="B27" s="64">
        <f>VLOOKUP($A27,'Return Data'!$B$7:$R$2700,3,0)</f>
        <v>44262</v>
      </c>
      <c r="C27" s="65">
        <f>VLOOKUP($A27,'Return Data'!$B$7:$R$2700,4,0)</f>
        <v>4131.1525000000001</v>
      </c>
      <c r="D27" s="65">
        <f>VLOOKUP($A27,'Return Data'!$B$7:$R$2700,5,0)</f>
        <v>3.1427999999999998</v>
      </c>
      <c r="E27" s="66">
        <f t="shared" si="0"/>
        <v>20</v>
      </c>
      <c r="F27" s="65">
        <f>VLOOKUP($A27,'Return Data'!$B$7:$R$2700,6,0)</f>
        <v>2.6490999999999998</v>
      </c>
      <c r="G27" s="66">
        <f t="shared" si="1"/>
        <v>24</v>
      </c>
      <c r="H27" s="65">
        <f>VLOOKUP($A27,'Return Data'!$B$7:$R$2700,7,0)</f>
        <v>2.5352000000000001</v>
      </c>
      <c r="I27" s="66">
        <f t="shared" si="2"/>
        <v>25</v>
      </c>
      <c r="J27" s="65">
        <f>VLOOKUP($A27,'Return Data'!$B$7:$R$2700,8,0)</f>
        <v>2.7201</v>
      </c>
      <c r="K27" s="66">
        <f t="shared" si="3"/>
        <v>21</v>
      </c>
      <c r="L27" s="65">
        <f>VLOOKUP($A27,'Return Data'!$B$7:$R$2700,9,0)</f>
        <v>2.9571999999999998</v>
      </c>
      <c r="M27" s="66">
        <f t="shared" si="4"/>
        <v>32</v>
      </c>
      <c r="N27" s="65">
        <f>VLOOKUP($A27,'Return Data'!$B$7:$R$2700,10,0)</f>
        <v>2.8997999999999999</v>
      </c>
      <c r="O27" s="66">
        <f t="shared" si="5"/>
        <v>29</v>
      </c>
      <c r="P27" s="65">
        <f>VLOOKUP($A27,'Return Data'!$B$7:$R$2700,11,0)</f>
        <v>3.0141</v>
      </c>
      <c r="Q27" s="66">
        <f t="shared" si="6"/>
        <v>28</v>
      </c>
      <c r="R27" s="65">
        <f>VLOOKUP($A27,'Return Data'!$B$7:$R$2700,12,0)</f>
        <v>3.1960999999999999</v>
      </c>
      <c r="S27" s="66">
        <f t="shared" si="7"/>
        <v>18</v>
      </c>
      <c r="T27" s="65">
        <f>VLOOKUP($A27,'Return Data'!$B$7:$R$2700,13,0)</f>
        <v>3.6833999999999998</v>
      </c>
      <c r="U27" s="66">
        <f t="shared" si="8"/>
        <v>22</v>
      </c>
      <c r="V27" s="65">
        <f>VLOOKUP($A27,'Return Data'!$B$7:$R$2700,17,0)</f>
        <v>4.8933</v>
      </c>
      <c r="W27" s="66">
        <f t="shared" si="8"/>
        <v>23</v>
      </c>
      <c r="X27" s="65">
        <f>VLOOKUP($A27,'Return Data'!$B$7:$R$2700,14,0)</f>
        <v>5.7381000000000002</v>
      </c>
      <c r="Y27" s="66">
        <f t="shared" si="9"/>
        <v>24</v>
      </c>
      <c r="Z27" s="65">
        <f>VLOOKUP($A27,'Return Data'!$B$7:$R$2700,16,0)</f>
        <v>7.1432000000000002</v>
      </c>
      <c r="AA27" s="67">
        <f t="shared" si="10"/>
        <v>20</v>
      </c>
    </row>
    <row r="28" spans="1:27" x14ac:dyDescent="0.3">
      <c r="A28" s="63" t="s">
        <v>247</v>
      </c>
      <c r="B28" s="64">
        <f>VLOOKUP($A28,'Return Data'!$B$7:$R$2700,3,0)</f>
        <v>44262</v>
      </c>
      <c r="C28" s="65">
        <f>VLOOKUP($A28,'Return Data'!$B$7:$R$2700,4,0)</f>
        <v>2799.8195000000001</v>
      </c>
      <c r="D28" s="65">
        <f>VLOOKUP($A28,'Return Data'!$B$7:$R$2700,5,0)</f>
        <v>3.1303000000000001</v>
      </c>
      <c r="E28" s="66">
        <f t="shared" si="0"/>
        <v>23</v>
      </c>
      <c r="F28" s="65">
        <f>VLOOKUP($A28,'Return Data'!$B$7:$R$2700,6,0)</f>
        <v>2.5083000000000002</v>
      </c>
      <c r="G28" s="66">
        <f t="shared" si="1"/>
        <v>31</v>
      </c>
      <c r="H28" s="65">
        <f>VLOOKUP($A28,'Return Data'!$B$7:$R$2700,7,0)</f>
        <v>2.4230999999999998</v>
      </c>
      <c r="I28" s="66">
        <f t="shared" si="2"/>
        <v>30</v>
      </c>
      <c r="J28" s="65">
        <f>VLOOKUP($A28,'Return Data'!$B$7:$R$2700,8,0)</f>
        <v>2.6263000000000001</v>
      </c>
      <c r="K28" s="66">
        <f t="shared" si="3"/>
        <v>30</v>
      </c>
      <c r="L28" s="65">
        <f>VLOOKUP($A28,'Return Data'!$B$7:$R$2700,9,0)</f>
        <v>3.0217999999999998</v>
      </c>
      <c r="M28" s="66">
        <f t="shared" si="4"/>
        <v>25</v>
      </c>
      <c r="N28" s="65">
        <f>VLOOKUP($A28,'Return Data'!$B$7:$R$2700,10,0)</f>
        <v>2.9744999999999999</v>
      </c>
      <c r="O28" s="66">
        <f t="shared" si="5"/>
        <v>21</v>
      </c>
      <c r="P28" s="65">
        <f>VLOOKUP($A28,'Return Data'!$B$7:$R$2700,11,0)</f>
        <v>3.0585</v>
      </c>
      <c r="Q28" s="66">
        <f t="shared" si="6"/>
        <v>16</v>
      </c>
      <c r="R28" s="65">
        <f>VLOOKUP($A28,'Return Data'!$B$7:$R$2700,12,0)</f>
        <v>3.2101000000000002</v>
      </c>
      <c r="S28" s="66">
        <f t="shared" si="7"/>
        <v>14</v>
      </c>
      <c r="T28" s="65">
        <f>VLOOKUP($A28,'Return Data'!$B$7:$R$2700,13,0)</f>
        <v>3.766</v>
      </c>
      <c r="U28" s="66">
        <f t="shared" si="8"/>
        <v>13</v>
      </c>
      <c r="V28" s="65">
        <f>VLOOKUP($A28,'Return Data'!$B$7:$R$2700,17,0)</f>
        <v>4.9736000000000002</v>
      </c>
      <c r="W28" s="66">
        <f t="shared" si="8"/>
        <v>17</v>
      </c>
      <c r="X28" s="65">
        <f>VLOOKUP($A28,'Return Data'!$B$7:$R$2700,14,0)</f>
        <v>5.8042999999999996</v>
      </c>
      <c r="Y28" s="66">
        <f t="shared" si="9"/>
        <v>14</v>
      </c>
      <c r="Z28" s="65">
        <f>VLOOKUP($A28,'Return Data'!$B$7:$R$2700,16,0)</f>
        <v>7.3925000000000001</v>
      </c>
      <c r="AA28" s="67">
        <f t="shared" si="10"/>
        <v>11</v>
      </c>
    </row>
    <row r="29" spans="1:27" x14ac:dyDescent="0.3">
      <c r="A29" s="63" t="s">
        <v>248</v>
      </c>
      <c r="B29" s="64">
        <f>VLOOKUP($A29,'Return Data'!$B$7:$R$2700,3,0)</f>
        <v>44262</v>
      </c>
      <c r="C29" s="65">
        <f>VLOOKUP($A29,'Return Data'!$B$7:$R$2700,4,0)</f>
        <v>3694.5585999999998</v>
      </c>
      <c r="D29" s="65">
        <f>VLOOKUP($A29,'Return Data'!$B$7:$R$2700,5,0)</f>
        <v>3.1833999999999998</v>
      </c>
      <c r="E29" s="66">
        <f t="shared" si="0"/>
        <v>15</v>
      </c>
      <c r="F29" s="65">
        <f>VLOOKUP($A29,'Return Data'!$B$7:$R$2700,6,0)</f>
        <v>2.8073999999999999</v>
      </c>
      <c r="G29" s="66">
        <f t="shared" si="1"/>
        <v>13</v>
      </c>
      <c r="H29" s="65">
        <f>VLOOKUP($A29,'Return Data'!$B$7:$R$2700,7,0)</f>
        <v>2.7652999999999999</v>
      </c>
      <c r="I29" s="66">
        <f t="shared" si="2"/>
        <v>8</v>
      </c>
      <c r="J29" s="65">
        <f>VLOOKUP($A29,'Return Data'!$B$7:$R$2700,8,0)</f>
        <v>2.9308999999999998</v>
      </c>
      <c r="K29" s="66">
        <f t="shared" si="3"/>
        <v>3</v>
      </c>
      <c r="L29" s="65">
        <f>VLOOKUP($A29,'Return Data'!$B$7:$R$2700,9,0)</f>
        <v>3.1482999999999999</v>
      </c>
      <c r="M29" s="66">
        <f t="shared" si="4"/>
        <v>7</v>
      </c>
      <c r="N29" s="65">
        <f>VLOOKUP($A29,'Return Data'!$B$7:$R$2700,10,0)</f>
        <v>3.0564</v>
      </c>
      <c r="O29" s="66">
        <f t="shared" si="5"/>
        <v>7</v>
      </c>
      <c r="P29" s="65">
        <f>VLOOKUP($A29,'Return Data'!$B$7:$R$2700,11,0)</f>
        <v>3.0817999999999999</v>
      </c>
      <c r="Q29" s="66">
        <f t="shared" si="6"/>
        <v>12</v>
      </c>
      <c r="R29" s="65">
        <f>VLOOKUP($A29,'Return Data'!$B$7:$R$2700,12,0)</f>
        <v>3.2301000000000002</v>
      </c>
      <c r="S29" s="66">
        <f t="shared" si="7"/>
        <v>9</v>
      </c>
      <c r="T29" s="65">
        <f>VLOOKUP($A29,'Return Data'!$B$7:$R$2700,13,0)</f>
        <v>3.8536999999999999</v>
      </c>
      <c r="U29" s="66">
        <f t="shared" si="8"/>
        <v>5</v>
      </c>
      <c r="V29" s="65">
        <f>VLOOKUP($A29,'Return Data'!$B$7:$R$2700,17,0)</f>
        <v>5.0087000000000002</v>
      </c>
      <c r="W29" s="66">
        <f t="shared" si="8"/>
        <v>11</v>
      </c>
      <c r="X29" s="65">
        <f>VLOOKUP($A29,'Return Data'!$B$7:$R$2700,14,0)</f>
        <v>5.8006000000000002</v>
      </c>
      <c r="Y29" s="66">
        <f t="shared" si="9"/>
        <v>17</v>
      </c>
      <c r="Z29" s="65">
        <f>VLOOKUP($A29,'Return Data'!$B$7:$R$2700,16,0)</f>
        <v>7.1212999999999997</v>
      </c>
      <c r="AA29" s="67">
        <f t="shared" si="10"/>
        <v>22</v>
      </c>
    </row>
    <row r="30" spans="1:27" x14ac:dyDescent="0.3">
      <c r="A30" s="63" t="s">
        <v>437</v>
      </c>
      <c r="B30" s="64">
        <f>VLOOKUP($A30,'Return Data'!$B$7:$R$2700,3,0)</f>
        <v>44262</v>
      </c>
      <c r="C30" s="65">
        <f>VLOOKUP($A30,'Return Data'!$B$7:$R$2700,4,0)</f>
        <v>1326.1158</v>
      </c>
      <c r="D30" s="65">
        <f>VLOOKUP($A30,'Return Data'!$B$7:$R$2700,5,0)</f>
        <v>3.3169</v>
      </c>
      <c r="E30" s="66">
        <f t="shared" si="0"/>
        <v>8</v>
      </c>
      <c r="F30" s="65">
        <f>VLOOKUP($A30,'Return Data'!$B$7:$R$2700,6,0)</f>
        <v>2.9026000000000001</v>
      </c>
      <c r="G30" s="66">
        <f t="shared" si="1"/>
        <v>8</v>
      </c>
      <c r="H30" s="65">
        <f>VLOOKUP($A30,'Return Data'!$B$7:$R$2700,7,0)</f>
        <v>2.7494999999999998</v>
      </c>
      <c r="I30" s="66">
        <f t="shared" si="2"/>
        <v>10</v>
      </c>
      <c r="J30" s="65">
        <f>VLOOKUP($A30,'Return Data'!$B$7:$R$2700,8,0)</f>
        <v>2.8163999999999998</v>
      </c>
      <c r="K30" s="66">
        <f t="shared" si="3"/>
        <v>10</v>
      </c>
      <c r="L30" s="65">
        <f>VLOOKUP($A30,'Return Data'!$B$7:$R$2700,9,0)</f>
        <v>3.1059999999999999</v>
      </c>
      <c r="M30" s="66">
        <f t="shared" si="4"/>
        <v>16</v>
      </c>
      <c r="N30" s="65">
        <f>VLOOKUP($A30,'Return Data'!$B$7:$R$2700,10,0)</f>
        <v>3.0485000000000002</v>
      </c>
      <c r="O30" s="66">
        <f t="shared" si="5"/>
        <v>9</v>
      </c>
      <c r="P30" s="65">
        <f>VLOOKUP($A30,'Return Data'!$B$7:$R$2700,11,0)</f>
        <v>3.141</v>
      </c>
      <c r="Q30" s="66">
        <f t="shared" si="6"/>
        <v>6</v>
      </c>
      <c r="R30" s="65">
        <f>VLOOKUP($A30,'Return Data'!$B$7:$R$2700,12,0)</f>
        <v>3.3089</v>
      </c>
      <c r="S30" s="66">
        <f t="shared" si="7"/>
        <v>3</v>
      </c>
      <c r="T30" s="65">
        <f>VLOOKUP($A30,'Return Data'!$B$7:$R$2700,13,0)</f>
        <v>3.8447</v>
      </c>
      <c r="U30" s="66">
        <f t="shared" si="8"/>
        <v>8</v>
      </c>
      <c r="V30" s="65">
        <f>VLOOKUP($A30,'Return Data'!$B$7:$R$2700,17,0)</f>
        <v>5.0965999999999996</v>
      </c>
      <c r="W30" s="66">
        <f t="shared" si="8"/>
        <v>3</v>
      </c>
      <c r="X30" s="65">
        <f>VLOOKUP($A30,'Return Data'!$B$7:$R$2700,14,0)</f>
        <v>5.8936000000000002</v>
      </c>
      <c r="Y30" s="66">
        <f t="shared" si="9"/>
        <v>3</v>
      </c>
      <c r="Z30" s="65">
        <f>VLOOKUP($A30,'Return Data'!$B$7:$R$2700,16,0)</f>
        <v>6.2175000000000002</v>
      </c>
      <c r="AA30" s="67">
        <f t="shared" si="10"/>
        <v>31</v>
      </c>
    </row>
    <row r="31" spans="1:27" x14ac:dyDescent="0.3">
      <c r="A31" s="63" t="s">
        <v>250</v>
      </c>
      <c r="B31" s="64">
        <f>VLOOKUP($A31,'Return Data'!$B$7:$R$2700,3,0)</f>
        <v>44262</v>
      </c>
      <c r="C31" s="65">
        <f>VLOOKUP($A31,'Return Data'!$B$7:$R$2700,4,0)</f>
        <v>2138.8652000000002</v>
      </c>
      <c r="D31" s="65">
        <f>VLOOKUP($A31,'Return Data'!$B$7:$R$2700,5,0)</f>
        <v>3.2498</v>
      </c>
      <c r="E31" s="66">
        <f t="shared" si="0"/>
        <v>11</v>
      </c>
      <c r="F31" s="65">
        <f>VLOOKUP($A31,'Return Data'!$B$7:$R$2700,6,0)</f>
        <v>2.8927</v>
      </c>
      <c r="G31" s="66">
        <f t="shared" si="1"/>
        <v>9</v>
      </c>
      <c r="H31" s="65">
        <f>VLOOKUP($A31,'Return Data'!$B$7:$R$2700,7,0)</f>
        <v>2.8062999999999998</v>
      </c>
      <c r="I31" s="66">
        <f t="shared" si="2"/>
        <v>6</v>
      </c>
      <c r="J31" s="65">
        <f>VLOOKUP($A31,'Return Data'!$B$7:$R$2700,8,0)</f>
        <v>2.8877999999999999</v>
      </c>
      <c r="K31" s="66">
        <f t="shared" si="3"/>
        <v>5</v>
      </c>
      <c r="L31" s="65">
        <f>VLOOKUP($A31,'Return Data'!$B$7:$R$2700,9,0)</f>
        <v>3.1257000000000001</v>
      </c>
      <c r="M31" s="66">
        <f t="shared" si="4"/>
        <v>9</v>
      </c>
      <c r="N31" s="65">
        <f>VLOOKUP($A31,'Return Data'!$B$7:$R$2700,10,0)</f>
        <v>3.1349999999999998</v>
      </c>
      <c r="O31" s="66">
        <f t="shared" si="5"/>
        <v>5</v>
      </c>
      <c r="P31" s="65">
        <f>VLOOKUP($A31,'Return Data'!$B$7:$R$2700,11,0)</f>
        <v>3.1949000000000001</v>
      </c>
      <c r="Q31" s="66">
        <f t="shared" si="6"/>
        <v>4</v>
      </c>
      <c r="R31" s="65">
        <f>VLOOKUP($A31,'Return Data'!$B$7:$R$2700,12,0)</f>
        <v>3.2746</v>
      </c>
      <c r="S31" s="66">
        <f t="shared" si="7"/>
        <v>4</v>
      </c>
      <c r="T31" s="65">
        <f>VLOOKUP($A31,'Return Data'!$B$7:$R$2700,13,0)</f>
        <v>3.7763</v>
      </c>
      <c r="U31" s="66">
        <f t="shared" si="8"/>
        <v>11</v>
      </c>
      <c r="V31" s="65">
        <f>VLOOKUP($A31,'Return Data'!$B$7:$R$2700,17,0)</f>
        <v>4.9897999999999998</v>
      </c>
      <c r="W31" s="66">
        <f t="shared" si="8"/>
        <v>14</v>
      </c>
      <c r="X31" s="65">
        <f>VLOOKUP($A31,'Return Data'!$B$7:$R$2700,14,0)</f>
        <v>5.8010999999999999</v>
      </c>
      <c r="Y31" s="66">
        <f t="shared" si="9"/>
        <v>16</v>
      </c>
      <c r="Z31" s="65">
        <f>VLOOKUP($A31,'Return Data'!$B$7:$R$2700,16,0)</f>
        <v>6.4539999999999997</v>
      </c>
      <c r="AA31" s="67">
        <f t="shared" si="10"/>
        <v>30</v>
      </c>
    </row>
    <row r="32" spans="1:27" x14ac:dyDescent="0.3">
      <c r="A32" s="63" t="s">
        <v>251</v>
      </c>
      <c r="B32" s="64">
        <f>VLOOKUP($A32,'Return Data'!$B$7:$R$2700,3,0)</f>
        <v>44262</v>
      </c>
      <c r="C32" s="65">
        <f>VLOOKUP($A32,'Return Data'!$B$7:$R$2700,4,0)</f>
        <v>10.978</v>
      </c>
      <c r="D32" s="65">
        <f>VLOOKUP($A32,'Return Data'!$B$7:$R$2700,5,0)</f>
        <v>2.8264999999999998</v>
      </c>
      <c r="E32" s="66">
        <f t="shared" si="0"/>
        <v>37</v>
      </c>
      <c r="F32" s="65">
        <f>VLOOKUP($A32,'Return Data'!$B$7:$R$2700,6,0)</f>
        <v>1.7735000000000001</v>
      </c>
      <c r="G32" s="66">
        <f t="shared" si="1"/>
        <v>37</v>
      </c>
      <c r="H32" s="65">
        <f>VLOOKUP($A32,'Return Data'!$B$7:$R$2700,7,0)</f>
        <v>2.0907</v>
      </c>
      <c r="I32" s="66">
        <f t="shared" si="2"/>
        <v>37</v>
      </c>
      <c r="J32" s="65">
        <f>VLOOKUP($A32,'Return Data'!$B$7:$R$2700,8,0)</f>
        <v>2.5912000000000002</v>
      </c>
      <c r="K32" s="66">
        <f t="shared" si="3"/>
        <v>34</v>
      </c>
      <c r="L32" s="65">
        <f>VLOOKUP($A32,'Return Data'!$B$7:$R$2700,9,0)</f>
        <v>2.9872999999999998</v>
      </c>
      <c r="M32" s="66">
        <f t="shared" si="4"/>
        <v>30</v>
      </c>
      <c r="N32" s="65">
        <f>VLOOKUP($A32,'Return Data'!$B$7:$R$2700,10,0)</f>
        <v>2.7185999999999999</v>
      </c>
      <c r="O32" s="66">
        <f t="shared" si="5"/>
        <v>36</v>
      </c>
      <c r="P32" s="65">
        <f>VLOOKUP($A32,'Return Data'!$B$7:$R$2700,11,0)</f>
        <v>2.7822</v>
      </c>
      <c r="Q32" s="66">
        <f t="shared" si="6"/>
        <v>36</v>
      </c>
      <c r="R32" s="65">
        <f>VLOOKUP($A32,'Return Data'!$B$7:$R$2700,12,0)</f>
        <v>2.8191999999999999</v>
      </c>
      <c r="S32" s="66">
        <f t="shared" si="7"/>
        <v>37</v>
      </c>
      <c r="T32" s="65">
        <f>VLOOKUP($A32,'Return Data'!$B$7:$R$2700,13,0)</f>
        <v>3.0270000000000001</v>
      </c>
      <c r="U32" s="66">
        <f t="shared" si="8"/>
        <v>36</v>
      </c>
      <c r="V32" s="65"/>
      <c r="W32" s="66"/>
      <c r="X32" s="65"/>
      <c r="Y32" s="66"/>
      <c r="Z32" s="65">
        <f>VLOOKUP($A32,'Return Data'!$B$7:$R$2700,16,0)</f>
        <v>4.2996999999999996</v>
      </c>
      <c r="AA32" s="67">
        <f t="shared" si="10"/>
        <v>36</v>
      </c>
    </row>
    <row r="33" spans="1:27" x14ac:dyDescent="0.3">
      <c r="A33" s="63" t="s">
        <v>252</v>
      </c>
      <c r="B33" s="64">
        <f>VLOOKUP($A33,'Return Data'!$B$7:$R$2700,3,0)</f>
        <v>44262</v>
      </c>
      <c r="C33" s="65">
        <f>VLOOKUP($A33,'Return Data'!$B$7:$R$2700,4,0)</f>
        <v>4986.0204000000003</v>
      </c>
      <c r="D33" s="65">
        <f>VLOOKUP($A33,'Return Data'!$B$7:$R$2700,5,0)</f>
        <v>3.0448</v>
      </c>
      <c r="E33" s="66">
        <f t="shared" si="0"/>
        <v>29</v>
      </c>
      <c r="F33" s="65">
        <f>VLOOKUP($A33,'Return Data'!$B$7:$R$2700,6,0)</f>
        <v>2.6278999999999999</v>
      </c>
      <c r="G33" s="66">
        <f t="shared" si="1"/>
        <v>27</v>
      </c>
      <c r="H33" s="65">
        <f>VLOOKUP($A33,'Return Data'!$B$7:$R$2700,7,0)</f>
        <v>2.5347</v>
      </c>
      <c r="I33" s="66">
        <f t="shared" si="2"/>
        <v>26</v>
      </c>
      <c r="J33" s="65">
        <f>VLOOKUP($A33,'Return Data'!$B$7:$R$2700,8,0)</f>
        <v>2.6619999999999999</v>
      </c>
      <c r="K33" s="66">
        <f t="shared" si="3"/>
        <v>29</v>
      </c>
      <c r="L33" s="65">
        <f>VLOOKUP($A33,'Return Data'!$B$7:$R$2700,9,0)</f>
        <v>3.1074999999999999</v>
      </c>
      <c r="M33" s="66">
        <f t="shared" si="4"/>
        <v>15</v>
      </c>
      <c r="N33" s="65">
        <f>VLOOKUP($A33,'Return Data'!$B$7:$R$2700,10,0)</f>
        <v>2.9527000000000001</v>
      </c>
      <c r="O33" s="66">
        <f t="shared" si="5"/>
        <v>28</v>
      </c>
      <c r="P33" s="65">
        <f>VLOOKUP($A33,'Return Data'!$B$7:$R$2700,11,0)</f>
        <v>3.0326</v>
      </c>
      <c r="Q33" s="66">
        <f t="shared" si="6"/>
        <v>25</v>
      </c>
      <c r="R33" s="65">
        <f>VLOOKUP($A33,'Return Data'!$B$7:$R$2700,12,0)</f>
        <v>3.2164999999999999</v>
      </c>
      <c r="S33" s="66">
        <f t="shared" si="7"/>
        <v>12</v>
      </c>
      <c r="T33" s="65">
        <f>VLOOKUP($A33,'Return Data'!$B$7:$R$2700,13,0)</f>
        <v>3.8105000000000002</v>
      </c>
      <c r="U33" s="66">
        <f t="shared" si="8"/>
        <v>10</v>
      </c>
      <c r="V33" s="65">
        <f>VLOOKUP($A33,'Return Data'!$B$7:$R$2700,17,0)</f>
        <v>5.0724999999999998</v>
      </c>
      <c r="W33" s="66">
        <f t="shared" si="8"/>
        <v>5</v>
      </c>
      <c r="X33" s="65">
        <f>VLOOKUP($A33,'Return Data'!$B$7:$R$2700,14,0)</f>
        <v>5.8872999999999998</v>
      </c>
      <c r="Y33" s="66">
        <f t="shared" si="9"/>
        <v>4</v>
      </c>
      <c r="Z33" s="65">
        <f>VLOOKUP($A33,'Return Data'!$B$7:$R$2700,16,0)</f>
        <v>7.1254</v>
      </c>
      <c r="AA33" s="67">
        <f t="shared" si="10"/>
        <v>21</v>
      </c>
    </row>
    <row r="34" spans="1:27" x14ac:dyDescent="0.3">
      <c r="A34" s="63" t="s">
        <v>253</v>
      </c>
      <c r="B34" s="64">
        <f>VLOOKUP($A34,'Return Data'!$B$7:$R$2700,3,0)</f>
        <v>44262</v>
      </c>
      <c r="C34" s="65">
        <f>VLOOKUP($A34,'Return Data'!$B$7:$R$2700,4,0)</f>
        <v>1147.2297000000001</v>
      </c>
      <c r="D34" s="65">
        <f>VLOOKUP($A34,'Return Data'!$B$7:$R$2700,5,0)</f>
        <v>3.0293999999999999</v>
      </c>
      <c r="E34" s="66">
        <f t="shared" si="0"/>
        <v>31</v>
      </c>
      <c r="F34" s="65">
        <f>VLOOKUP($A34,'Return Data'!$B$7:$R$2700,6,0)</f>
        <v>2.1989000000000001</v>
      </c>
      <c r="G34" s="66">
        <f t="shared" si="1"/>
        <v>36</v>
      </c>
      <c r="H34" s="65">
        <f>VLOOKUP($A34,'Return Data'!$B$7:$R$2700,7,0)</f>
        <v>2.2385000000000002</v>
      </c>
      <c r="I34" s="66">
        <f t="shared" si="2"/>
        <v>34</v>
      </c>
      <c r="J34" s="65">
        <f>VLOOKUP($A34,'Return Data'!$B$7:$R$2700,8,0)</f>
        <v>2.6126</v>
      </c>
      <c r="K34" s="66">
        <f t="shared" si="3"/>
        <v>31</v>
      </c>
      <c r="L34" s="65">
        <f>VLOOKUP($A34,'Return Data'!$B$7:$R$2700,9,0)</f>
        <v>3.0415000000000001</v>
      </c>
      <c r="M34" s="66">
        <f t="shared" si="4"/>
        <v>23</v>
      </c>
      <c r="N34" s="65">
        <f>VLOOKUP($A34,'Return Data'!$B$7:$R$2700,10,0)</f>
        <v>2.8410000000000002</v>
      </c>
      <c r="O34" s="66">
        <f t="shared" si="5"/>
        <v>34</v>
      </c>
      <c r="P34" s="65">
        <f>VLOOKUP($A34,'Return Data'!$B$7:$R$2700,11,0)</f>
        <v>2.9203999999999999</v>
      </c>
      <c r="Q34" s="66">
        <f t="shared" si="6"/>
        <v>33</v>
      </c>
      <c r="R34" s="65">
        <f>VLOOKUP($A34,'Return Data'!$B$7:$R$2700,12,0)</f>
        <v>2.9744999999999999</v>
      </c>
      <c r="S34" s="66">
        <f t="shared" si="7"/>
        <v>33</v>
      </c>
      <c r="T34" s="65">
        <f>VLOOKUP($A34,'Return Data'!$B$7:$R$2700,13,0)</f>
        <v>3.2597</v>
      </c>
      <c r="U34" s="66">
        <f t="shared" si="8"/>
        <v>32</v>
      </c>
      <c r="V34" s="65">
        <f>VLOOKUP($A34,'Return Data'!$B$7:$R$2700,17,0)</f>
        <v>4.4008000000000003</v>
      </c>
      <c r="W34" s="66">
        <f t="shared" si="8"/>
        <v>33</v>
      </c>
      <c r="X34" s="65"/>
      <c r="Y34" s="66"/>
      <c r="Z34" s="65">
        <f>VLOOKUP($A34,'Return Data'!$B$7:$R$2700,16,0)</f>
        <v>4.9827000000000004</v>
      </c>
      <c r="AA34" s="67">
        <f t="shared" si="10"/>
        <v>33</v>
      </c>
    </row>
    <row r="35" spans="1:27" x14ac:dyDescent="0.3">
      <c r="A35" s="63" t="s">
        <v>254</v>
      </c>
      <c r="B35" s="64">
        <f>VLOOKUP($A35,'Return Data'!$B$7:$R$2700,3,0)</f>
        <v>44262</v>
      </c>
      <c r="C35" s="65">
        <f>VLOOKUP($A35,'Return Data'!$B$7:$R$2700,4,0)</f>
        <v>265.6592</v>
      </c>
      <c r="D35" s="65">
        <f>VLOOKUP($A35,'Return Data'!$B$7:$R$2700,5,0)</f>
        <v>3.3801999999999999</v>
      </c>
      <c r="E35" s="66">
        <f t="shared" si="0"/>
        <v>4</v>
      </c>
      <c r="F35" s="65">
        <f>VLOOKUP($A35,'Return Data'!$B$7:$R$2700,6,0)</f>
        <v>2.7302</v>
      </c>
      <c r="G35" s="66">
        <f t="shared" si="1"/>
        <v>19</v>
      </c>
      <c r="H35" s="65">
        <f>VLOOKUP($A35,'Return Data'!$B$7:$R$2700,7,0)</f>
        <v>2.5960999999999999</v>
      </c>
      <c r="I35" s="66">
        <f t="shared" si="2"/>
        <v>20</v>
      </c>
      <c r="J35" s="65">
        <f>VLOOKUP($A35,'Return Data'!$B$7:$R$2700,8,0)</f>
        <v>2.8157000000000001</v>
      </c>
      <c r="K35" s="66">
        <f t="shared" si="3"/>
        <v>11</v>
      </c>
      <c r="L35" s="65">
        <f>VLOOKUP($A35,'Return Data'!$B$7:$R$2700,9,0)</f>
        <v>3.1229</v>
      </c>
      <c r="M35" s="66">
        <f t="shared" si="4"/>
        <v>11</v>
      </c>
      <c r="N35" s="65">
        <f>VLOOKUP($A35,'Return Data'!$B$7:$R$2700,10,0)</f>
        <v>2.9780000000000002</v>
      </c>
      <c r="O35" s="66">
        <f t="shared" si="5"/>
        <v>20</v>
      </c>
      <c r="P35" s="65">
        <f>VLOOKUP($A35,'Return Data'!$B$7:$R$2700,11,0)</f>
        <v>3.0327999999999999</v>
      </c>
      <c r="Q35" s="66">
        <f t="shared" si="6"/>
        <v>24</v>
      </c>
      <c r="R35" s="65">
        <f>VLOOKUP($A35,'Return Data'!$B$7:$R$2700,12,0)</f>
        <v>3.2105999999999999</v>
      </c>
      <c r="S35" s="66">
        <f t="shared" si="7"/>
        <v>13</v>
      </c>
      <c r="T35" s="65">
        <f>VLOOKUP($A35,'Return Data'!$B$7:$R$2700,13,0)</f>
        <v>3.7494999999999998</v>
      </c>
      <c r="U35" s="66">
        <f t="shared" si="8"/>
        <v>15</v>
      </c>
      <c r="V35" s="65">
        <f>VLOOKUP($A35,'Return Data'!$B$7:$R$2700,17,0)</f>
        <v>5.0331000000000001</v>
      </c>
      <c r="W35" s="66">
        <f t="shared" si="8"/>
        <v>8</v>
      </c>
      <c r="X35" s="65">
        <f>VLOOKUP($A35,'Return Data'!$B$7:$R$2700,14,0)</f>
        <v>5.8714000000000004</v>
      </c>
      <c r="Y35" s="66">
        <f t="shared" si="9"/>
        <v>7</v>
      </c>
      <c r="Z35" s="65">
        <f>VLOOKUP($A35,'Return Data'!$B$7:$R$2700,16,0)</f>
        <v>7.4969999999999999</v>
      </c>
      <c r="AA35" s="67">
        <f t="shared" si="10"/>
        <v>6</v>
      </c>
    </row>
    <row r="36" spans="1:27" x14ac:dyDescent="0.3">
      <c r="A36" s="63" t="s">
        <v>255</v>
      </c>
      <c r="B36" s="64">
        <f>VLOOKUP($A36,'Return Data'!$B$7:$R$2700,3,0)</f>
        <v>44262</v>
      </c>
      <c r="C36" s="65">
        <f>VLOOKUP($A36,'Return Data'!$B$7:$R$2700,4,0)</f>
        <v>2884.2825600000001</v>
      </c>
      <c r="D36" s="65">
        <f>VLOOKUP($A36,'Return Data'!$B$7:$R$2700,5,0)</f>
        <v>3.1326000000000001</v>
      </c>
      <c r="E36" s="66">
        <f t="shared" si="0"/>
        <v>22</v>
      </c>
      <c r="F36" s="65">
        <f>VLOOKUP($A36,'Return Data'!$B$7:$R$2700,6,0)</f>
        <v>2.5430000000000001</v>
      </c>
      <c r="G36" s="66">
        <f t="shared" si="1"/>
        <v>30</v>
      </c>
      <c r="H36" s="65">
        <f>VLOOKUP($A36,'Return Data'!$B$7:$R$2700,7,0)</f>
        <v>2.7528000000000001</v>
      </c>
      <c r="I36" s="66">
        <f t="shared" si="2"/>
        <v>9</v>
      </c>
      <c r="J36" s="65">
        <f>VLOOKUP($A36,'Return Data'!$B$7:$R$2700,8,0)</f>
        <v>2.8325</v>
      </c>
      <c r="K36" s="66">
        <f t="shared" si="3"/>
        <v>8</v>
      </c>
      <c r="L36" s="65">
        <f>VLOOKUP($A36,'Return Data'!$B$7:$R$2700,9,0)</f>
        <v>3.0668000000000002</v>
      </c>
      <c r="M36" s="66">
        <f t="shared" si="4"/>
        <v>19</v>
      </c>
      <c r="N36" s="65">
        <f>VLOOKUP($A36,'Return Data'!$B$7:$R$2700,10,0)</f>
        <v>2.9813999999999998</v>
      </c>
      <c r="O36" s="66">
        <f t="shared" si="5"/>
        <v>19</v>
      </c>
      <c r="P36" s="65">
        <f>VLOOKUP($A36,'Return Data'!$B$7:$R$2700,11,0)</f>
        <v>3.0108999999999999</v>
      </c>
      <c r="Q36" s="66">
        <f t="shared" si="6"/>
        <v>29</v>
      </c>
      <c r="R36" s="65">
        <f>VLOOKUP($A36,'Return Data'!$B$7:$R$2700,12,0)</f>
        <v>3.0775000000000001</v>
      </c>
      <c r="S36" s="66">
        <f t="shared" si="7"/>
        <v>30</v>
      </c>
      <c r="T36" s="65">
        <f>VLOOKUP($A36,'Return Data'!$B$7:$R$2700,13,0)</f>
        <v>3.3582000000000001</v>
      </c>
      <c r="U36" s="66">
        <f t="shared" si="8"/>
        <v>29</v>
      </c>
      <c r="V36" s="65">
        <f>VLOOKUP($A36,'Return Data'!$B$7:$R$2700,17,0)</f>
        <v>4.6093000000000002</v>
      </c>
      <c r="W36" s="66">
        <f t="shared" si="8"/>
        <v>30</v>
      </c>
      <c r="X36" s="65">
        <f>VLOOKUP($A36,'Return Data'!$B$7:$R$2700,14,0)</f>
        <v>2.4232999999999998</v>
      </c>
      <c r="Y36" s="66">
        <f t="shared" si="9"/>
        <v>33</v>
      </c>
      <c r="Z36" s="65">
        <f>VLOOKUP($A36,'Return Data'!$B$7:$R$2700,16,0)</f>
        <v>6.6185</v>
      </c>
      <c r="AA36" s="67">
        <f t="shared" si="10"/>
        <v>28</v>
      </c>
    </row>
    <row r="37" spans="1:27" x14ac:dyDescent="0.3">
      <c r="A37" s="63" t="s">
        <v>256</v>
      </c>
      <c r="B37" s="64">
        <f>VLOOKUP($A37,'Return Data'!$B$7:$R$2700,3,0)</f>
        <v>44262</v>
      </c>
      <c r="C37" s="65">
        <f>VLOOKUP($A37,'Return Data'!$B$7:$R$2700,4,0)</f>
        <v>32.342700000000001</v>
      </c>
      <c r="D37" s="65">
        <f>VLOOKUP($A37,'Return Data'!$B$7:$R$2700,5,0)</f>
        <v>3.7814000000000001</v>
      </c>
      <c r="E37" s="66">
        <f t="shared" si="0"/>
        <v>1</v>
      </c>
      <c r="F37" s="65">
        <f>VLOOKUP($A37,'Return Data'!$B$7:$R$2700,6,0)</f>
        <v>4.2523</v>
      </c>
      <c r="G37" s="66">
        <f t="shared" si="1"/>
        <v>1</v>
      </c>
      <c r="H37" s="65">
        <f>VLOOKUP($A37,'Return Data'!$B$7:$R$2700,7,0)</f>
        <v>3.5007999999999999</v>
      </c>
      <c r="I37" s="66">
        <f t="shared" si="2"/>
        <v>1</v>
      </c>
      <c r="J37" s="65">
        <f>VLOOKUP($A37,'Return Data'!$B$7:$R$2700,8,0)</f>
        <v>3.5598000000000001</v>
      </c>
      <c r="K37" s="66">
        <f t="shared" si="3"/>
        <v>1</v>
      </c>
      <c r="L37" s="65">
        <f>VLOOKUP($A37,'Return Data'!$B$7:$R$2700,9,0)</f>
        <v>3.8443000000000001</v>
      </c>
      <c r="M37" s="66">
        <f t="shared" si="4"/>
        <v>1</v>
      </c>
      <c r="N37" s="65">
        <f>VLOOKUP($A37,'Return Data'!$B$7:$R$2700,10,0)</f>
        <v>4.0476000000000001</v>
      </c>
      <c r="O37" s="66">
        <f t="shared" si="5"/>
        <v>1</v>
      </c>
      <c r="P37" s="65">
        <f>VLOOKUP($A37,'Return Data'!$B$7:$R$2700,11,0)</f>
        <v>4.3529999999999998</v>
      </c>
      <c r="Q37" s="66">
        <f t="shared" si="6"/>
        <v>1</v>
      </c>
      <c r="R37" s="65">
        <f>VLOOKUP($A37,'Return Data'!$B$7:$R$2700,12,0)</f>
        <v>4.3952999999999998</v>
      </c>
      <c r="S37" s="66">
        <f t="shared" si="7"/>
        <v>1</v>
      </c>
      <c r="T37" s="65">
        <f>VLOOKUP($A37,'Return Data'!$B$7:$R$2700,13,0)</f>
        <v>4.5511999999999997</v>
      </c>
      <c r="U37" s="66">
        <f t="shared" si="8"/>
        <v>1</v>
      </c>
      <c r="V37" s="65">
        <f>VLOOKUP($A37,'Return Data'!$B$7:$R$2700,17,0)</f>
        <v>5.67</v>
      </c>
      <c r="W37" s="66">
        <f t="shared" si="8"/>
        <v>1</v>
      </c>
      <c r="X37" s="65">
        <f>VLOOKUP($A37,'Return Data'!$B$7:$R$2700,14,0)</f>
        <v>6.2359999999999998</v>
      </c>
      <c r="Y37" s="66">
        <f t="shared" si="9"/>
        <v>1</v>
      </c>
      <c r="Z37" s="65">
        <f>VLOOKUP($A37,'Return Data'!$B$7:$R$2700,16,0)</f>
        <v>7.8952999999999998</v>
      </c>
      <c r="AA37" s="67">
        <f t="shared" si="10"/>
        <v>1</v>
      </c>
    </row>
    <row r="38" spans="1:27" x14ac:dyDescent="0.3">
      <c r="A38" s="63" t="s">
        <v>257</v>
      </c>
      <c r="B38" s="64">
        <f>VLOOKUP($A38,'Return Data'!$B$7:$R$2700,3,0)</f>
        <v>44262</v>
      </c>
      <c r="C38" s="65">
        <f>VLOOKUP($A38,'Return Data'!$B$7:$R$2700,4,0)</f>
        <v>27.652899999999999</v>
      </c>
      <c r="D38" s="65">
        <f>VLOOKUP($A38,'Return Data'!$B$7:$R$2700,5,0)</f>
        <v>3.0360999999999998</v>
      </c>
      <c r="E38" s="66">
        <f t="shared" si="0"/>
        <v>30</v>
      </c>
      <c r="F38" s="65">
        <f>VLOOKUP($A38,'Return Data'!$B$7:$R$2700,6,0)</f>
        <v>2.2002999999999999</v>
      </c>
      <c r="G38" s="66">
        <f t="shared" si="1"/>
        <v>35</v>
      </c>
      <c r="H38" s="65">
        <f>VLOOKUP($A38,'Return Data'!$B$7:$R$2700,7,0)</f>
        <v>2.2637</v>
      </c>
      <c r="I38" s="66">
        <f t="shared" si="2"/>
        <v>33</v>
      </c>
      <c r="J38" s="65">
        <f>VLOOKUP($A38,'Return Data'!$B$7:$R$2700,8,0)</f>
        <v>2.5386000000000002</v>
      </c>
      <c r="K38" s="66">
        <f t="shared" si="3"/>
        <v>36</v>
      </c>
      <c r="L38" s="65">
        <f>VLOOKUP($A38,'Return Data'!$B$7:$R$2700,9,0)</f>
        <v>3.0476999999999999</v>
      </c>
      <c r="M38" s="66">
        <f t="shared" si="4"/>
        <v>21</v>
      </c>
      <c r="N38" s="65">
        <f>VLOOKUP($A38,'Return Data'!$B$7:$R$2700,10,0)</f>
        <v>2.8683000000000001</v>
      </c>
      <c r="O38" s="66">
        <f t="shared" si="5"/>
        <v>32</v>
      </c>
      <c r="P38" s="65">
        <f>VLOOKUP($A38,'Return Data'!$B$7:$R$2700,11,0)</f>
        <v>2.9327999999999999</v>
      </c>
      <c r="Q38" s="66">
        <f t="shared" si="6"/>
        <v>31</v>
      </c>
      <c r="R38" s="65">
        <f>VLOOKUP($A38,'Return Data'!$B$7:$R$2700,12,0)</f>
        <v>2.9788999999999999</v>
      </c>
      <c r="S38" s="66">
        <f t="shared" si="7"/>
        <v>32</v>
      </c>
      <c r="T38" s="65">
        <f>VLOOKUP($A38,'Return Data'!$B$7:$R$2700,13,0)</f>
        <v>3.1932</v>
      </c>
      <c r="U38" s="66">
        <f t="shared" si="8"/>
        <v>33</v>
      </c>
      <c r="V38" s="65">
        <f>VLOOKUP($A38,'Return Data'!$B$7:$R$2700,17,0)</f>
        <v>4.4568000000000003</v>
      </c>
      <c r="W38" s="66">
        <f t="shared" si="8"/>
        <v>32</v>
      </c>
      <c r="X38" s="65">
        <f>VLOOKUP($A38,'Return Data'!$B$7:$R$2700,14,0)</f>
        <v>5.1694000000000004</v>
      </c>
      <c r="Y38" s="66">
        <f t="shared" si="9"/>
        <v>30</v>
      </c>
      <c r="Z38" s="65">
        <f>VLOOKUP($A38,'Return Data'!$B$7:$R$2700,16,0)</f>
        <v>7.0126999999999997</v>
      </c>
      <c r="AA38" s="67">
        <f t="shared" si="10"/>
        <v>25</v>
      </c>
    </row>
    <row r="39" spans="1:27" x14ac:dyDescent="0.3">
      <c r="A39" s="63" t="s">
        <v>260</v>
      </c>
      <c r="B39" s="64">
        <f>VLOOKUP($A39,'Return Data'!$B$7:$R$2700,3,0)</f>
        <v>44262</v>
      </c>
      <c r="C39" s="65">
        <f>VLOOKUP($A39,'Return Data'!$B$7:$R$2700,4,0)</f>
        <v>3195.6005</v>
      </c>
      <c r="D39" s="65">
        <f>VLOOKUP($A39,'Return Data'!$B$7:$R$2700,5,0)</f>
        <v>3.1916000000000002</v>
      </c>
      <c r="E39" s="66">
        <f t="shared" si="0"/>
        <v>13</v>
      </c>
      <c r="F39" s="65">
        <f>VLOOKUP($A39,'Return Data'!$B$7:$R$2700,6,0)</f>
        <v>2.7231999999999998</v>
      </c>
      <c r="G39" s="66">
        <f t="shared" si="1"/>
        <v>20</v>
      </c>
      <c r="H39" s="65">
        <f>VLOOKUP($A39,'Return Data'!$B$7:$R$2700,7,0)</f>
        <v>2.5598999999999998</v>
      </c>
      <c r="I39" s="66">
        <f t="shared" si="2"/>
        <v>22</v>
      </c>
      <c r="J39" s="65">
        <f>VLOOKUP($A39,'Return Data'!$B$7:$R$2700,8,0)</f>
        <v>2.7069999999999999</v>
      </c>
      <c r="K39" s="66">
        <f t="shared" si="3"/>
        <v>22</v>
      </c>
      <c r="L39" s="65">
        <f>VLOOKUP($A39,'Return Data'!$B$7:$R$2700,9,0)</f>
        <v>3.1246999999999998</v>
      </c>
      <c r="M39" s="66">
        <f t="shared" si="4"/>
        <v>10</v>
      </c>
      <c r="N39" s="65">
        <f>VLOOKUP($A39,'Return Data'!$B$7:$R$2700,10,0)</f>
        <v>2.9662999999999999</v>
      </c>
      <c r="O39" s="66">
        <f t="shared" si="5"/>
        <v>25</v>
      </c>
      <c r="P39" s="65">
        <f>VLOOKUP($A39,'Return Data'!$B$7:$R$2700,11,0)</f>
        <v>3.0605000000000002</v>
      </c>
      <c r="Q39" s="66">
        <f t="shared" si="6"/>
        <v>15</v>
      </c>
      <c r="R39" s="65">
        <f>VLOOKUP($A39,'Return Data'!$B$7:$R$2700,12,0)</f>
        <v>3.2044000000000001</v>
      </c>
      <c r="S39" s="66">
        <f t="shared" si="7"/>
        <v>15</v>
      </c>
      <c r="T39" s="65">
        <f>VLOOKUP($A39,'Return Data'!$B$7:$R$2700,13,0)</f>
        <v>3.7538</v>
      </c>
      <c r="U39" s="66">
        <f t="shared" si="8"/>
        <v>14</v>
      </c>
      <c r="V39" s="65">
        <f>VLOOKUP($A39,'Return Data'!$B$7:$R$2700,17,0)</f>
        <v>4.9504999999999999</v>
      </c>
      <c r="W39" s="66">
        <f t="shared" si="8"/>
        <v>19</v>
      </c>
      <c r="X39" s="65">
        <f>VLOOKUP($A39,'Return Data'!$B$7:$R$2700,14,0)</f>
        <v>5.7588999999999997</v>
      </c>
      <c r="Y39" s="66">
        <f t="shared" si="9"/>
        <v>20</v>
      </c>
      <c r="Z39" s="65">
        <f>VLOOKUP($A39,'Return Data'!$B$7:$R$2700,16,0)</f>
        <v>6.9908000000000001</v>
      </c>
      <c r="AA39" s="67">
        <f t="shared" si="10"/>
        <v>26</v>
      </c>
    </row>
    <row r="40" spans="1:27" x14ac:dyDescent="0.3">
      <c r="A40" s="63" t="s">
        <v>261</v>
      </c>
      <c r="B40" s="64">
        <f>VLOOKUP($A40,'Return Data'!$B$7:$R$2700,3,0)</f>
        <v>44262</v>
      </c>
      <c r="C40" s="65">
        <f>VLOOKUP($A40,'Return Data'!$B$7:$R$2700,4,0)</f>
        <v>43.018000000000001</v>
      </c>
      <c r="D40" s="65">
        <f>VLOOKUP($A40,'Return Data'!$B$7:$R$2700,5,0)</f>
        <v>3.2244999999999999</v>
      </c>
      <c r="E40" s="66">
        <f t="shared" si="0"/>
        <v>12</v>
      </c>
      <c r="F40" s="65">
        <f>VLOOKUP($A40,'Return Data'!$B$7:$R$2700,6,0)</f>
        <v>2.8572000000000002</v>
      </c>
      <c r="G40" s="66">
        <f t="shared" si="1"/>
        <v>11</v>
      </c>
      <c r="H40" s="65">
        <f>VLOOKUP($A40,'Return Data'!$B$7:$R$2700,7,0)</f>
        <v>2.7044000000000001</v>
      </c>
      <c r="I40" s="66">
        <f t="shared" si="2"/>
        <v>13</v>
      </c>
      <c r="J40" s="65">
        <f>VLOOKUP($A40,'Return Data'!$B$7:$R$2700,8,0)</f>
        <v>2.8029999999999999</v>
      </c>
      <c r="K40" s="66">
        <f t="shared" si="3"/>
        <v>13</v>
      </c>
      <c r="L40" s="65">
        <f>VLOOKUP($A40,'Return Data'!$B$7:$R$2700,9,0)</f>
        <v>3.1042999999999998</v>
      </c>
      <c r="M40" s="66">
        <f t="shared" si="4"/>
        <v>17</v>
      </c>
      <c r="N40" s="65">
        <f>VLOOKUP($A40,'Return Data'!$B$7:$R$2700,10,0)</f>
        <v>3.0537999999999998</v>
      </c>
      <c r="O40" s="66">
        <f t="shared" si="5"/>
        <v>8</v>
      </c>
      <c r="P40" s="65">
        <f>VLOOKUP($A40,'Return Data'!$B$7:$R$2700,11,0)</f>
        <v>3.1368</v>
      </c>
      <c r="Q40" s="66">
        <f t="shared" si="6"/>
        <v>7</v>
      </c>
      <c r="R40" s="65">
        <f>VLOOKUP($A40,'Return Data'!$B$7:$R$2700,12,0)</f>
        <v>3.2321</v>
      </c>
      <c r="S40" s="66">
        <f t="shared" si="7"/>
        <v>7</v>
      </c>
      <c r="T40" s="65">
        <f>VLOOKUP($A40,'Return Data'!$B$7:$R$2700,13,0)</f>
        <v>3.7361</v>
      </c>
      <c r="U40" s="66">
        <f t="shared" si="8"/>
        <v>17</v>
      </c>
      <c r="V40" s="65">
        <f>VLOOKUP($A40,'Return Data'!$B$7:$R$2700,17,0)</f>
        <v>4.992</v>
      </c>
      <c r="W40" s="66">
        <f t="shared" si="8"/>
        <v>13</v>
      </c>
      <c r="X40" s="65">
        <f>VLOOKUP($A40,'Return Data'!$B$7:$R$2700,14,0)</f>
        <v>5.8185000000000002</v>
      </c>
      <c r="Y40" s="66">
        <f t="shared" si="9"/>
        <v>13</v>
      </c>
      <c r="Z40" s="65">
        <f>VLOOKUP($A40,'Return Data'!$B$7:$R$2700,16,0)</f>
        <v>7.3978000000000002</v>
      </c>
      <c r="AA40" s="67">
        <f t="shared" si="10"/>
        <v>10</v>
      </c>
    </row>
    <row r="41" spans="1:27" x14ac:dyDescent="0.3">
      <c r="A41" s="63" t="s">
        <v>262</v>
      </c>
      <c r="B41" s="64">
        <f>VLOOKUP($A41,'Return Data'!$B$7:$R$2700,3,0)</f>
        <v>44262</v>
      </c>
      <c r="C41" s="65">
        <f>VLOOKUP($A41,'Return Data'!$B$7:$R$2700,4,0)</f>
        <v>3217.4252999999999</v>
      </c>
      <c r="D41" s="65">
        <f>VLOOKUP($A41,'Return Data'!$B$7:$R$2700,5,0)</f>
        <v>2.9963000000000002</v>
      </c>
      <c r="E41" s="66">
        <f t="shared" si="0"/>
        <v>32</v>
      </c>
      <c r="F41" s="65">
        <f>VLOOKUP($A41,'Return Data'!$B$7:$R$2700,6,0)</f>
        <v>2.5590999999999999</v>
      </c>
      <c r="G41" s="66">
        <f t="shared" si="1"/>
        <v>29</v>
      </c>
      <c r="H41" s="65">
        <f>VLOOKUP($A41,'Return Data'!$B$7:$R$2700,7,0)</f>
        <v>2.3771</v>
      </c>
      <c r="I41" s="66">
        <f t="shared" si="2"/>
        <v>31</v>
      </c>
      <c r="J41" s="65">
        <f>VLOOKUP($A41,'Return Data'!$B$7:$R$2700,8,0)</f>
        <v>2.6019000000000001</v>
      </c>
      <c r="K41" s="66">
        <f t="shared" si="3"/>
        <v>33</v>
      </c>
      <c r="L41" s="65">
        <f>VLOOKUP($A41,'Return Data'!$B$7:$R$2700,9,0)</f>
        <v>3.0207000000000002</v>
      </c>
      <c r="M41" s="66">
        <f t="shared" si="4"/>
        <v>26</v>
      </c>
      <c r="N41" s="65">
        <f>VLOOKUP($A41,'Return Data'!$B$7:$R$2700,10,0)</f>
        <v>2.8908</v>
      </c>
      <c r="O41" s="66">
        <f t="shared" si="5"/>
        <v>30</v>
      </c>
      <c r="P41" s="65">
        <f>VLOOKUP($A41,'Return Data'!$B$7:$R$2700,11,0)</f>
        <v>3.0289000000000001</v>
      </c>
      <c r="Q41" s="66">
        <f t="shared" si="6"/>
        <v>26</v>
      </c>
      <c r="R41" s="65">
        <f>VLOOKUP($A41,'Return Data'!$B$7:$R$2700,12,0)</f>
        <v>3.1821999999999999</v>
      </c>
      <c r="S41" s="66">
        <f t="shared" si="7"/>
        <v>19</v>
      </c>
      <c r="T41" s="65">
        <f>VLOOKUP($A41,'Return Data'!$B$7:$R$2700,13,0)</f>
        <v>3.8538000000000001</v>
      </c>
      <c r="U41" s="66">
        <f t="shared" si="8"/>
        <v>4</v>
      </c>
      <c r="V41" s="65">
        <f>VLOOKUP($A41,'Return Data'!$B$7:$R$2700,17,0)</f>
        <v>5.0293999999999999</v>
      </c>
      <c r="W41" s="66">
        <f t="shared" si="8"/>
        <v>9</v>
      </c>
      <c r="X41" s="65">
        <f>VLOOKUP($A41,'Return Data'!$B$7:$R$2700,14,0)</f>
        <v>5.8513999999999999</v>
      </c>
      <c r="Y41" s="66">
        <f t="shared" si="9"/>
        <v>8</v>
      </c>
      <c r="Z41" s="65">
        <f>VLOOKUP($A41,'Return Data'!$B$7:$R$2700,16,0)</f>
        <v>7.3284000000000002</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44262</v>
      </c>
      <c r="C43" s="65">
        <f>VLOOKUP($A43,'Return Data'!$B$7:$R$2700,4,0)</f>
        <v>1961.6137000000001</v>
      </c>
      <c r="D43" s="65">
        <f>VLOOKUP($A43,'Return Data'!$B$7:$R$2700,5,0)</f>
        <v>3.2639999999999998</v>
      </c>
      <c r="E43" s="66">
        <f t="shared" si="0"/>
        <v>10</v>
      </c>
      <c r="F43" s="65">
        <f>VLOOKUP($A43,'Return Data'!$B$7:$R$2700,6,0)</f>
        <v>2.9195000000000002</v>
      </c>
      <c r="G43" s="66">
        <f t="shared" si="1"/>
        <v>7</v>
      </c>
      <c r="H43" s="65">
        <f>VLOOKUP($A43,'Return Data'!$B$7:$R$2700,7,0)</f>
        <v>2.6715</v>
      </c>
      <c r="I43" s="66">
        <f t="shared" si="2"/>
        <v>14</v>
      </c>
      <c r="J43" s="65">
        <f>VLOOKUP($A43,'Return Data'!$B$7:$R$2700,8,0)</f>
        <v>2.8873000000000002</v>
      </c>
      <c r="K43" s="66">
        <f t="shared" si="3"/>
        <v>6</v>
      </c>
      <c r="L43" s="65">
        <f>VLOOKUP($A43,'Return Data'!$B$7:$R$2700,9,0)</f>
        <v>3.2016</v>
      </c>
      <c r="M43" s="66">
        <f t="shared" si="4"/>
        <v>4</v>
      </c>
      <c r="N43" s="65">
        <f>VLOOKUP($A43,'Return Data'!$B$7:$R$2700,10,0)</f>
        <v>3.0569999999999999</v>
      </c>
      <c r="O43" s="66">
        <f t="shared" si="5"/>
        <v>6</v>
      </c>
      <c r="P43" s="65">
        <f>VLOOKUP($A43,'Return Data'!$B$7:$R$2700,11,0)</f>
        <v>3.0874000000000001</v>
      </c>
      <c r="Q43" s="66">
        <f t="shared" si="6"/>
        <v>10</v>
      </c>
      <c r="R43" s="65">
        <f>VLOOKUP($A43,'Return Data'!$B$7:$R$2700,12,0)</f>
        <v>3.2185000000000001</v>
      </c>
      <c r="S43" s="66">
        <f t="shared" si="7"/>
        <v>11</v>
      </c>
      <c r="T43" s="65">
        <f>VLOOKUP($A43,'Return Data'!$B$7:$R$2700,13,0)</f>
        <v>3.8997000000000002</v>
      </c>
      <c r="U43" s="66">
        <f t="shared" si="8"/>
        <v>3</v>
      </c>
      <c r="V43" s="65">
        <f>VLOOKUP($A43,'Return Data'!$B$7:$R$2700,17,0)</f>
        <v>4.9875999999999996</v>
      </c>
      <c r="W43" s="66">
        <f t="shared" si="8"/>
        <v>15</v>
      </c>
      <c r="X43" s="65">
        <f>VLOOKUP($A43,'Return Data'!$B$7:$R$2700,14,0)</f>
        <v>4.5396000000000001</v>
      </c>
      <c r="Y43" s="66">
        <f t="shared" si="9"/>
        <v>32</v>
      </c>
      <c r="Z43" s="65">
        <f>VLOOKUP($A43,'Return Data'!$B$7:$R$2700,16,0)</f>
        <v>7.1647999999999996</v>
      </c>
      <c r="AA43" s="67">
        <f t="shared" si="10"/>
        <v>18</v>
      </c>
    </row>
    <row r="44" spans="1:27" x14ac:dyDescent="0.3">
      <c r="A44" s="63" t="s">
        <v>264</v>
      </c>
      <c r="B44" s="64">
        <f>VLOOKUP($A44,'Return Data'!$B$7:$R$2700,3,0)</f>
        <v>44262</v>
      </c>
      <c r="C44" s="65">
        <f>VLOOKUP($A44,'Return Data'!$B$7:$R$2700,4,0)</f>
        <v>3345.5340000000001</v>
      </c>
      <c r="D44" s="65">
        <f>VLOOKUP($A44,'Return Data'!$B$7:$R$2700,5,0)</f>
        <v>3.1435</v>
      </c>
      <c r="E44" s="66">
        <f t="shared" si="0"/>
        <v>19</v>
      </c>
      <c r="F44" s="65">
        <f>VLOOKUP($A44,'Return Data'!$B$7:$R$2700,6,0)</f>
        <v>2.7484999999999999</v>
      </c>
      <c r="G44" s="66">
        <f t="shared" si="1"/>
        <v>17</v>
      </c>
      <c r="H44" s="65">
        <f>VLOOKUP($A44,'Return Data'!$B$7:$R$2700,7,0)</f>
        <v>2.6395</v>
      </c>
      <c r="I44" s="66">
        <f t="shared" si="2"/>
        <v>16</v>
      </c>
      <c r="J44" s="65">
        <f>VLOOKUP($A44,'Return Data'!$B$7:$R$2700,8,0)</f>
        <v>2.7743000000000002</v>
      </c>
      <c r="K44" s="66">
        <f t="shared" si="3"/>
        <v>16</v>
      </c>
      <c r="L44" s="65">
        <f>VLOOKUP($A44,'Return Data'!$B$7:$R$2700,9,0)</f>
        <v>3.1753999999999998</v>
      </c>
      <c r="M44" s="66">
        <f t="shared" si="4"/>
        <v>5</v>
      </c>
      <c r="N44" s="65">
        <f>VLOOKUP($A44,'Return Data'!$B$7:$R$2700,10,0)</f>
        <v>3.0165000000000002</v>
      </c>
      <c r="O44" s="66">
        <f t="shared" si="5"/>
        <v>12</v>
      </c>
      <c r="P44" s="65">
        <f>VLOOKUP($A44,'Return Data'!$B$7:$R$2700,11,0)</f>
        <v>3.0958999999999999</v>
      </c>
      <c r="Q44" s="66">
        <f t="shared" si="6"/>
        <v>9</v>
      </c>
      <c r="R44" s="65">
        <f>VLOOKUP($A44,'Return Data'!$B$7:$R$2700,12,0)</f>
        <v>3.2366999999999999</v>
      </c>
      <c r="S44" s="66">
        <f t="shared" si="7"/>
        <v>6</v>
      </c>
      <c r="T44" s="65">
        <f>VLOOKUP($A44,'Return Data'!$B$7:$R$2700,13,0)</f>
        <v>3.7721</v>
      </c>
      <c r="U44" s="66">
        <f t="shared" si="8"/>
        <v>12</v>
      </c>
      <c r="V44" s="65">
        <f>VLOOKUP($A44,'Return Data'!$B$7:$R$2700,17,0)</f>
        <v>5.0065</v>
      </c>
      <c r="W44" s="66">
        <f t="shared" si="8"/>
        <v>12</v>
      </c>
      <c r="X44" s="65">
        <f>VLOOKUP($A44,'Return Data'!$B$7:$R$2700,14,0)</f>
        <v>5.8419999999999996</v>
      </c>
      <c r="Y44" s="66">
        <f t="shared" si="9"/>
        <v>10</v>
      </c>
      <c r="Z44" s="65">
        <f>VLOOKUP($A44,'Return Data'!$B$7:$R$2700,16,0)</f>
        <v>7.1131000000000002</v>
      </c>
      <c r="AA44" s="67">
        <f t="shared" si="10"/>
        <v>23</v>
      </c>
    </row>
    <row r="45" spans="1:27" x14ac:dyDescent="0.3">
      <c r="A45" s="63" t="s">
        <v>265</v>
      </c>
      <c r="B45" s="64">
        <f>VLOOKUP($A45,'Return Data'!$B$7:$R$2700,3,0)</f>
        <v>44262</v>
      </c>
      <c r="C45" s="65">
        <f>VLOOKUP($A45,'Return Data'!$B$7:$R$2700,4,0)</f>
        <v>1107.8915999999999</v>
      </c>
      <c r="D45" s="65">
        <f>VLOOKUP($A45,'Return Data'!$B$7:$R$2700,5,0)</f>
        <v>2.9590000000000001</v>
      </c>
      <c r="E45" s="66">
        <f t="shared" si="0"/>
        <v>33</v>
      </c>
      <c r="F45" s="65">
        <f>VLOOKUP($A45,'Return Data'!$B$7:$R$2700,6,0)</f>
        <v>2.5703</v>
      </c>
      <c r="G45" s="66">
        <f t="shared" si="1"/>
        <v>28</v>
      </c>
      <c r="H45" s="65">
        <f>VLOOKUP($A45,'Return Data'!$B$7:$R$2700,7,0)</f>
        <v>2.2328000000000001</v>
      </c>
      <c r="I45" s="66">
        <f t="shared" si="2"/>
        <v>35</v>
      </c>
      <c r="J45" s="65">
        <f>VLOOKUP($A45,'Return Data'!$B$7:$R$2700,8,0)</f>
        <v>2.6051000000000002</v>
      </c>
      <c r="K45" s="66">
        <f t="shared" si="3"/>
        <v>32</v>
      </c>
      <c r="L45" s="65">
        <f>VLOOKUP($A45,'Return Data'!$B$7:$R$2700,9,0)</f>
        <v>2.9361999999999999</v>
      </c>
      <c r="M45" s="66">
        <f t="shared" si="4"/>
        <v>35</v>
      </c>
      <c r="N45" s="65">
        <f>VLOOKUP($A45,'Return Data'!$B$7:$R$2700,10,0)</f>
        <v>2.8599000000000001</v>
      </c>
      <c r="O45" s="66">
        <f t="shared" si="5"/>
        <v>33</v>
      </c>
      <c r="P45" s="65">
        <f>VLOOKUP($A45,'Return Data'!$B$7:$R$2700,11,0)</f>
        <v>2.9188999999999998</v>
      </c>
      <c r="Q45" s="66">
        <f t="shared" si="6"/>
        <v>34</v>
      </c>
      <c r="R45" s="65">
        <f>VLOOKUP($A45,'Return Data'!$B$7:$R$2700,12,0)</f>
        <v>2.9296000000000002</v>
      </c>
      <c r="S45" s="66">
        <f t="shared" si="7"/>
        <v>34</v>
      </c>
      <c r="T45" s="65">
        <f>VLOOKUP($A45,'Return Data'!$B$7:$R$2700,13,0)</f>
        <v>3.1671</v>
      </c>
      <c r="U45" s="66">
        <f t="shared" si="8"/>
        <v>34</v>
      </c>
      <c r="V45" s="65"/>
      <c r="W45" s="66"/>
      <c r="X45" s="65"/>
      <c r="Y45" s="66"/>
      <c r="Z45" s="65">
        <f>VLOOKUP($A45,'Return Data'!$B$7:$R$2700,16,0)</f>
        <v>4.8936000000000002</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3.0881894736842108</v>
      </c>
      <c r="E47" s="65"/>
      <c r="F47" s="75">
        <f>AVERAGE(F8:F45)</f>
        <v>2.6506736842105267</v>
      </c>
      <c r="G47" s="65"/>
      <c r="H47" s="75">
        <f>AVERAGE(H8:H45)</f>
        <v>2.5382789473684211</v>
      </c>
      <c r="I47" s="65"/>
      <c r="J47" s="75">
        <f>AVERAGE(J8:J45)</f>
        <v>2.6868052631578947</v>
      </c>
      <c r="K47" s="65"/>
      <c r="L47" s="75">
        <f>AVERAGE(L8:L45)</f>
        <v>2.9900552631578945</v>
      </c>
      <c r="M47" s="65"/>
      <c r="N47" s="75">
        <f>AVERAGE(N8:N45)</f>
        <v>2.9339184210526312</v>
      </c>
      <c r="O47" s="65"/>
      <c r="P47" s="75">
        <f>AVERAGE(P8:P45)</f>
        <v>2.9920605263157896</v>
      </c>
      <c r="Q47" s="65"/>
      <c r="R47" s="75">
        <f>AVERAGE(R8:R45)</f>
        <v>3.0919815789473688</v>
      </c>
      <c r="S47" s="65"/>
      <c r="T47" s="75">
        <f>AVERAGE(T8:T45)</f>
        <v>3.5385526315789484</v>
      </c>
      <c r="U47" s="65"/>
      <c r="V47" s="75">
        <f>AVERAGE(V8:V45)</f>
        <v>4.7745371428571417</v>
      </c>
      <c r="W47" s="65"/>
      <c r="X47" s="75">
        <f>AVERAGE(X8:X45)</f>
        <v>5.4582852941176494</v>
      </c>
      <c r="Y47" s="65"/>
      <c r="Z47" s="75">
        <f>AVERAGE(Z8:Z45)</f>
        <v>6.6136815789473697</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3.7814000000000001</v>
      </c>
      <c r="E49" s="95"/>
      <c r="F49" s="79">
        <f>MAX(F8:F45)</f>
        <v>4.2523</v>
      </c>
      <c r="G49" s="95"/>
      <c r="H49" s="79">
        <f>MAX(H8:H45)</f>
        <v>3.5007999999999999</v>
      </c>
      <c r="I49" s="95"/>
      <c r="J49" s="79">
        <f>MAX(J8:J45)</f>
        <v>3.5598000000000001</v>
      </c>
      <c r="K49" s="95"/>
      <c r="L49" s="79">
        <f>MAX(L8:L45)</f>
        <v>3.8443000000000001</v>
      </c>
      <c r="M49" s="95"/>
      <c r="N49" s="79">
        <f>MAX(N8:N45)</f>
        <v>4.0476000000000001</v>
      </c>
      <c r="O49" s="95"/>
      <c r="P49" s="79">
        <f>MAX(P8:P45)</f>
        <v>4.3529999999999998</v>
      </c>
      <c r="Q49" s="95"/>
      <c r="R49" s="79">
        <f>MAX(R8:R45)</f>
        <v>4.3952999999999998</v>
      </c>
      <c r="S49" s="95"/>
      <c r="T49" s="79">
        <f>MAX(T8:T45)</f>
        <v>4.5511999999999997</v>
      </c>
      <c r="U49" s="95"/>
      <c r="V49" s="79">
        <f>MAX(V8:V45)</f>
        <v>5.67</v>
      </c>
      <c r="W49" s="95"/>
      <c r="X49" s="79">
        <f>MAX(X8:X45)</f>
        <v>6.2359999999999998</v>
      </c>
      <c r="Y49" s="95"/>
      <c r="Z49" s="79">
        <f>MAX(Z8:Z45)</f>
        <v>7.8952999999999998</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4"/>
      <c r="C4" s="164"/>
      <c r="D4" s="164"/>
      <c r="E4" s="164"/>
      <c r="F4" s="164" t="s">
        <v>0</v>
      </c>
      <c r="G4" s="164"/>
      <c r="H4" s="164"/>
      <c r="I4" s="164"/>
      <c r="J4" s="164"/>
      <c r="K4" s="164"/>
      <c r="L4" s="164"/>
      <c r="M4" s="164"/>
      <c r="N4" s="164"/>
      <c r="O4" s="164"/>
      <c r="P4" s="164"/>
      <c r="Q4" s="164"/>
      <c r="R4" s="164"/>
    </row>
    <row r="5" spans="1:19" x14ac:dyDescent="0.3">
      <c r="A5" s="123" t="s">
        <v>355</v>
      </c>
      <c r="B5" s="123" t="s">
        <v>7</v>
      </c>
      <c r="C5" s="123" t="s">
        <v>381</v>
      </c>
      <c r="D5" s="123" t="s">
        <v>8</v>
      </c>
      <c r="E5" s="123" t="s">
        <v>9</v>
      </c>
      <c r="F5" s="123" t="s">
        <v>115</v>
      </c>
      <c r="G5" s="123" t="s">
        <v>116</v>
      </c>
      <c r="H5" s="123" t="s">
        <v>117</v>
      </c>
      <c r="I5" s="123" t="s">
        <v>47</v>
      </c>
      <c r="J5" s="123" t="s">
        <v>48</v>
      </c>
      <c r="K5" s="123" t="s">
        <v>1</v>
      </c>
      <c r="L5" s="123" t="s">
        <v>2</v>
      </c>
      <c r="M5" s="123" t="s">
        <v>3</v>
      </c>
      <c r="N5" s="123" t="s">
        <v>4</v>
      </c>
      <c r="O5" s="123" t="s">
        <v>5</v>
      </c>
      <c r="P5" s="123" t="s">
        <v>6</v>
      </c>
      <c r="Q5" s="123" t="s">
        <v>46</v>
      </c>
      <c r="R5" s="123" t="s">
        <v>382</v>
      </c>
      <c r="S5" s="120" t="s">
        <v>1811</v>
      </c>
    </row>
    <row r="6" spans="1:19" x14ac:dyDescent="0.3">
      <c r="A6" s="124" t="s">
        <v>476</v>
      </c>
      <c r="B6" s="124"/>
      <c r="C6" s="124"/>
      <c r="D6" s="124"/>
      <c r="E6" s="124"/>
      <c r="F6" s="124"/>
      <c r="G6" s="124"/>
      <c r="H6" s="124"/>
      <c r="I6" s="124"/>
      <c r="J6" s="124"/>
      <c r="K6" s="124"/>
      <c r="L6" s="124"/>
      <c r="M6" s="124"/>
      <c r="N6" s="124"/>
      <c r="O6" s="124"/>
      <c r="P6" s="124"/>
      <c r="Q6" s="124"/>
      <c r="R6" s="124"/>
      <c r="S6" s="121"/>
    </row>
    <row r="7" spans="1:19" x14ac:dyDescent="0.3">
      <c r="A7" s="122" t="s">
        <v>477</v>
      </c>
      <c r="B7" s="122" t="s">
        <v>478</v>
      </c>
      <c r="C7" s="122">
        <v>103155</v>
      </c>
      <c r="D7" s="125">
        <v>44260</v>
      </c>
      <c r="E7" s="126">
        <v>919.83</v>
      </c>
      <c r="F7" s="126">
        <v>-0.97640000000000005</v>
      </c>
      <c r="G7" s="126">
        <v>0.24740000000000001</v>
      </c>
      <c r="H7" s="126">
        <v>2.2612999999999999</v>
      </c>
      <c r="I7" s="126">
        <v>0.98029999999999995</v>
      </c>
      <c r="J7" s="126">
        <v>2.2374000000000001</v>
      </c>
      <c r="K7" s="126">
        <v>11.579800000000001</v>
      </c>
      <c r="L7" s="126">
        <v>28.303000000000001</v>
      </c>
      <c r="M7" s="126">
        <v>42.806399999999996</v>
      </c>
      <c r="N7" s="126">
        <v>28.244</v>
      </c>
      <c r="O7" s="126">
        <v>7.5015000000000001</v>
      </c>
      <c r="P7" s="126">
        <v>11.3795</v>
      </c>
      <c r="Q7" s="126">
        <v>18.929400000000001</v>
      </c>
      <c r="R7" s="126">
        <v>12.032500000000001</v>
      </c>
      <c r="S7" s="119" t="s">
        <v>1812</v>
      </c>
    </row>
    <row r="8" spans="1:19" x14ac:dyDescent="0.3">
      <c r="A8" s="122" t="s">
        <v>477</v>
      </c>
      <c r="B8" s="122" t="s">
        <v>479</v>
      </c>
      <c r="C8" s="122">
        <v>120517</v>
      </c>
      <c r="D8" s="125">
        <v>44260</v>
      </c>
      <c r="E8" s="126">
        <v>995.74</v>
      </c>
      <c r="F8" s="126">
        <v>-0.97460000000000002</v>
      </c>
      <c r="G8" s="126">
        <v>0.25269999999999998</v>
      </c>
      <c r="H8" s="126">
        <v>2.2751000000000001</v>
      </c>
      <c r="I8" s="126">
        <v>1.0073000000000001</v>
      </c>
      <c r="J8" s="126">
        <v>2.294</v>
      </c>
      <c r="K8" s="126">
        <v>11.7942</v>
      </c>
      <c r="L8" s="126">
        <v>28.815000000000001</v>
      </c>
      <c r="M8" s="126">
        <v>43.670900000000003</v>
      </c>
      <c r="N8" s="126">
        <v>29.259799999999998</v>
      </c>
      <c r="O8" s="126">
        <v>8.4382999999999999</v>
      </c>
      <c r="P8" s="126">
        <v>12.535399999999999</v>
      </c>
      <c r="Q8" s="126">
        <v>13.680999999999999</v>
      </c>
      <c r="R8" s="126">
        <v>12.8894</v>
      </c>
      <c r="S8" s="119" t="s">
        <v>1812</v>
      </c>
    </row>
    <row r="9" spans="1:19" x14ac:dyDescent="0.3">
      <c r="A9" s="122" t="s">
        <v>477</v>
      </c>
      <c r="B9" s="122" t="s">
        <v>480</v>
      </c>
      <c r="C9" s="122">
        <v>144394</v>
      </c>
      <c r="D9" s="125">
        <v>44260</v>
      </c>
      <c r="E9" s="126">
        <v>13.83</v>
      </c>
      <c r="F9" s="126">
        <v>-0.57509999999999994</v>
      </c>
      <c r="G9" s="126">
        <v>0.58179999999999998</v>
      </c>
      <c r="H9" s="126">
        <v>2.5964</v>
      </c>
      <c r="I9" s="126">
        <v>-7.2300000000000003E-2</v>
      </c>
      <c r="J9" s="126">
        <v>0.50870000000000004</v>
      </c>
      <c r="K9" s="126">
        <v>7.6265000000000001</v>
      </c>
      <c r="L9" s="126">
        <v>22.715199999999999</v>
      </c>
      <c r="M9" s="126">
        <v>35.190600000000003</v>
      </c>
      <c r="N9" s="126">
        <v>23.0427</v>
      </c>
      <c r="O9" s="126"/>
      <c r="P9" s="126"/>
      <c r="Q9" s="126">
        <v>13.4329</v>
      </c>
      <c r="R9" s="126">
        <v>18.766999999999999</v>
      </c>
      <c r="S9" s="119" t="s">
        <v>1812</v>
      </c>
    </row>
    <row r="10" spans="1:19" x14ac:dyDescent="0.3">
      <c r="A10" s="122" t="s">
        <v>477</v>
      </c>
      <c r="B10" s="122" t="s">
        <v>481</v>
      </c>
      <c r="C10" s="122">
        <v>144393</v>
      </c>
      <c r="D10" s="125">
        <v>44260</v>
      </c>
      <c r="E10" s="126">
        <v>13.31</v>
      </c>
      <c r="F10" s="126">
        <v>-0.5232</v>
      </c>
      <c r="G10" s="126">
        <v>0.60470000000000002</v>
      </c>
      <c r="H10" s="126">
        <v>2.5424000000000002</v>
      </c>
      <c r="I10" s="126">
        <v>-7.51E-2</v>
      </c>
      <c r="J10" s="126">
        <v>0.45279999999999998</v>
      </c>
      <c r="K10" s="126">
        <v>7.3387000000000002</v>
      </c>
      <c r="L10" s="126">
        <v>21.886399999999998</v>
      </c>
      <c r="M10" s="126">
        <v>33.768799999999999</v>
      </c>
      <c r="N10" s="126">
        <v>21.3309</v>
      </c>
      <c r="O10" s="126"/>
      <c r="P10" s="126"/>
      <c r="Q10" s="126">
        <v>11.755599999999999</v>
      </c>
      <c r="R10" s="126">
        <v>17.114100000000001</v>
      </c>
      <c r="S10" s="119" t="s">
        <v>1812</v>
      </c>
    </row>
    <row r="11" spans="1:19" x14ac:dyDescent="0.3">
      <c r="A11" s="122" t="s">
        <v>477</v>
      </c>
      <c r="B11" s="122" t="s">
        <v>482</v>
      </c>
      <c r="C11" s="122">
        <v>101912</v>
      </c>
      <c r="D11" s="125">
        <v>44260</v>
      </c>
      <c r="E11" s="126">
        <v>69.760000000000005</v>
      </c>
      <c r="F11" s="126">
        <v>-0.90910000000000002</v>
      </c>
      <c r="G11" s="126">
        <v>0.28749999999999998</v>
      </c>
      <c r="H11" s="126">
        <v>2.4826999999999999</v>
      </c>
      <c r="I11" s="126">
        <v>1.5134000000000001</v>
      </c>
      <c r="J11" s="126">
        <v>2.2574000000000001</v>
      </c>
      <c r="K11" s="126">
        <v>11.598100000000001</v>
      </c>
      <c r="L11" s="126">
        <v>26.9056</v>
      </c>
      <c r="M11" s="126">
        <v>40.900799999999997</v>
      </c>
      <c r="N11" s="126">
        <v>27.136900000000001</v>
      </c>
      <c r="O11" s="126">
        <v>8.0690000000000008</v>
      </c>
      <c r="P11" s="126">
        <v>11.808199999999999</v>
      </c>
      <c r="Q11" s="126">
        <v>11.7461</v>
      </c>
      <c r="R11" s="126">
        <v>13.734400000000001</v>
      </c>
      <c r="S11" s="119" t="s">
        <v>1812</v>
      </c>
    </row>
    <row r="12" spans="1:19" x14ac:dyDescent="0.3">
      <c r="A12" s="122" t="s">
        <v>477</v>
      </c>
      <c r="B12" s="122" t="s">
        <v>483</v>
      </c>
      <c r="C12" s="122">
        <v>119326</v>
      </c>
      <c r="D12" s="125">
        <v>44260</v>
      </c>
      <c r="E12" s="126">
        <v>76.08</v>
      </c>
      <c r="F12" s="126">
        <v>-0.89880000000000004</v>
      </c>
      <c r="G12" s="126">
        <v>0.28999999999999998</v>
      </c>
      <c r="H12" s="126">
        <v>2.4923000000000002</v>
      </c>
      <c r="I12" s="126">
        <v>1.5483</v>
      </c>
      <c r="J12" s="126">
        <v>2.3268</v>
      </c>
      <c r="K12" s="126">
        <v>11.7837</v>
      </c>
      <c r="L12" s="126">
        <v>27.309200000000001</v>
      </c>
      <c r="M12" s="126">
        <v>41.596899999999998</v>
      </c>
      <c r="N12" s="126">
        <v>27.951599999999999</v>
      </c>
      <c r="O12" s="126">
        <v>9.0457000000000001</v>
      </c>
      <c r="P12" s="126">
        <v>13.041399999999999</v>
      </c>
      <c r="Q12" s="126">
        <v>11.956200000000001</v>
      </c>
      <c r="R12" s="126">
        <v>14.529</v>
      </c>
      <c r="S12" s="119" t="s">
        <v>1812</v>
      </c>
    </row>
    <row r="13" spans="1:19" x14ac:dyDescent="0.3">
      <c r="A13" s="122" t="s">
        <v>477</v>
      </c>
      <c r="B13" s="122" t="s">
        <v>1867</v>
      </c>
      <c r="C13" s="122">
        <v>141006</v>
      </c>
      <c r="D13" s="125">
        <v>44260</v>
      </c>
      <c r="E13" s="126">
        <v>17.243300000000001</v>
      </c>
      <c r="F13" s="126">
        <v>-0.87270000000000003</v>
      </c>
      <c r="G13" s="126">
        <v>0.40760000000000002</v>
      </c>
      <c r="H13" s="126">
        <v>2.3517000000000001</v>
      </c>
      <c r="I13" s="126">
        <v>0.88460000000000005</v>
      </c>
      <c r="J13" s="126">
        <v>2.3237999999999999</v>
      </c>
      <c r="K13" s="126">
        <v>13.2349</v>
      </c>
      <c r="L13" s="126">
        <v>25.825800000000001</v>
      </c>
      <c r="M13" s="126">
        <v>35.737699999999997</v>
      </c>
      <c r="N13" s="126">
        <v>27.805800000000001</v>
      </c>
      <c r="O13" s="126">
        <v>16.362100000000002</v>
      </c>
      <c r="P13" s="126"/>
      <c r="Q13" s="126">
        <v>14.942500000000001</v>
      </c>
      <c r="R13" s="126">
        <v>22.3658</v>
      </c>
      <c r="S13" s="119" t="s">
        <v>1812</v>
      </c>
    </row>
    <row r="14" spans="1:19" x14ac:dyDescent="0.3">
      <c r="A14" s="122" t="s">
        <v>477</v>
      </c>
      <c r="B14" s="122" t="s">
        <v>1868</v>
      </c>
      <c r="C14" s="122">
        <v>141004</v>
      </c>
      <c r="D14" s="125">
        <v>44260</v>
      </c>
      <c r="E14" s="126">
        <v>16.2193</v>
      </c>
      <c r="F14" s="126">
        <v>-0.87760000000000005</v>
      </c>
      <c r="G14" s="126">
        <v>0.39300000000000002</v>
      </c>
      <c r="H14" s="126">
        <v>2.3163999999999998</v>
      </c>
      <c r="I14" s="126">
        <v>0.81359999999999999</v>
      </c>
      <c r="J14" s="126">
        <v>2.1836000000000002</v>
      </c>
      <c r="K14" s="126">
        <v>12.7507</v>
      </c>
      <c r="L14" s="126">
        <v>24.816700000000001</v>
      </c>
      <c r="M14" s="126">
        <v>34.043799999999997</v>
      </c>
      <c r="N14" s="126">
        <v>25.755400000000002</v>
      </c>
      <c r="O14" s="126">
        <v>14.5745</v>
      </c>
      <c r="P14" s="126"/>
      <c r="Q14" s="126">
        <v>13.1578</v>
      </c>
      <c r="R14" s="126">
        <v>20.457599999999999</v>
      </c>
      <c r="S14" s="119" t="s">
        <v>1812</v>
      </c>
    </row>
    <row r="15" spans="1:19" x14ac:dyDescent="0.3">
      <c r="A15" s="122" t="s">
        <v>477</v>
      </c>
      <c r="B15" s="122" t="s">
        <v>484</v>
      </c>
      <c r="C15" s="122">
        <v>139527</v>
      </c>
      <c r="D15" s="125">
        <v>44260</v>
      </c>
      <c r="E15" s="126">
        <v>17.75</v>
      </c>
      <c r="F15" s="126">
        <v>-0.72709999999999997</v>
      </c>
      <c r="G15" s="126">
        <v>0.68069999999999997</v>
      </c>
      <c r="H15" s="126">
        <v>3.7404999999999999</v>
      </c>
      <c r="I15" s="126">
        <v>4.1666999999999996</v>
      </c>
      <c r="J15" s="126">
        <v>6.1603000000000003</v>
      </c>
      <c r="K15" s="126">
        <v>12.4129</v>
      </c>
      <c r="L15" s="126">
        <v>28.530100000000001</v>
      </c>
      <c r="M15" s="126">
        <v>50.169199999999996</v>
      </c>
      <c r="N15" s="126">
        <v>35.911200000000001</v>
      </c>
      <c r="O15" s="126">
        <v>7.2138999999999998</v>
      </c>
      <c r="P15" s="126"/>
      <c r="Q15" s="126">
        <v>13.201700000000001</v>
      </c>
      <c r="R15" s="126">
        <v>18.055499999999999</v>
      </c>
      <c r="S15" s="119" t="s">
        <v>1813</v>
      </c>
    </row>
    <row r="16" spans="1:19" x14ac:dyDescent="0.3">
      <c r="A16" s="122" t="s">
        <v>477</v>
      </c>
      <c r="B16" s="122" t="s">
        <v>485</v>
      </c>
      <c r="C16" s="122">
        <v>139529</v>
      </c>
      <c r="D16" s="125">
        <v>44260</v>
      </c>
      <c r="E16" s="126">
        <v>17.05</v>
      </c>
      <c r="F16" s="126">
        <v>-0.69889999999999997</v>
      </c>
      <c r="G16" s="126">
        <v>0.64939999999999998</v>
      </c>
      <c r="H16" s="126">
        <v>3.7105000000000001</v>
      </c>
      <c r="I16" s="126">
        <v>4.0903999999999998</v>
      </c>
      <c r="J16" s="126">
        <v>6.0983000000000001</v>
      </c>
      <c r="K16" s="126">
        <v>12.171099999999999</v>
      </c>
      <c r="L16" s="126">
        <v>28.003</v>
      </c>
      <c r="M16" s="126">
        <v>49.168900000000001</v>
      </c>
      <c r="N16" s="126">
        <v>34.782600000000002</v>
      </c>
      <c r="O16" s="126">
        <v>6.2807000000000004</v>
      </c>
      <c r="P16" s="126"/>
      <c r="Q16" s="126">
        <v>12.2216</v>
      </c>
      <c r="R16" s="126">
        <v>16.999500000000001</v>
      </c>
      <c r="S16" s="119" t="s">
        <v>1813</v>
      </c>
    </row>
    <row r="17" spans="1:19" x14ac:dyDescent="0.3">
      <c r="A17" s="122" t="s">
        <v>477</v>
      </c>
      <c r="B17" s="122" t="s">
        <v>486</v>
      </c>
      <c r="C17" s="122">
        <v>118272</v>
      </c>
      <c r="D17" s="125">
        <v>44260</v>
      </c>
      <c r="E17" s="126">
        <v>228.3</v>
      </c>
      <c r="F17" s="126">
        <v>-0.91149999999999998</v>
      </c>
      <c r="G17" s="126">
        <v>-8.8000000000000005E-3</v>
      </c>
      <c r="H17" s="126">
        <v>1.9971000000000001</v>
      </c>
      <c r="I17" s="126">
        <v>1.7500000000000002E-2</v>
      </c>
      <c r="J17" s="126">
        <v>0.58150000000000002</v>
      </c>
      <c r="K17" s="126">
        <v>9.6435999999999993</v>
      </c>
      <c r="L17" s="126">
        <v>23.2988</v>
      </c>
      <c r="M17" s="126">
        <v>34.325699999999998</v>
      </c>
      <c r="N17" s="126">
        <v>26.748799999999999</v>
      </c>
      <c r="O17" s="126">
        <v>14.7164</v>
      </c>
      <c r="P17" s="126">
        <v>16.7546</v>
      </c>
      <c r="Q17" s="126">
        <v>15.2196</v>
      </c>
      <c r="R17" s="126">
        <v>19.426600000000001</v>
      </c>
      <c r="S17" s="119" t="s">
        <v>1812</v>
      </c>
    </row>
    <row r="18" spans="1:19" x14ac:dyDescent="0.3">
      <c r="A18" s="122" t="s">
        <v>477</v>
      </c>
      <c r="B18" s="122" t="s">
        <v>487</v>
      </c>
      <c r="C18" s="122">
        <v>106166</v>
      </c>
      <c r="D18" s="125">
        <v>44260</v>
      </c>
      <c r="E18" s="126">
        <v>212.44</v>
      </c>
      <c r="F18" s="126">
        <v>-0.91420000000000001</v>
      </c>
      <c r="G18" s="126">
        <v>-2.35E-2</v>
      </c>
      <c r="H18" s="126">
        <v>1.9777</v>
      </c>
      <c r="I18" s="126">
        <v>-2.35E-2</v>
      </c>
      <c r="J18" s="126">
        <v>0.48720000000000002</v>
      </c>
      <c r="K18" s="126">
        <v>9.3473000000000006</v>
      </c>
      <c r="L18" s="126">
        <v>22.606300000000001</v>
      </c>
      <c r="M18" s="126">
        <v>33.191200000000002</v>
      </c>
      <c r="N18" s="126">
        <v>25.325900000000001</v>
      </c>
      <c r="O18" s="126">
        <v>13.3582</v>
      </c>
      <c r="P18" s="126">
        <v>15.362500000000001</v>
      </c>
      <c r="Q18" s="126">
        <v>11.4862</v>
      </c>
      <c r="R18" s="126">
        <v>18.085799999999999</v>
      </c>
      <c r="S18" s="119" t="s">
        <v>1812</v>
      </c>
    </row>
    <row r="19" spans="1:19" x14ac:dyDescent="0.3">
      <c r="A19" s="122" t="s">
        <v>477</v>
      </c>
      <c r="B19" s="122" t="s">
        <v>488</v>
      </c>
      <c r="C19" s="122">
        <v>119019</v>
      </c>
      <c r="D19" s="125">
        <v>44260</v>
      </c>
      <c r="E19" s="126">
        <v>219.94499999999999</v>
      </c>
      <c r="F19" s="126">
        <v>-0.62760000000000005</v>
      </c>
      <c r="G19" s="126">
        <v>0.61209999999999998</v>
      </c>
      <c r="H19" s="126">
        <v>2.2938000000000001</v>
      </c>
      <c r="I19" s="126">
        <v>0.49480000000000002</v>
      </c>
      <c r="J19" s="126">
        <v>2.2111000000000001</v>
      </c>
      <c r="K19" s="126">
        <v>10.882300000000001</v>
      </c>
      <c r="L19" s="126">
        <v>26.662099999999999</v>
      </c>
      <c r="M19" s="126">
        <v>37.794600000000003</v>
      </c>
      <c r="N19" s="126">
        <v>24.5639</v>
      </c>
      <c r="O19" s="126">
        <v>13.5566</v>
      </c>
      <c r="P19" s="126">
        <v>16.010999999999999</v>
      </c>
      <c r="Q19" s="126">
        <v>14.5748</v>
      </c>
      <c r="R19" s="126">
        <v>20.245000000000001</v>
      </c>
      <c r="S19" s="119" t="s">
        <v>1812</v>
      </c>
    </row>
    <row r="20" spans="1:19" x14ac:dyDescent="0.3">
      <c r="A20" s="122" t="s">
        <v>477</v>
      </c>
      <c r="B20" s="122" t="s">
        <v>489</v>
      </c>
      <c r="C20" s="122">
        <v>100081</v>
      </c>
      <c r="D20" s="125">
        <v>44260</v>
      </c>
      <c r="E20" s="126">
        <v>204.67400000000001</v>
      </c>
      <c r="F20" s="126">
        <v>-0.63019999999999998</v>
      </c>
      <c r="G20" s="126">
        <v>0.60409999999999997</v>
      </c>
      <c r="H20" s="126">
        <v>2.2746</v>
      </c>
      <c r="I20" s="126">
        <v>0.45650000000000002</v>
      </c>
      <c r="J20" s="126">
        <v>2.1332</v>
      </c>
      <c r="K20" s="126">
        <v>10.6053</v>
      </c>
      <c r="L20" s="126">
        <v>26.023</v>
      </c>
      <c r="M20" s="126">
        <v>36.764800000000001</v>
      </c>
      <c r="N20" s="126">
        <v>23.330300000000001</v>
      </c>
      <c r="O20" s="126">
        <v>12.4236</v>
      </c>
      <c r="P20" s="126">
        <v>14.815200000000001</v>
      </c>
      <c r="Q20" s="126">
        <v>14.8605</v>
      </c>
      <c r="R20" s="126">
        <v>19.062899999999999</v>
      </c>
      <c r="S20" s="119" t="s">
        <v>1812</v>
      </c>
    </row>
    <row r="21" spans="1:19" x14ac:dyDescent="0.3">
      <c r="A21" s="122" t="s">
        <v>477</v>
      </c>
      <c r="B21" s="122" t="s">
        <v>490</v>
      </c>
      <c r="C21" s="122">
        <v>118624</v>
      </c>
      <c r="D21" s="125">
        <v>44260</v>
      </c>
      <c r="E21" s="126">
        <v>34.57</v>
      </c>
      <c r="F21" s="126">
        <v>-0.88880000000000003</v>
      </c>
      <c r="G21" s="126">
        <v>5.79E-2</v>
      </c>
      <c r="H21" s="126">
        <v>2.1572</v>
      </c>
      <c r="I21" s="126">
        <v>0.61119999999999997</v>
      </c>
      <c r="J21" s="126">
        <v>0.99329999999999996</v>
      </c>
      <c r="K21" s="126">
        <v>11.4802</v>
      </c>
      <c r="L21" s="126">
        <v>26.769300000000001</v>
      </c>
      <c r="M21" s="126">
        <v>37.291499999999999</v>
      </c>
      <c r="N21" s="126">
        <v>26.075900000000001</v>
      </c>
      <c r="O21" s="126">
        <v>12.2875</v>
      </c>
      <c r="P21" s="126">
        <v>13.2188</v>
      </c>
      <c r="Q21" s="126">
        <v>12.8698</v>
      </c>
      <c r="R21" s="126">
        <v>17.192499999999999</v>
      </c>
      <c r="S21" s="119" t="s">
        <v>1812</v>
      </c>
    </row>
    <row r="22" spans="1:19" x14ac:dyDescent="0.3">
      <c r="A22" s="122" t="s">
        <v>477</v>
      </c>
      <c r="B22" s="122" t="s">
        <v>491</v>
      </c>
      <c r="C22" s="122">
        <v>112108</v>
      </c>
      <c r="D22" s="125">
        <v>44260</v>
      </c>
      <c r="E22" s="126">
        <v>32.46</v>
      </c>
      <c r="F22" s="126">
        <v>-0.91579999999999995</v>
      </c>
      <c r="G22" s="126">
        <v>3.0800000000000001E-2</v>
      </c>
      <c r="H22" s="126">
        <v>2.1076000000000001</v>
      </c>
      <c r="I22" s="126">
        <v>0.55759999999999998</v>
      </c>
      <c r="J22" s="126">
        <v>0.83879999999999999</v>
      </c>
      <c r="K22" s="126">
        <v>10.974399999999999</v>
      </c>
      <c r="L22" s="126">
        <v>25.619199999999999</v>
      </c>
      <c r="M22" s="126">
        <v>35.4193</v>
      </c>
      <c r="N22" s="126">
        <v>23.9878</v>
      </c>
      <c r="O22" s="126">
        <v>10.732799999999999</v>
      </c>
      <c r="P22" s="126">
        <v>12.045299999999999</v>
      </c>
      <c r="Q22" s="126">
        <v>10.7098</v>
      </c>
      <c r="R22" s="126">
        <v>15.317299999999999</v>
      </c>
      <c r="S22" s="119" t="s">
        <v>1812</v>
      </c>
    </row>
    <row r="23" spans="1:19" x14ac:dyDescent="0.3">
      <c r="A23" s="122" t="s">
        <v>477</v>
      </c>
      <c r="B23" s="122" t="s">
        <v>492</v>
      </c>
      <c r="C23" s="122">
        <v>143163</v>
      </c>
      <c r="D23" s="125">
        <v>44260</v>
      </c>
      <c r="E23" s="126">
        <v>12.9595</v>
      </c>
      <c r="F23" s="126">
        <v>-0.70030000000000003</v>
      </c>
      <c r="G23" s="126">
        <v>0.38190000000000002</v>
      </c>
      <c r="H23" s="126">
        <v>1.9325000000000001</v>
      </c>
      <c r="I23" s="126">
        <v>-0.55330000000000001</v>
      </c>
      <c r="J23" s="126">
        <v>0.54310000000000003</v>
      </c>
      <c r="K23" s="126">
        <v>8.8467000000000002</v>
      </c>
      <c r="L23" s="126">
        <v>19.745899999999999</v>
      </c>
      <c r="M23" s="126">
        <v>28.637899999999998</v>
      </c>
      <c r="N23" s="126">
        <v>17.223299999999998</v>
      </c>
      <c r="O23" s="126"/>
      <c r="P23" s="126"/>
      <c r="Q23" s="126">
        <v>9.5251999999999999</v>
      </c>
      <c r="R23" s="126">
        <v>12.418900000000001</v>
      </c>
      <c r="S23" s="119" t="s">
        <v>1812</v>
      </c>
    </row>
    <row r="24" spans="1:19" x14ac:dyDescent="0.3">
      <c r="A24" s="122" t="s">
        <v>477</v>
      </c>
      <c r="B24" s="122" t="s">
        <v>493</v>
      </c>
      <c r="C24" s="122">
        <v>143162</v>
      </c>
      <c r="D24" s="125">
        <v>44260</v>
      </c>
      <c r="E24" s="126">
        <v>12.3391</v>
      </c>
      <c r="F24" s="126">
        <v>-0.70489999999999997</v>
      </c>
      <c r="G24" s="126">
        <v>0.36680000000000001</v>
      </c>
      <c r="H24" s="126">
        <v>1.8959999999999999</v>
      </c>
      <c r="I24" s="126">
        <v>-0.62580000000000002</v>
      </c>
      <c r="J24" s="126">
        <v>0.39710000000000001</v>
      </c>
      <c r="K24" s="126">
        <v>8.3460999999999999</v>
      </c>
      <c r="L24" s="126">
        <v>18.642900000000001</v>
      </c>
      <c r="M24" s="126">
        <v>26.834599999999998</v>
      </c>
      <c r="N24" s="126">
        <v>15.131500000000001</v>
      </c>
      <c r="O24" s="126"/>
      <c r="P24" s="126"/>
      <c r="Q24" s="126">
        <v>7.6557000000000004</v>
      </c>
      <c r="R24" s="126">
        <v>10.423400000000001</v>
      </c>
      <c r="S24" s="119" t="s">
        <v>1812</v>
      </c>
    </row>
    <row r="25" spans="1:19" x14ac:dyDescent="0.3">
      <c r="A25" s="122" t="s">
        <v>477</v>
      </c>
      <c r="B25" s="122" t="s">
        <v>494</v>
      </c>
      <c r="C25" s="122">
        <v>100550</v>
      </c>
      <c r="D25" s="125">
        <v>44260</v>
      </c>
      <c r="E25" s="126">
        <v>154.3518</v>
      </c>
      <c r="F25" s="126">
        <v>-1.198</v>
      </c>
      <c r="G25" s="126">
        <v>-0.33090000000000003</v>
      </c>
      <c r="H25" s="126">
        <v>1.6464000000000001</v>
      </c>
      <c r="I25" s="126">
        <v>-0.1031</v>
      </c>
      <c r="J25" s="126">
        <v>1.9663999999999999</v>
      </c>
      <c r="K25" s="126">
        <v>11.467499999999999</v>
      </c>
      <c r="L25" s="126">
        <v>29.360600000000002</v>
      </c>
      <c r="M25" s="126">
        <v>39.961100000000002</v>
      </c>
      <c r="N25" s="126">
        <v>28.317</v>
      </c>
      <c r="O25" s="126">
        <v>10.8972</v>
      </c>
      <c r="P25" s="126">
        <v>12.0532</v>
      </c>
      <c r="Q25" s="126">
        <v>13.744899999999999</v>
      </c>
      <c r="R25" s="126">
        <v>15.444900000000001</v>
      </c>
      <c r="S25" s="119" t="s">
        <v>1812</v>
      </c>
    </row>
    <row r="26" spans="1:19" x14ac:dyDescent="0.3">
      <c r="A26" s="122" t="s">
        <v>477</v>
      </c>
      <c r="B26" s="122" t="s">
        <v>495</v>
      </c>
      <c r="C26" s="122">
        <v>118546</v>
      </c>
      <c r="D26" s="125">
        <v>44260</v>
      </c>
      <c r="E26" s="126">
        <v>168.5505</v>
      </c>
      <c r="F26" s="126">
        <v>-1.1953</v>
      </c>
      <c r="G26" s="126">
        <v>-0.3226</v>
      </c>
      <c r="H26" s="126">
        <v>1.6660999999999999</v>
      </c>
      <c r="I26" s="126">
        <v>-6.4399999999999999E-2</v>
      </c>
      <c r="J26" s="126">
        <v>2.0453000000000001</v>
      </c>
      <c r="K26" s="126">
        <v>11.7464</v>
      </c>
      <c r="L26" s="126">
        <v>30.006799999999998</v>
      </c>
      <c r="M26" s="126">
        <v>41.0105</v>
      </c>
      <c r="N26" s="126">
        <v>29.602799999999998</v>
      </c>
      <c r="O26" s="126">
        <v>12.1022</v>
      </c>
      <c r="P26" s="126">
        <v>13.4642</v>
      </c>
      <c r="Q26" s="126">
        <v>14.636799999999999</v>
      </c>
      <c r="R26" s="126">
        <v>16.641400000000001</v>
      </c>
      <c r="S26" s="119" t="s">
        <v>1812</v>
      </c>
    </row>
    <row r="27" spans="1:19" x14ac:dyDescent="0.3">
      <c r="A27" s="122" t="s">
        <v>477</v>
      </c>
      <c r="B27" s="122" t="s">
        <v>496</v>
      </c>
      <c r="C27" s="122">
        <v>102948</v>
      </c>
      <c r="D27" s="125">
        <v>44260</v>
      </c>
      <c r="E27" s="126">
        <v>68.403000000000006</v>
      </c>
      <c r="F27" s="126">
        <v>-1.1746000000000001</v>
      </c>
      <c r="G27" s="126">
        <v>-0.58279999999999998</v>
      </c>
      <c r="H27" s="126">
        <v>1.2718</v>
      </c>
      <c r="I27" s="126">
        <v>-0.26390000000000002</v>
      </c>
      <c r="J27" s="126">
        <v>1.0698000000000001</v>
      </c>
      <c r="K27" s="126">
        <v>13.6111</v>
      </c>
      <c r="L27" s="126">
        <v>29.5242</v>
      </c>
      <c r="M27" s="126">
        <v>43.036700000000003</v>
      </c>
      <c r="N27" s="126">
        <v>30.014099999999999</v>
      </c>
      <c r="O27" s="126">
        <v>7.9067999999999996</v>
      </c>
      <c r="P27" s="126">
        <v>13.610099999999999</v>
      </c>
      <c r="Q27" s="126">
        <v>12.834899999999999</v>
      </c>
      <c r="R27" s="126">
        <v>15.0641</v>
      </c>
      <c r="S27" s="119"/>
    </row>
    <row r="28" spans="1:19" x14ac:dyDescent="0.3">
      <c r="A28" s="122" t="s">
        <v>477</v>
      </c>
      <c r="B28" s="122" t="s">
        <v>497</v>
      </c>
      <c r="C28" s="122"/>
      <c r="D28" s="125">
        <v>44260</v>
      </c>
      <c r="E28" s="126">
        <v>72.097999999999999</v>
      </c>
      <c r="F28" s="126">
        <v>-1.1733</v>
      </c>
      <c r="G28" s="126">
        <v>-0.57779999999999998</v>
      </c>
      <c r="H28" s="126">
        <v>1.2826</v>
      </c>
      <c r="I28" s="126">
        <v>-0.2394</v>
      </c>
      <c r="J28" s="126">
        <v>1.1192</v>
      </c>
      <c r="K28" s="126">
        <v>13.7821</v>
      </c>
      <c r="L28" s="126">
        <v>29.920400000000001</v>
      </c>
      <c r="M28" s="126">
        <v>43.698799999999999</v>
      </c>
      <c r="N28" s="126">
        <v>30.820900000000002</v>
      </c>
      <c r="O28" s="126">
        <v>10.8123</v>
      </c>
      <c r="P28" s="126">
        <v>15.017799999999999</v>
      </c>
      <c r="Q28" s="126">
        <v>15.5852</v>
      </c>
      <c r="R28" s="126">
        <v>15.7819</v>
      </c>
      <c r="S28" s="119"/>
    </row>
    <row r="29" spans="1:19" x14ac:dyDescent="0.3">
      <c r="A29" s="122" t="s">
        <v>477</v>
      </c>
      <c r="B29" s="122" t="s">
        <v>498</v>
      </c>
      <c r="C29" s="122">
        <v>145228</v>
      </c>
      <c r="D29" s="125">
        <v>44260</v>
      </c>
      <c r="E29" s="126">
        <v>14.3749</v>
      </c>
      <c r="F29" s="126">
        <v>-0.88460000000000005</v>
      </c>
      <c r="G29" s="126">
        <v>-9.1700000000000004E-2</v>
      </c>
      <c r="H29" s="126">
        <v>1.6741999999999999</v>
      </c>
      <c r="I29" s="126">
        <v>-0.41499999999999998</v>
      </c>
      <c r="J29" s="126">
        <v>0.19869999999999999</v>
      </c>
      <c r="K29" s="126">
        <v>9.4429999999999996</v>
      </c>
      <c r="L29" s="126">
        <v>23.652899999999999</v>
      </c>
      <c r="M29" s="126">
        <v>35.143099999999997</v>
      </c>
      <c r="N29" s="126">
        <v>26.263999999999999</v>
      </c>
      <c r="O29" s="126"/>
      <c r="P29" s="126"/>
      <c r="Q29" s="126">
        <v>16.547699999999999</v>
      </c>
      <c r="R29" s="126">
        <v>17.160900000000002</v>
      </c>
      <c r="S29" s="119" t="s">
        <v>1814</v>
      </c>
    </row>
    <row r="30" spans="1:19" x14ac:dyDescent="0.3">
      <c r="A30" s="122" t="s">
        <v>477</v>
      </c>
      <c r="B30" s="122" t="s">
        <v>499</v>
      </c>
      <c r="C30" s="122">
        <v>145227</v>
      </c>
      <c r="D30" s="125">
        <v>44260</v>
      </c>
      <c r="E30" s="126">
        <v>13.9025</v>
      </c>
      <c r="F30" s="126">
        <v>-0.88829999999999998</v>
      </c>
      <c r="G30" s="126">
        <v>-0.10349999999999999</v>
      </c>
      <c r="H30" s="126">
        <v>1.645</v>
      </c>
      <c r="I30" s="126">
        <v>-0.47110000000000002</v>
      </c>
      <c r="J30" s="126">
        <v>8.5699999999999998E-2</v>
      </c>
      <c r="K30" s="126">
        <v>9.0391999999999992</v>
      </c>
      <c r="L30" s="126">
        <v>22.743099999999998</v>
      </c>
      <c r="M30" s="126">
        <v>33.663699999999999</v>
      </c>
      <c r="N30" s="126">
        <v>24.4161</v>
      </c>
      <c r="O30" s="126"/>
      <c r="P30" s="126"/>
      <c r="Q30" s="126">
        <v>14.915900000000001</v>
      </c>
      <c r="R30" s="126">
        <v>15.491400000000001</v>
      </c>
      <c r="S30" s="119" t="s">
        <v>1814</v>
      </c>
    </row>
    <row r="31" spans="1:19" x14ac:dyDescent="0.3">
      <c r="A31" s="122" t="s">
        <v>477</v>
      </c>
      <c r="B31" s="122" t="s">
        <v>500</v>
      </c>
      <c r="C31" s="122">
        <v>100356</v>
      </c>
      <c r="D31" s="125">
        <v>44260</v>
      </c>
      <c r="E31" s="126">
        <v>173.77</v>
      </c>
      <c r="F31" s="126">
        <v>-0.97450000000000003</v>
      </c>
      <c r="G31" s="126">
        <v>-0.49819999999999998</v>
      </c>
      <c r="H31" s="126">
        <v>1.4123000000000001</v>
      </c>
      <c r="I31" s="126">
        <v>1.8761000000000001</v>
      </c>
      <c r="J31" s="126">
        <v>4.8385999999999996</v>
      </c>
      <c r="K31" s="126">
        <v>17.706399999999999</v>
      </c>
      <c r="L31" s="126">
        <v>32.497100000000003</v>
      </c>
      <c r="M31" s="126">
        <v>41.081400000000002</v>
      </c>
      <c r="N31" s="126">
        <v>32.305500000000002</v>
      </c>
      <c r="O31" s="126">
        <v>11.0678</v>
      </c>
      <c r="P31" s="126">
        <v>14.7852</v>
      </c>
      <c r="Q31" s="126">
        <v>14.308</v>
      </c>
      <c r="R31" s="126">
        <v>16.2056</v>
      </c>
      <c r="S31" s="119" t="s">
        <v>1812</v>
      </c>
    </row>
    <row r="32" spans="1:19" x14ac:dyDescent="0.3">
      <c r="A32" s="122" t="s">
        <v>477</v>
      </c>
      <c r="B32" s="122" t="s">
        <v>501</v>
      </c>
      <c r="C32" s="122">
        <v>120251</v>
      </c>
      <c r="D32" s="125">
        <v>44260</v>
      </c>
      <c r="E32" s="126">
        <v>188.13</v>
      </c>
      <c r="F32" s="126">
        <v>-0.96860000000000002</v>
      </c>
      <c r="G32" s="126">
        <v>-0.4919</v>
      </c>
      <c r="H32" s="126">
        <v>1.4233</v>
      </c>
      <c r="I32" s="126">
        <v>1.8956999999999999</v>
      </c>
      <c r="J32" s="126">
        <v>4.8837999999999999</v>
      </c>
      <c r="K32" s="126">
        <v>17.846399999999999</v>
      </c>
      <c r="L32" s="126">
        <v>32.822600000000001</v>
      </c>
      <c r="M32" s="126">
        <v>41.621499999999997</v>
      </c>
      <c r="N32" s="126">
        <v>32.982300000000002</v>
      </c>
      <c r="O32" s="126">
        <v>11.8848</v>
      </c>
      <c r="P32" s="126">
        <v>15.932399999999999</v>
      </c>
      <c r="Q32" s="126">
        <v>15.9285</v>
      </c>
      <c r="R32" s="126">
        <v>16.8398</v>
      </c>
      <c r="S32" s="119" t="s">
        <v>1812</v>
      </c>
    </row>
    <row r="33" spans="1:19" x14ac:dyDescent="0.3">
      <c r="A33" s="122" t="s">
        <v>477</v>
      </c>
      <c r="B33" s="122" t="s">
        <v>502</v>
      </c>
      <c r="C33" s="122">
        <v>139969</v>
      </c>
      <c r="D33" s="125">
        <v>44260</v>
      </c>
      <c r="E33" s="126">
        <v>13.9297</v>
      </c>
      <c r="F33" s="126">
        <v>-0.63770000000000004</v>
      </c>
      <c r="G33" s="126">
        <v>9.3399999999999997E-2</v>
      </c>
      <c r="H33" s="126">
        <v>1.8045</v>
      </c>
      <c r="I33" s="126">
        <v>0.45069999999999999</v>
      </c>
      <c r="J33" s="126">
        <v>1.4212</v>
      </c>
      <c r="K33" s="126">
        <v>7.7975000000000003</v>
      </c>
      <c r="L33" s="126">
        <v>17.7698</v>
      </c>
      <c r="M33" s="126">
        <v>28.595300000000002</v>
      </c>
      <c r="N33" s="126">
        <v>22.412600000000001</v>
      </c>
      <c r="O33" s="126">
        <v>5.8217999999999996</v>
      </c>
      <c r="P33" s="126"/>
      <c r="Q33" s="126">
        <v>7.89</v>
      </c>
      <c r="R33" s="126">
        <v>11.7826</v>
      </c>
      <c r="S33" s="119" t="s">
        <v>1812</v>
      </c>
    </row>
    <row r="34" spans="1:19" x14ac:dyDescent="0.3">
      <c r="A34" s="122" t="s">
        <v>477</v>
      </c>
      <c r="B34" s="122" t="s">
        <v>503</v>
      </c>
      <c r="C34" s="122">
        <v>139971</v>
      </c>
      <c r="D34" s="125">
        <v>44260</v>
      </c>
      <c r="E34" s="126">
        <v>14.872999999999999</v>
      </c>
      <c r="F34" s="126">
        <v>-0.63539999999999996</v>
      </c>
      <c r="G34" s="126">
        <v>0.1003</v>
      </c>
      <c r="H34" s="126">
        <v>1.8217000000000001</v>
      </c>
      <c r="I34" s="126">
        <v>0.48370000000000002</v>
      </c>
      <c r="J34" s="126">
        <v>1.4882</v>
      </c>
      <c r="K34" s="126">
        <v>8.0259</v>
      </c>
      <c r="L34" s="126">
        <v>18.2715</v>
      </c>
      <c r="M34" s="126">
        <v>29.426100000000002</v>
      </c>
      <c r="N34" s="126">
        <v>23.4069</v>
      </c>
      <c r="O34" s="126">
        <v>7.22</v>
      </c>
      <c r="P34" s="126"/>
      <c r="Q34" s="126">
        <v>9.5220000000000002</v>
      </c>
      <c r="R34" s="126">
        <v>12.904400000000001</v>
      </c>
      <c r="S34" s="119" t="s">
        <v>1812</v>
      </c>
    </row>
    <row r="35" spans="1:19" x14ac:dyDescent="0.3">
      <c r="A35" s="122" t="s">
        <v>477</v>
      </c>
      <c r="B35" s="122" t="s">
        <v>504</v>
      </c>
      <c r="C35" s="122">
        <v>140382</v>
      </c>
      <c r="D35" s="125">
        <v>44260</v>
      </c>
      <c r="E35" s="126">
        <v>15.34</v>
      </c>
      <c r="F35" s="126">
        <v>-1.0323</v>
      </c>
      <c r="G35" s="126">
        <v>-6.5100000000000005E-2</v>
      </c>
      <c r="H35" s="126">
        <v>2.8149999999999999</v>
      </c>
      <c r="I35" s="126">
        <v>1.2541</v>
      </c>
      <c r="J35" s="126">
        <v>2.6774</v>
      </c>
      <c r="K35" s="126">
        <v>11.889099999999999</v>
      </c>
      <c r="L35" s="126">
        <v>26.776900000000001</v>
      </c>
      <c r="M35" s="126">
        <v>43.498600000000003</v>
      </c>
      <c r="N35" s="126">
        <v>28.260899999999999</v>
      </c>
      <c r="O35" s="126">
        <v>9.6875</v>
      </c>
      <c r="P35" s="126"/>
      <c r="Q35" s="126">
        <v>10.776400000000001</v>
      </c>
      <c r="R35" s="126">
        <v>15.4223</v>
      </c>
      <c r="S35" s="119"/>
    </row>
    <row r="36" spans="1:19" x14ac:dyDescent="0.3">
      <c r="A36" s="122" t="s">
        <v>477</v>
      </c>
      <c r="B36" s="122" t="s">
        <v>505</v>
      </c>
      <c r="C36" s="122">
        <v>140381</v>
      </c>
      <c r="D36" s="125">
        <v>44260</v>
      </c>
      <c r="E36" s="126">
        <v>14.37</v>
      </c>
      <c r="F36" s="126">
        <v>-0.96489999999999998</v>
      </c>
      <c r="G36" s="126">
        <v>-6.9500000000000006E-2</v>
      </c>
      <c r="H36" s="126">
        <v>2.8633000000000002</v>
      </c>
      <c r="I36" s="126">
        <v>1.1972</v>
      </c>
      <c r="J36" s="126">
        <v>2.5695999999999999</v>
      </c>
      <c r="K36" s="126">
        <v>11.568300000000001</v>
      </c>
      <c r="L36" s="126">
        <v>26.052600000000002</v>
      </c>
      <c r="M36" s="126">
        <v>42.136499999999998</v>
      </c>
      <c r="N36" s="126">
        <v>26.607900000000001</v>
      </c>
      <c r="O36" s="126">
        <v>8.1852999999999998</v>
      </c>
      <c r="P36" s="126"/>
      <c r="Q36" s="126">
        <v>9.0589999999999993</v>
      </c>
      <c r="R36" s="126">
        <v>13.914</v>
      </c>
      <c r="S36" s="119"/>
    </row>
    <row r="37" spans="1:19" x14ac:dyDescent="0.3">
      <c r="A37" s="122" t="s">
        <v>477</v>
      </c>
      <c r="B37" s="122" t="s">
        <v>506</v>
      </c>
      <c r="C37" s="122">
        <v>145599</v>
      </c>
      <c r="D37" s="125">
        <v>44260</v>
      </c>
      <c r="E37" s="126">
        <v>13.7058</v>
      </c>
      <c r="F37" s="126">
        <v>-0.8579</v>
      </c>
      <c r="G37" s="126">
        <v>1.6577</v>
      </c>
      <c r="H37" s="126">
        <v>3.569</v>
      </c>
      <c r="I37" s="126">
        <v>1.1692</v>
      </c>
      <c r="J37" s="126">
        <v>1.6027</v>
      </c>
      <c r="K37" s="126">
        <v>8.4010999999999996</v>
      </c>
      <c r="L37" s="126">
        <v>26.171900000000001</v>
      </c>
      <c r="M37" s="126">
        <v>38.56</v>
      </c>
      <c r="N37" s="126">
        <v>25.191099999999999</v>
      </c>
      <c r="O37" s="126"/>
      <c r="P37" s="126"/>
      <c r="Q37" s="126">
        <v>15.202999999999999</v>
      </c>
      <c r="R37" s="126">
        <v>16.1311</v>
      </c>
      <c r="S37" s="119" t="s">
        <v>1812</v>
      </c>
    </row>
    <row r="38" spans="1:19" x14ac:dyDescent="0.3">
      <c r="A38" s="122" t="s">
        <v>477</v>
      </c>
      <c r="B38" s="122" t="s">
        <v>507</v>
      </c>
      <c r="C38" s="122">
        <v>145605</v>
      </c>
      <c r="D38" s="125">
        <v>44260</v>
      </c>
      <c r="E38" s="126">
        <v>13.0977</v>
      </c>
      <c r="F38" s="126">
        <v>-0.8629</v>
      </c>
      <c r="G38" s="126">
        <v>1.6405000000000001</v>
      </c>
      <c r="H38" s="126">
        <v>3.5293000000000001</v>
      </c>
      <c r="I38" s="126">
        <v>1.0913999999999999</v>
      </c>
      <c r="J38" s="126">
        <v>1.4460999999999999</v>
      </c>
      <c r="K38" s="126">
        <v>7.8586</v>
      </c>
      <c r="L38" s="126">
        <v>24.919599999999999</v>
      </c>
      <c r="M38" s="126">
        <v>36.505499999999998</v>
      </c>
      <c r="N38" s="126">
        <v>22.691600000000001</v>
      </c>
      <c r="O38" s="126"/>
      <c r="P38" s="126"/>
      <c r="Q38" s="126">
        <v>12.8795</v>
      </c>
      <c r="R38" s="126">
        <v>13.792899999999999</v>
      </c>
      <c r="S38" s="119" t="s">
        <v>1812</v>
      </c>
    </row>
    <row r="39" spans="1:19" x14ac:dyDescent="0.3">
      <c r="A39" s="122" t="s">
        <v>477</v>
      </c>
      <c r="B39" s="122" t="s">
        <v>508</v>
      </c>
      <c r="C39" s="122">
        <v>143537</v>
      </c>
      <c r="D39" s="125">
        <v>44260</v>
      </c>
      <c r="E39" s="126">
        <v>13.310600000000001</v>
      </c>
      <c r="F39" s="126">
        <v>-1.1041000000000001</v>
      </c>
      <c r="G39" s="126">
        <v>-0.37269999999999998</v>
      </c>
      <c r="H39" s="126">
        <v>1.2004999999999999</v>
      </c>
      <c r="I39" s="126">
        <v>0.1158</v>
      </c>
      <c r="J39" s="126">
        <v>0.71809999999999996</v>
      </c>
      <c r="K39" s="126">
        <v>9.2205999999999992</v>
      </c>
      <c r="L39" s="126">
        <v>21.095700000000001</v>
      </c>
      <c r="M39" s="126">
        <v>31.107900000000001</v>
      </c>
      <c r="N39" s="126">
        <v>19.3262</v>
      </c>
      <c r="O39" s="126"/>
      <c r="P39" s="126"/>
      <c r="Q39" s="126">
        <v>11.251200000000001</v>
      </c>
      <c r="R39" s="126">
        <v>13.945</v>
      </c>
      <c r="S39" s="119" t="s">
        <v>1812</v>
      </c>
    </row>
    <row r="40" spans="1:19" x14ac:dyDescent="0.3">
      <c r="A40" s="122" t="s">
        <v>477</v>
      </c>
      <c r="B40" s="122" t="s">
        <v>509</v>
      </c>
      <c r="C40" s="122">
        <v>143536</v>
      </c>
      <c r="D40" s="125">
        <v>44260</v>
      </c>
      <c r="E40" s="126">
        <v>12.784599999999999</v>
      </c>
      <c r="F40" s="126">
        <v>-1.1092</v>
      </c>
      <c r="G40" s="126">
        <v>-0.38719999999999999</v>
      </c>
      <c r="H40" s="126">
        <v>1.1664000000000001</v>
      </c>
      <c r="I40" s="126">
        <v>4.9299999999999997E-2</v>
      </c>
      <c r="J40" s="126">
        <v>0.58540000000000003</v>
      </c>
      <c r="K40" s="126">
        <v>8.7624999999999993</v>
      </c>
      <c r="L40" s="126">
        <v>20.097300000000001</v>
      </c>
      <c r="M40" s="126">
        <v>29.5181</v>
      </c>
      <c r="N40" s="126">
        <v>17.471</v>
      </c>
      <c r="O40" s="126"/>
      <c r="P40" s="126"/>
      <c r="Q40" s="126">
        <v>9.5913000000000004</v>
      </c>
      <c r="R40" s="126">
        <v>12.2906</v>
      </c>
      <c r="S40" s="119" t="s">
        <v>1812</v>
      </c>
    </row>
    <row r="41" spans="1:19" x14ac:dyDescent="0.3">
      <c r="A41" s="122" t="s">
        <v>477</v>
      </c>
      <c r="B41" s="122" t="s">
        <v>510</v>
      </c>
      <c r="C41" s="122">
        <v>100221</v>
      </c>
      <c r="D41" s="125">
        <v>44260</v>
      </c>
      <c r="E41" s="126">
        <v>174.87492858182401</v>
      </c>
      <c r="F41" s="126">
        <v>-1.5931</v>
      </c>
      <c r="G41" s="126">
        <v>-0.84750000000000003</v>
      </c>
      <c r="H41" s="126">
        <v>1.0874999999999999</v>
      </c>
      <c r="I41" s="126">
        <v>0.26900000000000002</v>
      </c>
      <c r="J41" s="126">
        <v>1.1068</v>
      </c>
      <c r="K41" s="126">
        <v>10.568899999999999</v>
      </c>
      <c r="L41" s="126">
        <v>27.5443</v>
      </c>
      <c r="M41" s="126">
        <v>61.643999999999998</v>
      </c>
      <c r="N41" s="126">
        <v>44.174300000000002</v>
      </c>
      <c r="O41" s="126">
        <v>9.6931999999999992</v>
      </c>
      <c r="P41" s="126">
        <v>10.622</v>
      </c>
      <c r="Q41" s="126">
        <v>11.6601</v>
      </c>
      <c r="R41" s="126">
        <v>13.116300000000001</v>
      </c>
      <c r="S41" s="119" t="s">
        <v>1812</v>
      </c>
    </row>
    <row r="42" spans="1:19" x14ac:dyDescent="0.3">
      <c r="A42" s="122" t="s">
        <v>477</v>
      </c>
      <c r="B42" s="122" t="s">
        <v>511</v>
      </c>
      <c r="C42" s="122">
        <v>120484</v>
      </c>
      <c r="D42" s="125">
        <v>44260</v>
      </c>
      <c r="E42" s="126">
        <v>63.513399999999997</v>
      </c>
      <c r="F42" s="126">
        <v>-1.5909</v>
      </c>
      <c r="G42" s="126">
        <v>-0.84119999999999995</v>
      </c>
      <c r="H42" s="126">
        <v>1.1025</v>
      </c>
      <c r="I42" s="126">
        <v>0.2989</v>
      </c>
      <c r="J42" s="126">
        <v>1.1672</v>
      </c>
      <c r="K42" s="126">
        <v>10.7835</v>
      </c>
      <c r="L42" s="126">
        <v>28.040400000000002</v>
      </c>
      <c r="M42" s="126">
        <v>62.588500000000003</v>
      </c>
      <c r="N42" s="126">
        <v>45.301699999999997</v>
      </c>
      <c r="O42" s="126">
        <v>10.798</v>
      </c>
      <c r="P42" s="126">
        <v>11.4411</v>
      </c>
      <c r="Q42" s="126">
        <v>12.0749</v>
      </c>
      <c r="R42" s="126">
        <v>14.3119</v>
      </c>
      <c r="S42" s="119" t="s">
        <v>1812</v>
      </c>
    </row>
    <row r="43" spans="1:19" x14ac:dyDescent="0.3">
      <c r="A43" s="122" t="s">
        <v>477</v>
      </c>
      <c r="B43" s="122" t="s">
        <v>512</v>
      </c>
      <c r="C43" s="122">
        <v>100286</v>
      </c>
      <c r="D43" s="125">
        <v>44260</v>
      </c>
      <c r="E43" s="126">
        <v>133.76972518283799</v>
      </c>
      <c r="F43" s="126">
        <v>-0.64510000000000001</v>
      </c>
      <c r="G43" s="126">
        <v>0.34079999999999999</v>
      </c>
      <c r="H43" s="126">
        <v>2.2833999999999999</v>
      </c>
      <c r="I43" s="126">
        <v>1.2592000000000001</v>
      </c>
      <c r="J43" s="126">
        <v>3.0573000000000001</v>
      </c>
      <c r="K43" s="126">
        <v>13.5967</v>
      </c>
      <c r="L43" s="126">
        <v>32.085900000000002</v>
      </c>
      <c r="M43" s="126">
        <v>46.958199999999998</v>
      </c>
      <c r="N43" s="126">
        <v>32.0456</v>
      </c>
      <c r="O43" s="126">
        <v>11.7216</v>
      </c>
      <c r="P43" s="126">
        <v>14.043200000000001</v>
      </c>
      <c r="Q43" s="126">
        <v>12.954700000000001</v>
      </c>
      <c r="R43" s="126">
        <v>20.3049</v>
      </c>
      <c r="S43" s="119"/>
    </row>
    <row r="44" spans="1:19" x14ac:dyDescent="0.3">
      <c r="A44" s="122" t="s">
        <v>477</v>
      </c>
      <c r="B44" s="122" t="s">
        <v>513</v>
      </c>
      <c r="C44" s="122">
        <v>119767</v>
      </c>
      <c r="D44" s="125">
        <v>44260</v>
      </c>
      <c r="E44" s="126">
        <v>65.933029652372298</v>
      </c>
      <c r="F44" s="126">
        <v>-0.64500000000000002</v>
      </c>
      <c r="G44" s="126">
        <v>0.3518</v>
      </c>
      <c r="H44" s="126">
        <v>2.3069000000000002</v>
      </c>
      <c r="I44" s="126">
        <v>1.3066</v>
      </c>
      <c r="J44" s="126">
        <v>3.1564999999999999</v>
      </c>
      <c r="K44" s="126">
        <v>13.96</v>
      </c>
      <c r="L44" s="126">
        <v>32.936</v>
      </c>
      <c r="M44" s="126">
        <v>48.369700000000002</v>
      </c>
      <c r="N44" s="126">
        <v>33.781999999999996</v>
      </c>
      <c r="O44" s="126">
        <v>13.201499999999999</v>
      </c>
      <c r="P44" s="126">
        <v>15.654</v>
      </c>
      <c r="Q44" s="126">
        <v>13.503399999999999</v>
      </c>
      <c r="R44" s="126">
        <v>21.8415</v>
      </c>
      <c r="S44" s="119"/>
    </row>
    <row r="45" spans="1:19" x14ac:dyDescent="0.3">
      <c r="A45" s="122" t="s">
        <v>477</v>
      </c>
      <c r="B45" s="122" t="s">
        <v>514</v>
      </c>
      <c r="C45" s="122">
        <v>119347</v>
      </c>
      <c r="D45" s="125">
        <v>44260</v>
      </c>
      <c r="E45" s="126">
        <v>35.378999999999998</v>
      </c>
      <c r="F45" s="126">
        <v>-0.86580000000000001</v>
      </c>
      <c r="G45" s="126">
        <v>-5.9299999999999999E-2</v>
      </c>
      <c r="H45" s="126">
        <v>1.8306</v>
      </c>
      <c r="I45" s="126">
        <v>1.41E-2</v>
      </c>
      <c r="J45" s="126">
        <v>0.76329999999999998</v>
      </c>
      <c r="K45" s="126">
        <v>9.3497000000000003</v>
      </c>
      <c r="L45" s="126">
        <v>23.1645</v>
      </c>
      <c r="M45" s="126">
        <v>35.432400000000001</v>
      </c>
      <c r="N45" s="126">
        <v>25.049499999999998</v>
      </c>
      <c r="O45" s="126">
        <v>9.1568000000000005</v>
      </c>
      <c r="P45" s="126">
        <v>12.906599999999999</v>
      </c>
      <c r="Q45" s="126">
        <v>14.6851</v>
      </c>
      <c r="R45" s="126">
        <v>15.1557</v>
      </c>
      <c r="S45" s="119" t="s">
        <v>1812</v>
      </c>
    </row>
    <row r="46" spans="1:19" x14ac:dyDescent="0.3">
      <c r="A46" s="122" t="s">
        <v>477</v>
      </c>
      <c r="B46" s="122" t="s">
        <v>515</v>
      </c>
      <c r="C46" s="122">
        <v>118191</v>
      </c>
      <c r="D46" s="125">
        <v>44260</v>
      </c>
      <c r="E46" s="126">
        <v>32.567999999999998</v>
      </c>
      <c r="F46" s="126">
        <v>-0.87050000000000005</v>
      </c>
      <c r="G46" s="126">
        <v>-6.7500000000000004E-2</v>
      </c>
      <c r="H46" s="126">
        <v>1.81</v>
      </c>
      <c r="I46" s="126">
        <v>-2.46E-2</v>
      </c>
      <c r="J46" s="126">
        <v>0.68630000000000002</v>
      </c>
      <c r="K46" s="126">
        <v>9.0762999999999998</v>
      </c>
      <c r="L46" s="126">
        <v>22.523599999999998</v>
      </c>
      <c r="M46" s="126">
        <v>34.389699999999998</v>
      </c>
      <c r="N46" s="126">
        <v>23.738600000000002</v>
      </c>
      <c r="O46" s="126">
        <v>8.0292999999999992</v>
      </c>
      <c r="P46" s="126">
        <v>11.7204</v>
      </c>
      <c r="Q46" s="126">
        <v>12.428100000000001</v>
      </c>
      <c r="R46" s="126">
        <v>13.961399999999999</v>
      </c>
      <c r="S46" s="119" t="s">
        <v>1812</v>
      </c>
    </row>
    <row r="47" spans="1:19" x14ac:dyDescent="0.3">
      <c r="A47" s="122" t="s">
        <v>477</v>
      </c>
      <c r="B47" s="122" t="s">
        <v>516</v>
      </c>
      <c r="C47" s="122">
        <v>100323</v>
      </c>
      <c r="D47" s="125">
        <v>44260</v>
      </c>
      <c r="E47" s="126">
        <v>123.1893</v>
      </c>
      <c r="F47" s="126">
        <v>-0.75370000000000004</v>
      </c>
      <c r="G47" s="126">
        <v>0.1216</v>
      </c>
      <c r="H47" s="126">
        <v>2.2587999999999999</v>
      </c>
      <c r="I47" s="126">
        <v>0.10539999999999999</v>
      </c>
      <c r="J47" s="126">
        <v>0.51839999999999997</v>
      </c>
      <c r="K47" s="126">
        <v>6.1962000000000002</v>
      </c>
      <c r="L47" s="126">
        <v>19.275300000000001</v>
      </c>
      <c r="M47" s="126">
        <v>27.0337</v>
      </c>
      <c r="N47" s="126">
        <v>14.3162</v>
      </c>
      <c r="O47" s="126">
        <v>8.5060000000000002</v>
      </c>
      <c r="P47" s="126">
        <v>10.7331</v>
      </c>
      <c r="Q47" s="126">
        <v>8.6721000000000004</v>
      </c>
      <c r="R47" s="126">
        <v>12.7561</v>
      </c>
      <c r="S47" s="119" t="s">
        <v>1812</v>
      </c>
    </row>
    <row r="48" spans="1:19" x14ac:dyDescent="0.3">
      <c r="A48" s="122" t="s">
        <v>477</v>
      </c>
      <c r="B48" s="122" t="s">
        <v>517</v>
      </c>
      <c r="C48" s="122">
        <v>120261</v>
      </c>
      <c r="D48" s="125">
        <v>44260</v>
      </c>
      <c r="E48" s="126">
        <v>133.22730000000001</v>
      </c>
      <c r="F48" s="126">
        <v>-0.75029999999999997</v>
      </c>
      <c r="G48" s="126">
        <v>0.13159999999999999</v>
      </c>
      <c r="H48" s="126">
        <v>2.2827000000000002</v>
      </c>
      <c r="I48" s="126">
        <v>0.15229999999999999</v>
      </c>
      <c r="J48" s="126">
        <v>0.61250000000000004</v>
      </c>
      <c r="K48" s="126">
        <v>6.5091999999999999</v>
      </c>
      <c r="L48" s="126">
        <v>19.976099999999999</v>
      </c>
      <c r="M48" s="126">
        <v>28.154599999999999</v>
      </c>
      <c r="N48" s="126">
        <v>15.661</v>
      </c>
      <c r="O48" s="126">
        <v>9.7796000000000003</v>
      </c>
      <c r="P48" s="126">
        <v>12.0352</v>
      </c>
      <c r="Q48" s="126">
        <v>10.2721</v>
      </c>
      <c r="R48" s="126">
        <v>13.965999999999999</v>
      </c>
      <c r="S48" s="119" t="s">
        <v>1812</v>
      </c>
    </row>
    <row r="49" spans="1:19" x14ac:dyDescent="0.3">
      <c r="A49" s="122" t="s">
        <v>477</v>
      </c>
      <c r="B49" s="122" t="s">
        <v>518</v>
      </c>
      <c r="C49" s="122">
        <v>147446</v>
      </c>
      <c r="D49" s="125">
        <v>44260</v>
      </c>
      <c r="E49" s="126">
        <v>14.5199</v>
      </c>
      <c r="F49" s="126">
        <v>-0.79530000000000001</v>
      </c>
      <c r="G49" s="126">
        <v>0.50319999999999998</v>
      </c>
      <c r="H49" s="126">
        <v>2.8357999999999999</v>
      </c>
      <c r="I49" s="126">
        <v>1.3555999999999999</v>
      </c>
      <c r="J49" s="126">
        <v>3.5169000000000001</v>
      </c>
      <c r="K49" s="126">
        <v>15.2638</v>
      </c>
      <c r="L49" s="126">
        <v>28.9832</v>
      </c>
      <c r="M49" s="126">
        <v>41.906799999999997</v>
      </c>
      <c r="N49" s="126">
        <v>30.783999999999999</v>
      </c>
      <c r="O49" s="126"/>
      <c r="P49" s="126"/>
      <c r="Q49" s="126">
        <v>25.706</v>
      </c>
      <c r="R49" s="126"/>
      <c r="S49" s="119"/>
    </row>
    <row r="50" spans="1:19" x14ac:dyDescent="0.3">
      <c r="A50" s="122" t="s">
        <v>477</v>
      </c>
      <c r="B50" s="122" t="s">
        <v>519</v>
      </c>
      <c r="C50" s="122">
        <v>147447</v>
      </c>
      <c r="D50" s="125">
        <v>44260</v>
      </c>
      <c r="E50" s="126">
        <v>14.092700000000001</v>
      </c>
      <c r="F50" s="126">
        <v>-0.80030000000000001</v>
      </c>
      <c r="G50" s="126">
        <v>0.49059999999999998</v>
      </c>
      <c r="H50" s="126">
        <v>2.8026</v>
      </c>
      <c r="I50" s="126">
        <v>1.2871999999999999</v>
      </c>
      <c r="J50" s="126">
        <v>3.375</v>
      </c>
      <c r="K50" s="126">
        <v>14.747400000000001</v>
      </c>
      <c r="L50" s="126">
        <v>27.829599999999999</v>
      </c>
      <c r="M50" s="126">
        <v>40.001600000000003</v>
      </c>
      <c r="N50" s="126">
        <v>28.433</v>
      </c>
      <c r="O50" s="126"/>
      <c r="P50" s="126"/>
      <c r="Q50" s="126">
        <v>23.424099999999999</v>
      </c>
      <c r="R50" s="126"/>
      <c r="S50" s="119"/>
    </row>
    <row r="51" spans="1:19" x14ac:dyDescent="0.3">
      <c r="A51" s="122" t="s">
        <v>477</v>
      </c>
      <c r="B51" s="122" t="s">
        <v>520</v>
      </c>
      <c r="C51" s="122"/>
      <c r="D51" s="125"/>
      <c r="E51" s="126"/>
      <c r="F51" s="126"/>
      <c r="G51" s="126"/>
      <c r="H51" s="126"/>
      <c r="I51" s="126"/>
      <c r="J51" s="126"/>
      <c r="K51" s="126"/>
      <c r="L51" s="126"/>
      <c r="M51" s="126"/>
      <c r="N51" s="126"/>
      <c r="O51" s="126"/>
      <c r="P51" s="126"/>
      <c r="Q51" s="126"/>
      <c r="R51" s="126"/>
      <c r="S51" s="119"/>
    </row>
    <row r="52" spans="1:19" x14ac:dyDescent="0.3">
      <c r="A52" s="122" t="s">
        <v>477</v>
      </c>
      <c r="B52" s="122" t="s">
        <v>521</v>
      </c>
      <c r="C52" s="122">
        <v>134813</v>
      </c>
      <c r="D52" s="125">
        <v>44260</v>
      </c>
      <c r="E52" s="126">
        <v>20.975000000000001</v>
      </c>
      <c r="F52" s="126">
        <v>-0.879</v>
      </c>
      <c r="G52" s="126">
        <v>9.5399999999999999E-2</v>
      </c>
      <c r="H52" s="126">
        <v>2.0234000000000001</v>
      </c>
      <c r="I52" s="126">
        <v>0.53200000000000003</v>
      </c>
      <c r="J52" s="126">
        <v>0.95299999999999996</v>
      </c>
      <c r="K52" s="126">
        <v>11.2791</v>
      </c>
      <c r="L52" s="126">
        <v>25.044699999999999</v>
      </c>
      <c r="M52" s="126">
        <v>37.3339</v>
      </c>
      <c r="N52" s="126">
        <v>29.299700000000001</v>
      </c>
      <c r="O52" s="126">
        <v>14.2707</v>
      </c>
      <c r="P52" s="126">
        <v>17.016400000000001</v>
      </c>
      <c r="Q52" s="126">
        <v>14.127599999999999</v>
      </c>
      <c r="R52" s="126">
        <v>17.847999999999999</v>
      </c>
      <c r="S52" s="119" t="s">
        <v>1812</v>
      </c>
    </row>
    <row r="53" spans="1:19" x14ac:dyDescent="0.3">
      <c r="A53" s="122" t="s">
        <v>477</v>
      </c>
      <c r="B53" s="122" t="s">
        <v>522</v>
      </c>
      <c r="C53" s="122">
        <v>134815</v>
      </c>
      <c r="D53" s="125">
        <v>44260</v>
      </c>
      <c r="E53" s="126">
        <v>19.085000000000001</v>
      </c>
      <c r="F53" s="126">
        <v>-0.88800000000000001</v>
      </c>
      <c r="G53" s="126">
        <v>7.8700000000000006E-2</v>
      </c>
      <c r="H53" s="126">
        <v>1.9934000000000001</v>
      </c>
      <c r="I53" s="126">
        <v>0.4738</v>
      </c>
      <c r="J53" s="126">
        <v>0.83479999999999999</v>
      </c>
      <c r="K53" s="126">
        <v>10.8626</v>
      </c>
      <c r="L53" s="126">
        <v>24.113900000000001</v>
      </c>
      <c r="M53" s="126">
        <v>35.807299999999998</v>
      </c>
      <c r="N53" s="126">
        <v>27.3947</v>
      </c>
      <c r="O53" s="126">
        <v>12.5159</v>
      </c>
      <c r="P53" s="126">
        <v>15.0397</v>
      </c>
      <c r="Q53" s="126">
        <v>12.2211</v>
      </c>
      <c r="R53" s="126">
        <v>16.014299999999999</v>
      </c>
      <c r="S53" s="119" t="s">
        <v>1812</v>
      </c>
    </row>
    <row r="54" spans="1:19" x14ac:dyDescent="0.3">
      <c r="A54" s="122" t="s">
        <v>477</v>
      </c>
      <c r="B54" s="122" t="s">
        <v>523</v>
      </c>
      <c r="C54" s="122">
        <v>144681</v>
      </c>
      <c r="D54" s="125">
        <v>44260</v>
      </c>
      <c r="E54" s="126">
        <v>14.494199999999999</v>
      </c>
      <c r="F54" s="126">
        <v>-0.67979999999999996</v>
      </c>
      <c r="G54" s="126">
        <v>0.4178</v>
      </c>
      <c r="H54" s="126">
        <v>2.4056999999999999</v>
      </c>
      <c r="I54" s="126">
        <v>-0.43959999999999999</v>
      </c>
      <c r="J54" s="126">
        <v>0.1638</v>
      </c>
      <c r="K54" s="126">
        <v>8.5805000000000007</v>
      </c>
      <c r="L54" s="126">
        <v>22.857199999999999</v>
      </c>
      <c r="M54" s="126">
        <v>31.409500000000001</v>
      </c>
      <c r="N54" s="126">
        <v>24.8736</v>
      </c>
      <c r="O54" s="126"/>
      <c r="P54" s="126"/>
      <c r="Q54" s="126">
        <v>16.186599999999999</v>
      </c>
      <c r="R54" s="126">
        <v>20.2</v>
      </c>
      <c r="S54" s="119" t="s">
        <v>1812</v>
      </c>
    </row>
    <row r="55" spans="1:19" x14ac:dyDescent="0.3">
      <c r="A55" s="122" t="s">
        <v>477</v>
      </c>
      <c r="B55" s="122" t="s">
        <v>524</v>
      </c>
      <c r="C55" s="122">
        <v>144730</v>
      </c>
      <c r="D55" s="125">
        <v>44260</v>
      </c>
      <c r="E55" s="126">
        <v>13.927899999999999</v>
      </c>
      <c r="F55" s="126">
        <v>-0.68379999999999996</v>
      </c>
      <c r="G55" s="126">
        <v>0.40439999999999998</v>
      </c>
      <c r="H55" s="126">
        <v>2.3740999999999999</v>
      </c>
      <c r="I55" s="126">
        <v>-0.50080000000000002</v>
      </c>
      <c r="J55" s="126">
        <v>4.1700000000000001E-2</v>
      </c>
      <c r="K55" s="126">
        <v>8.1476000000000006</v>
      </c>
      <c r="L55" s="126">
        <v>21.853899999999999</v>
      </c>
      <c r="M55" s="126">
        <v>29.723600000000001</v>
      </c>
      <c r="N55" s="126">
        <v>22.738700000000001</v>
      </c>
      <c r="O55" s="126"/>
      <c r="P55" s="126"/>
      <c r="Q55" s="126">
        <v>14.3299</v>
      </c>
      <c r="R55" s="126">
        <v>18.270600000000002</v>
      </c>
      <c r="S55" s="119" t="s">
        <v>1812</v>
      </c>
    </row>
    <row r="56" spans="1:19" x14ac:dyDescent="0.3">
      <c r="A56" s="122" t="s">
        <v>477</v>
      </c>
      <c r="B56" s="122" t="s">
        <v>525</v>
      </c>
      <c r="C56" s="122">
        <v>112936</v>
      </c>
      <c r="D56" s="125">
        <v>44260</v>
      </c>
      <c r="E56" s="126">
        <v>56.934800000000003</v>
      </c>
      <c r="F56" s="126">
        <v>-0.99639999999999995</v>
      </c>
      <c r="G56" s="126">
        <v>-0.15060000000000001</v>
      </c>
      <c r="H56" s="126">
        <v>2.2688000000000001</v>
      </c>
      <c r="I56" s="126">
        <v>1.4035</v>
      </c>
      <c r="J56" s="126">
        <v>2.8315000000000001</v>
      </c>
      <c r="K56" s="126">
        <v>13.884399999999999</v>
      </c>
      <c r="L56" s="126">
        <v>28.793099999999999</v>
      </c>
      <c r="M56" s="126">
        <v>40.743400000000001</v>
      </c>
      <c r="N56" s="126">
        <v>24.831</v>
      </c>
      <c r="O56" s="126">
        <v>1.6638999999999999</v>
      </c>
      <c r="P56" s="126">
        <v>8.3087999999999997</v>
      </c>
      <c r="Q56" s="126">
        <v>11.6799</v>
      </c>
      <c r="R56" s="126">
        <v>3.9405999999999999</v>
      </c>
      <c r="S56" s="119" t="s">
        <v>1812</v>
      </c>
    </row>
    <row r="57" spans="1:19" x14ac:dyDescent="0.3">
      <c r="A57" s="122" t="s">
        <v>477</v>
      </c>
      <c r="B57" s="122" t="s">
        <v>526</v>
      </c>
      <c r="C57" s="122">
        <v>118794</v>
      </c>
      <c r="D57" s="125">
        <v>44260</v>
      </c>
      <c r="E57" s="126">
        <v>61.990400000000001</v>
      </c>
      <c r="F57" s="126">
        <v>-0.995</v>
      </c>
      <c r="G57" s="126">
        <v>-0.14530000000000001</v>
      </c>
      <c r="H57" s="126">
        <v>2.2826</v>
      </c>
      <c r="I57" s="126">
        <v>1.4472</v>
      </c>
      <c r="J57" s="126">
        <v>2.9060999999999999</v>
      </c>
      <c r="K57" s="126">
        <v>14.1174</v>
      </c>
      <c r="L57" s="126">
        <v>29.301600000000001</v>
      </c>
      <c r="M57" s="126">
        <v>41.5655</v>
      </c>
      <c r="N57" s="126">
        <v>25.8124</v>
      </c>
      <c r="O57" s="126">
        <v>2.5968</v>
      </c>
      <c r="P57" s="126">
        <v>9.5792999999999999</v>
      </c>
      <c r="Q57" s="126">
        <v>11.3216</v>
      </c>
      <c r="R57" s="126">
        <v>4.7401</v>
      </c>
      <c r="S57" s="119" t="s">
        <v>1812</v>
      </c>
    </row>
    <row r="58" spans="1:19" x14ac:dyDescent="0.3">
      <c r="A58" s="122" t="s">
        <v>477</v>
      </c>
      <c r="B58" s="122" t="s">
        <v>527</v>
      </c>
      <c r="C58" s="122">
        <v>147685</v>
      </c>
      <c r="D58" s="125">
        <v>44260</v>
      </c>
      <c r="E58" s="126">
        <v>5.1799999999999999E-2</v>
      </c>
      <c r="F58" s="126">
        <v>0</v>
      </c>
      <c r="G58" s="126">
        <v>0</v>
      </c>
      <c r="H58" s="126">
        <v>0</v>
      </c>
      <c r="I58" s="126">
        <v>0</v>
      </c>
      <c r="J58" s="126">
        <v>0</v>
      </c>
      <c r="K58" s="126">
        <v>0</v>
      </c>
      <c r="L58" s="126">
        <v>0</v>
      </c>
      <c r="M58" s="126">
        <v>0</v>
      </c>
      <c r="N58" s="126">
        <v>0</v>
      </c>
      <c r="O58" s="126"/>
      <c r="P58" s="126"/>
      <c r="Q58" s="126">
        <v>0</v>
      </c>
      <c r="R58" s="126"/>
      <c r="S58" s="119" t="s">
        <v>1812</v>
      </c>
    </row>
    <row r="59" spans="1:19" x14ac:dyDescent="0.3">
      <c r="A59" s="122" t="s">
        <v>477</v>
      </c>
      <c r="B59" s="122" t="s">
        <v>528</v>
      </c>
      <c r="C59" s="122">
        <v>147689</v>
      </c>
      <c r="D59" s="125">
        <v>44260</v>
      </c>
      <c r="E59" s="126">
        <v>5.5800000000000002E-2</v>
      </c>
      <c r="F59" s="126">
        <v>0</v>
      </c>
      <c r="G59" s="126">
        <v>0</v>
      </c>
      <c r="H59" s="126">
        <v>0</v>
      </c>
      <c r="I59" s="126">
        <v>0</v>
      </c>
      <c r="J59" s="126">
        <v>0</v>
      </c>
      <c r="K59" s="126">
        <v>0</v>
      </c>
      <c r="L59" s="126">
        <v>0</v>
      </c>
      <c r="M59" s="126">
        <v>0</v>
      </c>
      <c r="N59" s="126">
        <v>0</v>
      </c>
      <c r="O59" s="126"/>
      <c r="P59" s="126"/>
      <c r="Q59" s="126">
        <v>0</v>
      </c>
      <c r="R59" s="126"/>
      <c r="S59" s="119" t="s">
        <v>1812</v>
      </c>
    </row>
    <row r="60" spans="1:19" x14ac:dyDescent="0.3">
      <c r="A60" s="122" t="s">
        <v>477</v>
      </c>
      <c r="B60" s="122" t="s">
        <v>529</v>
      </c>
      <c r="C60" s="122">
        <v>148271</v>
      </c>
      <c r="D60" s="125"/>
      <c r="E60" s="126"/>
      <c r="F60" s="126"/>
      <c r="G60" s="126"/>
      <c r="H60" s="126"/>
      <c r="I60" s="126"/>
      <c r="J60" s="126"/>
      <c r="K60" s="126"/>
      <c r="L60" s="126"/>
      <c r="M60" s="126"/>
      <c r="N60" s="126"/>
      <c r="O60" s="126"/>
      <c r="P60" s="126"/>
      <c r="Q60" s="126"/>
      <c r="R60" s="126"/>
      <c r="S60" s="119" t="s">
        <v>1812</v>
      </c>
    </row>
    <row r="61" spans="1:19" x14ac:dyDescent="0.3">
      <c r="A61" s="122" t="s">
        <v>477</v>
      </c>
      <c r="B61" s="122" t="s">
        <v>530</v>
      </c>
      <c r="C61" s="122">
        <v>148265</v>
      </c>
      <c r="D61" s="125"/>
      <c r="E61" s="126"/>
      <c r="F61" s="126"/>
      <c r="G61" s="126"/>
      <c r="H61" s="126"/>
      <c r="I61" s="126"/>
      <c r="J61" s="126"/>
      <c r="K61" s="126"/>
      <c r="L61" s="126"/>
      <c r="M61" s="126"/>
      <c r="N61" s="126"/>
      <c r="O61" s="126"/>
      <c r="P61" s="126"/>
      <c r="Q61" s="126"/>
      <c r="R61" s="126"/>
      <c r="S61" s="119" t="s">
        <v>1812</v>
      </c>
    </row>
    <row r="62" spans="1:19" x14ac:dyDescent="0.3">
      <c r="A62" s="122" t="s">
        <v>477</v>
      </c>
      <c r="B62" s="122" t="s">
        <v>531</v>
      </c>
      <c r="C62" s="122">
        <v>138382</v>
      </c>
      <c r="D62" s="125">
        <v>44260</v>
      </c>
      <c r="E62" s="126">
        <v>83.99</v>
      </c>
      <c r="F62" s="126">
        <v>-0.81479999999999997</v>
      </c>
      <c r="G62" s="126">
        <v>0.38250000000000001</v>
      </c>
      <c r="H62" s="126">
        <v>1.9419999999999999</v>
      </c>
      <c r="I62" s="126">
        <v>0.73160000000000003</v>
      </c>
      <c r="J62" s="126">
        <v>2.0659000000000001</v>
      </c>
      <c r="K62" s="126">
        <v>9.6617999999999995</v>
      </c>
      <c r="L62" s="126">
        <v>24.117000000000001</v>
      </c>
      <c r="M62" s="126">
        <v>35.664700000000003</v>
      </c>
      <c r="N62" s="126">
        <v>23.351400000000002</v>
      </c>
      <c r="O62" s="126">
        <v>8.1895000000000007</v>
      </c>
      <c r="P62" s="126">
        <v>10.0128</v>
      </c>
      <c r="Q62" s="126">
        <v>13.2606</v>
      </c>
      <c r="R62" s="126">
        <v>13.4962</v>
      </c>
      <c r="S62" s="119" t="s">
        <v>1812</v>
      </c>
    </row>
    <row r="63" spans="1:19" x14ac:dyDescent="0.3">
      <c r="A63" s="122" t="s">
        <v>477</v>
      </c>
      <c r="B63" s="122" t="s">
        <v>532</v>
      </c>
      <c r="C63" s="122">
        <v>138386</v>
      </c>
      <c r="D63" s="125">
        <v>44260</v>
      </c>
      <c r="E63" s="126">
        <v>93.43</v>
      </c>
      <c r="F63" s="126">
        <v>-0.80689999999999995</v>
      </c>
      <c r="G63" s="126">
        <v>0.39760000000000001</v>
      </c>
      <c r="H63" s="126">
        <v>1.9866999999999999</v>
      </c>
      <c r="I63" s="126">
        <v>0.80920000000000003</v>
      </c>
      <c r="J63" s="126">
        <v>2.2098</v>
      </c>
      <c r="K63" s="126">
        <v>10.1249</v>
      </c>
      <c r="L63" s="126">
        <v>25.107099999999999</v>
      </c>
      <c r="M63" s="126">
        <v>37.336500000000001</v>
      </c>
      <c r="N63" s="126">
        <v>25.375699999999998</v>
      </c>
      <c r="O63" s="126">
        <v>9.8475000000000001</v>
      </c>
      <c r="P63" s="126">
        <v>11.6343</v>
      </c>
      <c r="Q63" s="126">
        <v>12.0411</v>
      </c>
      <c r="R63" s="126">
        <v>15.3344</v>
      </c>
      <c r="S63" s="119" t="s">
        <v>1812</v>
      </c>
    </row>
    <row r="64" spans="1:19" x14ac:dyDescent="0.3">
      <c r="A64" s="122" t="s">
        <v>477</v>
      </c>
      <c r="B64" s="122" t="s">
        <v>533</v>
      </c>
      <c r="C64" s="122">
        <v>101265</v>
      </c>
      <c r="D64" s="125">
        <v>44260</v>
      </c>
      <c r="E64" s="126">
        <v>95.24</v>
      </c>
      <c r="F64" s="126">
        <v>-0.83299999999999996</v>
      </c>
      <c r="G64" s="126">
        <v>0.1051</v>
      </c>
      <c r="H64" s="126">
        <v>1.8718999999999999</v>
      </c>
      <c r="I64" s="126">
        <v>5.2499999999999998E-2</v>
      </c>
      <c r="J64" s="126">
        <v>0.95399999999999996</v>
      </c>
      <c r="K64" s="126">
        <v>10.911799999999999</v>
      </c>
      <c r="L64" s="126">
        <v>25.1676</v>
      </c>
      <c r="M64" s="126">
        <v>37.530700000000003</v>
      </c>
      <c r="N64" s="126">
        <v>26.430399999999999</v>
      </c>
      <c r="O64" s="126">
        <v>8.5375999999999994</v>
      </c>
      <c r="P64" s="126">
        <v>14.953900000000001</v>
      </c>
      <c r="Q64" s="126">
        <v>11.242900000000001</v>
      </c>
      <c r="R64" s="126">
        <v>12.557600000000001</v>
      </c>
      <c r="S64" s="119" t="s">
        <v>1812</v>
      </c>
    </row>
    <row r="65" spans="1:19" x14ac:dyDescent="0.3">
      <c r="A65" s="122" t="s">
        <v>477</v>
      </c>
      <c r="B65" s="122" t="s">
        <v>534</v>
      </c>
      <c r="C65" s="122">
        <v>119484</v>
      </c>
      <c r="D65" s="125">
        <v>44260</v>
      </c>
      <c r="E65" s="126">
        <v>103.65</v>
      </c>
      <c r="F65" s="126">
        <v>-0.83240000000000003</v>
      </c>
      <c r="G65" s="126">
        <v>0.1159</v>
      </c>
      <c r="H65" s="126">
        <v>1.8974</v>
      </c>
      <c r="I65" s="126">
        <v>9.6600000000000005E-2</v>
      </c>
      <c r="J65" s="126">
        <v>1.0430999999999999</v>
      </c>
      <c r="K65" s="126">
        <v>11.260199999999999</v>
      </c>
      <c r="L65" s="126">
        <v>25.926400000000001</v>
      </c>
      <c r="M65" s="126">
        <v>38.792200000000001</v>
      </c>
      <c r="N65" s="126">
        <v>27.9788</v>
      </c>
      <c r="O65" s="126">
        <v>9.8000000000000007</v>
      </c>
      <c r="P65" s="126">
        <v>16.317</v>
      </c>
      <c r="Q65" s="126">
        <v>14.426399999999999</v>
      </c>
      <c r="R65" s="126">
        <v>13.969099999999999</v>
      </c>
      <c r="S65" s="119" t="s">
        <v>1812</v>
      </c>
    </row>
    <row r="66" spans="1:19" x14ac:dyDescent="0.3">
      <c r="A66" s="122" t="s">
        <v>477</v>
      </c>
      <c r="B66" s="122" t="s">
        <v>535</v>
      </c>
      <c r="C66" s="122">
        <v>101070</v>
      </c>
      <c r="D66" s="125">
        <v>44260</v>
      </c>
      <c r="E66" s="126">
        <v>202.03569999999999</v>
      </c>
      <c r="F66" s="126">
        <v>-1.365</v>
      </c>
      <c r="G66" s="126">
        <v>-0.96289999999999998</v>
      </c>
      <c r="H66" s="126">
        <v>1.6957</v>
      </c>
      <c r="I66" s="126">
        <v>1.7477</v>
      </c>
      <c r="J66" s="126">
        <v>2.1829999999999998</v>
      </c>
      <c r="K66" s="126">
        <v>12.8779</v>
      </c>
      <c r="L66" s="126">
        <v>30.393899999999999</v>
      </c>
      <c r="M66" s="126">
        <v>57.640799999999999</v>
      </c>
      <c r="N66" s="126">
        <v>47.625100000000003</v>
      </c>
      <c r="O66" s="126">
        <v>16.473600000000001</v>
      </c>
      <c r="P66" s="126">
        <v>15.7715</v>
      </c>
      <c r="Q66" s="126">
        <v>16.241399999999999</v>
      </c>
      <c r="R66" s="126">
        <v>24.52</v>
      </c>
      <c r="S66" s="119"/>
    </row>
    <row r="67" spans="1:19" x14ac:dyDescent="0.3">
      <c r="A67" s="122" t="s">
        <v>477</v>
      </c>
      <c r="B67" s="122" t="s">
        <v>536</v>
      </c>
      <c r="C67" s="122">
        <v>120819</v>
      </c>
      <c r="D67" s="125">
        <v>44260</v>
      </c>
      <c r="E67" s="126">
        <v>208.9385</v>
      </c>
      <c r="F67" s="126">
        <v>-1.3648</v>
      </c>
      <c r="G67" s="126">
        <v>-0.96460000000000001</v>
      </c>
      <c r="H67" s="126">
        <v>1.6952</v>
      </c>
      <c r="I67" s="126">
        <v>1.7426999999999999</v>
      </c>
      <c r="J67" s="126">
        <v>2.1819000000000002</v>
      </c>
      <c r="K67" s="126">
        <v>12.925599999999999</v>
      </c>
      <c r="L67" s="126">
        <v>30.4968</v>
      </c>
      <c r="M67" s="126">
        <v>58.134399999999999</v>
      </c>
      <c r="N67" s="126">
        <v>48.752400000000002</v>
      </c>
      <c r="O67" s="126">
        <v>17.554400000000001</v>
      </c>
      <c r="P67" s="126">
        <v>16.456399999999999</v>
      </c>
      <c r="Q67" s="126">
        <v>15.711</v>
      </c>
      <c r="R67" s="126">
        <v>25.877099999999999</v>
      </c>
      <c r="S67" s="119"/>
    </row>
    <row r="68" spans="1:19" x14ac:dyDescent="0.3">
      <c r="A68" s="122" t="s">
        <v>477</v>
      </c>
      <c r="B68" s="122" t="s">
        <v>537</v>
      </c>
      <c r="C68" s="122">
        <v>119604</v>
      </c>
      <c r="D68" s="125">
        <v>44260</v>
      </c>
      <c r="E68" s="126">
        <v>83.577356058838205</v>
      </c>
      <c r="F68" s="126">
        <v>-0.79359999999999997</v>
      </c>
      <c r="G68" s="126">
        <v>0.3054</v>
      </c>
      <c r="H68" s="126">
        <v>2.1402999999999999</v>
      </c>
      <c r="I68" s="126">
        <v>0.61229999999999996</v>
      </c>
      <c r="J68" s="126">
        <v>1.1920999999999999</v>
      </c>
      <c r="K68" s="126">
        <v>10.4215</v>
      </c>
      <c r="L68" s="126">
        <v>23.995899999999999</v>
      </c>
      <c r="M68" s="126">
        <v>34.882199999999997</v>
      </c>
      <c r="N68" s="126">
        <v>22.141500000000001</v>
      </c>
      <c r="O68" s="126">
        <v>12.725899999999999</v>
      </c>
      <c r="P68" s="126">
        <v>14.6121</v>
      </c>
      <c r="Q68" s="126">
        <v>15.666399999999999</v>
      </c>
      <c r="R68" s="126">
        <v>17.486999999999998</v>
      </c>
      <c r="S68" s="119" t="s">
        <v>1812</v>
      </c>
    </row>
    <row r="69" spans="1:19" x14ac:dyDescent="0.3">
      <c r="A69" s="122" t="s">
        <v>477</v>
      </c>
      <c r="B69" s="122" t="s">
        <v>538</v>
      </c>
      <c r="C69" s="122">
        <v>101551</v>
      </c>
      <c r="D69" s="125">
        <v>44260</v>
      </c>
      <c r="E69" s="126">
        <v>376.272181133544</v>
      </c>
      <c r="F69" s="126">
        <v>-0.7954</v>
      </c>
      <c r="G69" s="126">
        <v>0.29949999999999999</v>
      </c>
      <c r="H69" s="126">
        <v>2.1261000000000001</v>
      </c>
      <c r="I69" s="126">
        <v>0.58420000000000005</v>
      </c>
      <c r="J69" s="126">
        <v>1.1363000000000001</v>
      </c>
      <c r="K69" s="126">
        <v>10.228199999999999</v>
      </c>
      <c r="L69" s="126">
        <v>23.583100000000002</v>
      </c>
      <c r="M69" s="126">
        <v>34.218600000000002</v>
      </c>
      <c r="N69" s="126">
        <v>21.328700000000001</v>
      </c>
      <c r="O69" s="126">
        <v>11.8979</v>
      </c>
      <c r="P69" s="126">
        <v>13.593</v>
      </c>
      <c r="Q69" s="126">
        <v>15.4871</v>
      </c>
      <c r="R69" s="126">
        <v>16.726299999999998</v>
      </c>
      <c r="S69" s="119" t="s">
        <v>1812</v>
      </c>
    </row>
    <row r="70" spans="1:19" x14ac:dyDescent="0.3">
      <c r="A70" s="122" t="s">
        <v>477</v>
      </c>
      <c r="B70" s="122" t="s">
        <v>539</v>
      </c>
      <c r="C70" s="122">
        <v>125711</v>
      </c>
      <c r="D70" s="125">
        <v>44260</v>
      </c>
      <c r="E70" s="126">
        <v>21.859100000000002</v>
      </c>
      <c r="F70" s="126">
        <v>-0.69779999999999998</v>
      </c>
      <c r="G70" s="126">
        <v>0.1278</v>
      </c>
      <c r="H70" s="126">
        <v>2.0390000000000001</v>
      </c>
      <c r="I70" s="126">
        <v>-0.17580000000000001</v>
      </c>
      <c r="J70" s="126">
        <v>-0.46489999999999998</v>
      </c>
      <c r="K70" s="126">
        <v>7.3814000000000002</v>
      </c>
      <c r="L70" s="126">
        <v>19.805399999999999</v>
      </c>
      <c r="M70" s="126">
        <v>30.6526</v>
      </c>
      <c r="N70" s="126">
        <v>21.707899999999999</v>
      </c>
      <c r="O70" s="126">
        <v>10.405200000000001</v>
      </c>
      <c r="P70" s="126">
        <v>12.0427</v>
      </c>
      <c r="Q70" s="126">
        <v>11.399800000000001</v>
      </c>
      <c r="R70" s="126">
        <v>14.211600000000001</v>
      </c>
      <c r="S70" s="119" t="s">
        <v>1815</v>
      </c>
    </row>
    <row r="71" spans="1:19" x14ac:dyDescent="0.3">
      <c r="A71" s="122" t="s">
        <v>477</v>
      </c>
      <c r="B71" s="122" t="s">
        <v>540</v>
      </c>
      <c r="C71" s="122">
        <v>125713</v>
      </c>
      <c r="D71" s="125">
        <v>44260</v>
      </c>
      <c r="E71" s="126">
        <v>20.468499999999999</v>
      </c>
      <c r="F71" s="126">
        <v>-0.70150000000000001</v>
      </c>
      <c r="G71" s="126">
        <v>0.1154</v>
      </c>
      <c r="H71" s="126">
        <v>2.0093999999999999</v>
      </c>
      <c r="I71" s="126">
        <v>-0.23400000000000001</v>
      </c>
      <c r="J71" s="126">
        <v>-0.57950000000000002</v>
      </c>
      <c r="K71" s="126">
        <v>6.9805999999999999</v>
      </c>
      <c r="L71" s="126">
        <v>18.9068</v>
      </c>
      <c r="M71" s="126">
        <v>29.1722</v>
      </c>
      <c r="N71" s="126">
        <v>19.8706</v>
      </c>
      <c r="O71" s="126">
        <v>8.9309999999999992</v>
      </c>
      <c r="P71" s="126">
        <v>10.863899999999999</v>
      </c>
      <c r="Q71" s="126">
        <v>10.396000000000001</v>
      </c>
      <c r="R71" s="126">
        <v>12.4803</v>
      </c>
      <c r="S71" s="119" t="s">
        <v>1815</v>
      </c>
    </row>
    <row r="72" spans="1:19" x14ac:dyDescent="0.3">
      <c r="A72" s="122" t="s">
        <v>477</v>
      </c>
      <c r="B72" s="122" t="s">
        <v>541</v>
      </c>
      <c r="C72" s="122">
        <v>100617</v>
      </c>
      <c r="D72" s="125">
        <v>44260</v>
      </c>
      <c r="E72" s="126">
        <v>113.815</v>
      </c>
      <c r="F72" s="126">
        <v>-0.68010000000000004</v>
      </c>
      <c r="G72" s="126">
        <v>-9.9599999999999994E-2</v>
      </c>
      <c r="H72" s="126">
        <v>1.4077999999999999</v>
      </c>
      <c r="I72" s="126">
        <v>0.2455</v>
      </c>
      <c r="J72" s="126">
        <v>1.2203999999999999</v>
      </c>
      <c r="K72" s="126">
        <v>11.047800000000001</v>
      </c>
      <c r="L72" s="126">
        <v>22.377800000000001</v>
      </c>
      <c r="M72" s="126">
        <v>32.232900000000001</v>
      </c>
      <c r="N72" s="126">
        <v>20.653600000000001</v>
      </c>
      <c r="O72" s="126">
        <v>11.2226</v>
      </c>
      <c r="P72" s="126">
        <v>13.868399999999999</v>
      </c>
      <c r="Q72" s="126">
        <v>12.444900000000001</v>
      </c>
      <c r="R72" s="126">
        <v>14.406700000000001</v>
      </c>
      <c r="S72" s="119" t="s">
        <v>1812</v>
      </c>
    </row>
    <row r="73" spans="1:19" x14ac:dyDescent="0.3">
      <c r="A73" s="122" t="s">
        <v>477</v>
      </c>
      <c r="B73" s="122" t="s">
        <v>542</v>
      </c>
      <c r="C73" s="122">
        <v>119542</v>
      </c>
      <c r="D73" s="125">
        <v>44260</v>
      </c>
      <c r="E73" s="126">
        <v>121.9333</v>
      </c>
      <c r="F73" s="126">
        <v>-0.6764</v>
      </c>
      <c r="G73" s="126">
        <v>-8.8499999999999995E-2</v>
      </c>
      <c r="H73" s="126">
        <v>1.4334</v>
      </c>
      <c r="I73" s="126">
        <v>0.29509999999999997</v>
      </c>
      <c r="J73" s="126">
        <v>1.319</v>
      </c>
      <c r="K73" s="126">
        <v>11.3841</v>
      </c>
      <c r="L73" s="126">
        <v>23.0776</v>
      </c>
      <c r="M73" s="126">
        <v>33.348599999999998</v>
      </c>
      <c r="N73" s="126">
        <v>21.979399999999998</v>
      </c>
      <c r="O73" s="126">
        <v>12.5603</v>
      </c>
      <c r="P73" s="126">
        <v>15.0936</v>
      </c>
      <c r="Q73" s="126">
        <v>11.4437</v>
      </c>
      <c r="R73" s="126">
        <v>15.57</v>
      </c>
      <c r="S73" s="119" t="s">
        <v>1812</v>
      </c>
    </row>
    <row r="74" spans="1:19" x14ac:dyDescent="0.3">
      <c r="A74" s="122" t="s">
        <v>477</v>
      </c>
      <c r="B74" s="122" t="s">
        <v>543</v>
      </c>
      <c r="C74" s="122">
        <v>119053</v>
      </c>
      <c r="D74" s="125">
        <v>44260</v>
      </c>
      <c r="E74" s="126">
        <v>284.90100000000001</v>
      </c>
      <c r="F74" s="126">
        <v>-0.83989999999999998</v>
      </c>
      <c r="G74" s="126">
        <v>0.52610000000000001</v>
      </c>
      <c r="H74" s="126">
        <v>2.4700000000000002</v>
      </c>
      <c r="I74" s="126">
        <v>0.51629999999999998</v>
      </c>
      <c r="J74" s="126">
        <v>1.9910000000000001</v>
      </c>
      <c r="K74" s="126">
        <v>13.0449</v>
      </c>
      <c r="L74" s="126">
        <v>28.042200000000001</v>
      </c>
      <c r="M74" s="126">
        <v>39.2742</v>
      </c>
      <c r="N74" s="126">
        <v>28.017099999999999</v>
      </c>
      <c r="O74" s="126">
        <v>10.4878</v>
      </c>
      <c r="P74" s="126">
        <v>12.0814</v>
      </c>
      <c r="Q74" s="126">
        <v>13.768700000000001</v>
      </c>
      <c r="R74" s="126">
        <v>15.536</v>
      </c>
      <c r="S74" s="119"/>
    </row>
    <row r="75" spans="1:19" x14ac:dyDescent="0.3">
      <c r="A75" s="122" t="s">
        <v>477</v>
      </c>
      <c r="B75" s="122" t="s">
        <v>544</v>
      </c>
      <c r="C75" s="122">
        <v>100414</v>
      </c>
      <c r="D75" s="125">
        <v>44260</v>
      </c>
      <c r="E75" s="126">
        <v>360.40761155576001</v>
      </c>
      <c r="F75" s="126">
        <v>-0.84260000000000002</v>
      </c>
      <c r="G75" s="126">
        <v>0.51780000000000004</v>
      </c>
      <c r="H75" s="126">
        <v>2.4500000000000002</v>
      </c>
      <c r="I75" s="126">
        <v>0.47589999999999999</v>
      </c>
      <c r="J75" s="126">
        <v>1.9096</v>
      </c>
      <c r="K75" s="126">
        <v>12.7529</v>
      </c>
      <c r="L75" s="126">
        <v>27.3794</v>
      </c>
      <c r="M75" s="126">
        <v>38.191099999999999</v>
      </c>
      <c r="N75" s="126">
        <v>26.681000000000001</v>
      </c>
      <c r="O75" s="126">
        <v>9.1516999999999999</v>
      </c>
      <c r="P75" s="126">
        <v>10.811999999999999</v>
      </c>
      <c r="Q75" s="126">
        <v>15.141400000000001</v>
      </c>
      <c r="R75" s="126">
        <v>14.323499999999999</v>
      </c>
      <c r="S75" s="119"/>
    </row>
    <row r="76" spans="1:19" x14ac:dyDescent="0.3">
      <c r="A76" s="122" t="s">
        <v>477</v>
      </c>
      <c r="B76" s="122" t="s">
        <v>545</v>
      </c>
      <c r="C76" s="122">
        <v>120674</v>
      </c>
      <c r="D76" s="125">
        <v>44260</v>
      </c>
      <c r="E76" s="126">
        <v>218.40039999999999</v>
      </c>
      <c r="F76" s="126">
        <v>-1.2246999999999999</v>
      </c>
      <c r="G76" s="126">
        <v>-0.25169999999999998</v>
      </c>
      <c r="H76" s="126">
        <v>1.7637</v>
      </c>
      <c r="I76" s="126">
        <v>0.60029999999999994</v>
      </c>
      <c r="J76" s="126">
        <v>1.6275999999999999</v>
      </c>
      <c r="K76" s="126">
        <v>13.434699999999999</v>
      </c>
      <c r="L76" s="126">
        <v>28.1479</v>
      </c>
      <c r="M76" s="126">
        <v>41.568600000000004</v>
      </c>
      <c r="N76" s="126">
        <v>32.476300000000002</v>
      </c>
      <c r="O76" s="126">
        <v>8.1549999999999994</v>
      </c>
      <c r="P76" s="126">
        <v>12.749499999999999</v>
      </c>
      <c r="Q76" s="126">
        <v>11.731400000000001</v>
      </c>
      <c r="R76" s="126">
        <v>13.6891</v>
      </c>
      <c r="S76" s="119" t="s">
        <v>1812</v>
      </c>
    </row>
    <row r="77" spans="1:19" x14ac:dyDescent="0.3">
      <c r="A77" s="122" t="s">
        <v>477</v>
      </c>
      <c r="B77" s="122" t="s">
        <v>546</v>
      </c>
      <c r="C77" s="122">
        <v>100684</v>
      </c>
      <c r="D77" s="125">
        <v>44260</v>
      </c>
      <c r="E77" s="126">
        <v>214.036385299708</v>
      </c>
      <c r="F77" s="126">
        <v>-1.2265999999999999</v>
      </c>
      <c r="G77" s="126">
        <v>-0.25750000000000001</v>
      </c>
      <c r="H77" s="126">
        <v>1.7502</v>
      </c>
      <c r="I77" s="126">
        <v>0.57389999999999997</v>
      </c>
      <c r="J77" s="126">
        <v>1.5750999999999999</v>
      </c>
      <c r="K77" s="126">
        <v>13.2461</v>
      </c>
      <c r="L77" s="126">
        <v>27.723299999999998</v>
      </c>
      <c r="M77" s="126">
        <v>40.728099999999998</v>
      </c>
      <c r="N77" s="126">
        <v>31.447900000000001</v>
      </c>
      <c r="O77" s="126">
        <v>7.3753000000000002</v>
      </c>
      <c r="P77" s="126">
        <v>11.9686</v>
      </c>
      <c r="Q77" s="126">
        <v>12.409599999999999</v>
      </c>
      <c r="R77" s="126">
        <v>12.8756</v>
      </c>
      <c r="S77" s="119" t="s">
        <v>1812</v>
      </c>
    </row>
    <row r="78" spans="1:19" x14ac:dyDescent="0.3">
      <c r="A78" s="127" t="s">
        <v>27</v>
      </c>
      <c r="B78" s="122"/>
      <c r="C78" s="122"/>
      <c r="D78" s="122"/>
      <c r="E78" s="122"/>
      <c r="F78" s="128">
        <f t="shared" ref="F78:R78" si="1">AVERAGE(F7:F77)</f>
        <v>-0.86641029411764692</v>
      </c>
      <c r="G78" s="128">
        <f t="shared" si="1"/>
        <v>0.10451323529411763</v>
      </c>
      <c r="H78" s="128">
        <f t="shared" si="1"/>
        <v>2.0415411764705884</v>
      </c>
      <c r="I78" s="128">
        <f t="shared" si="1"/>
        <v>0.60929852941176466</v>
      </c>
      <c r="J78" s="128">
        <f t="shared" si="1"/>
        <v>1.6323544117647062</v>
      </c>
      <c r="K78" s="128">
        <f t="shared" si="1"/>
        <v>10.664557352941175</v>
      </c>
      <c r="L78" s="128">
        <f t="shared" si="1"/>
        <v>24.746058823529413</v>
      </c>
      <c r="M78" s="128">
        <f t="shared" si="1"/>
        <v>37.328076470588222</v>
      </c>
      <c r="N78" s="128">
        <f t="shared" si="1"/>
        <v>26.143426470588242</v>
      </c>
      <c r="O78" s="128">
        <f t="shared" si="1"/>
        <v>10.296059615384614</v>
      </c>
      <c r="P78" s="128">
        <f t="shared" si="1"/>
        <v>13.267402272727274</v>
      </c>
      <c r="Q78" s="128">
        <f t="shared" si="1"/>
        <v>12.862652941176467</v>
      </c>
      <c r="R78" s="128">
        <f t="shared" si="1"/>
        <v>15.584656250000004</v>
      </c>
      <c r="S78" s="119"/>
    </row>
    <row r="79" spans="1:19" x14ac:dyDescent="0.3">
      <c r="A79" s="127" t="s">
        <v>408</v>
      </c>
      <c r="B79" s="122"/>
      <c r="C79" s="122"/>
      <c r="D79" s="122"/>
      <c r="E79" s="122"/>
      <c r="F79" s="128">
        <f t="shared" ref="F79:R79" si="2">MEDIAN(F7:F77)</f>
        <v>-0.86434999999999995</v>
      </c>
      <c r="G79" s="128">
        <f t="shared" si="2"/>
        <v>0.1027</v>
      </c>
      <c r="H79" s="128">
        <f t="shared" si="2"/>
        <v>2.0164</v>
      </c>
      <c r="I79" s="128">
        <f t="shared" si="2"/>
        <v>0.4798</v>
      </c>
      <c r="J79" s="128">
        <f t="shared" si="2"/>
        <v>1.3700999999999999</v>
      </c>
      <c r="K79" s="128">
        <f t="shared" si="2"/>
        <v>10.943099999999999</v>
      </c>
      <c r="L79" s="128">
        <f t="shared" si="2"/>
        <v>25.7225</v>
      </c>
      <c r="M79" s="128">
        <f t="shared" si="2"/>
        <v>37.3127</v>
      </c>
      <c r="N79" s="128">
        <f t="shared" si="2"/>
        <v>25.94415</v>
      </c>
      <c r="O79" s="128">
        <f t="shared" si="2"/>
        <v>10.12635</v>
      </c>
      <c r="P79" s="128">
        <f t="shared" si="2"/>
        <v>13.130099999999999</v>
      </c>
      <c r="Q79" s="128">
        <f t="shared" si="2"/>
        <v>12.874649999999999</v>
      </c>
      <c r="R79" s="128">
        <f t="shared" si="2"/>
        <v>15.378350000000001</v>
      </c>
      <c r="S79" s="119"/>
    </row>
    <row r="80" spans="1:19" x14ac:dyDescent="0.3">
      <c r="A80" s="122"/>
      <c r="B80" s="122"/>
      <c r="C80" s="122"/>
      <c r="D80" s="122"/>
      <c r="E80" s="122"/>
      <c r="F80" s="122"/>
      <c r="G80" s="122"/>
      <c r="H80" s="122"/>
      <c r="I80" s="122"/>
      <c r="J80" s="122"/>
      <c r="K80" s="122"/>
      <c r="L80" s="122"/>
      <c r="M80" s="122"/>
      <c r="N80" s="122"/>
      <c r="O80" s="122"/>
      <c r="P80" s="122"/>
      <c r="Q80" s="122"/>
      <c r="R80" s="122"/>
      <c r="S80" s="118"/>
    </row>
    <row r="81" spans="1:19" x14ac:dyDescent="0.3">
      <c r="A81" s="124" t="s">
        <v>1803</v>
      </c>
      <c r="B81" s="124"/>
      <c r="C81" s="124"/>
      <c r="D81" s="124"/>
      <c r="E81" s="124"/>
      <c r="F81" s="124"/>
      <c r="G81" s="124"/>
      <c r="H81" s="124"/>
      <c r="I81" s="124"/>
      <c r="J81" s="124"/>
      <c r="K81" s="124"/>
      <c r="L81" s="124"/>
      <c r="M81" s="124"/>
      <c r="N81" s="124"/>
      <c r="O81" s="124"/>
      <c r="P81" s="124"/>
      <c r="Q81" s="124"/>
      <c r="R81" s="124"/>
      <c r="S81" s="121"/>
    </row>
    <row r="82" spans="1:19" x14ac:dyDescent="0.3">
      <c r="A82" s="122" t="s">
        <v>1804</v>
      </c>
      <c r="B82" s="122" t="s">
        <v>1776</v>
      </c>
      <c r="C82" s="122">
        <v>112088</v>
      </c>
      <c r="D82" s="125">
        <v>44260</v>
      </c>
      <c r="E82" s="126">
        <v>20.737200000000001</v>
      </c>
      <c r="F82" s="126">
        <v>6.8000000000000005E-2</v>
      </c>
      <c r="G82" s="126">
        <v>9.7000000000000003E-2</v>
      </c>
      <c r="H82" s="126">
        <v>6.8000000000000005E-2</v>
      </c>
      <c r="I82" s="126">
        <v>7.5800000000000006E-2</v>
      </c>
      <c r="J82" s="126">
        <v>0.30909999999999999</v>
      </c>
      <c r="K82" s="126">
        <v>0.94289999999999996</v>
      </c>
      <c r="L82" s="126">
        <v>1.6598999999999999</v>
      </c>
      <c r="M82" s="126">
        <v>2.2101000000000002</v>
      </c>
      <c r="N82" s="126">
        <v>3.5074000000000001</v>
      </c>
      <c r="O82" s="126">
        <v>5.2305999999999999</v>
      </c>
      <c r="P82" s="126">
        <v>5.5522999999999998</v>
      </c>
      <c r="Q82" s="126">
        <v>6.4767000000000001</v>
      </c>
      <c r="R82" s="126">
        <v>4.9287999999999998</v>
      </c>
      <c r="S82" s="119" t="s">
        <v>1816</v>
      </c>
    </row>
    <row r="83" spans="1:19" x14ac:dyDescent="0.3">
      <c r="A83" s="122" t="s">
        <v>1804</v>
      </c>
      <c r="B83" s="122" t="s">
        <v>1749</v>
      </c>
      <c r="C83" s="122">
        <v>119526</v>
      </c>
      <c r="D83" s="125">
        <v>44260</v>
      </c>
      <c r="E83" s="126">
        <v>21.690100000000001</v>
      </c>
      <c r="F83" s="126">
        <v>6.9699999999999998E-2</v>
      </c>
      <c r="G83" s="126">
        <v>0.10249999999999999</v>
      </c>
      <c r="H83" s="126">
        <v>7.9799999999999996E-2</v>
      </c>
      <c r="I83" s="126">
        <v>9.9199999999999997E-2</v>
      </c>
      <c r="J83" s="126">
        <v>0.35630000000000001</v>
      </c>
      <c r="K83" s="126">
        <v>1.0967</v>
      </c>
      <c r="L83" s="126">
        <v>1.9698</v>
      </c>
      <c r="M83" s="126">
        <v>2.6745000000000001</v>
      </c>
      <c r="N83" s="126">
        <v>4.1311</v>
      </c>
      <c r="O83" s="126">
        <v>5.8586999999999998</v>
      </c>
      <c r="P83" s="126">
        <v>6.1973000000000003</v>
      </c>
      <c r="Q83" s="126">
        <v>7.2201000000000004</v>
      </c>
      <c r="R83" s="126">
        <v>5.5526999999999997</v>
      </c>
      <c r="S83" s="119" t="s">
        <v>1816</v>
      </c>
    </row>
    <row r="84" spans="1:19" x14ac:dyDescent="0.3">
      <c r="A84" s="122" t="s">
        <v>1804</v>
      </c>
      <c r="B84" s="122" t="s">
        <v>1750</v>
      </c>
      <c r="C84" s="122">
        <v>130773</v>
      </c>
      <c r="D84" s="125">
        <v>44260</v>
      </c>
      <c r="E84" s="126">
        <v>15.382199999999999</v>
      </c>
      <c r="F84" s="126">
        <v>5.8500000000000003E-2</v>
      </c>
      <c r="G84" s="126">
        <v>0.1067</v>
      </c>
      <c r="H84" s="126">
        <v>8.9099999999999999E-2</v>
      </c>
      <c r="I84" s="126">
        <v>8.3299999999999999E-2</v>
      </c>
      <c r="J84" s="126">
        <v>0.32019999999999998</v>
      </c>
      <c r="K84" s="126">
        <v>1.0338000000000001</v>
      </c>
      <c r="L84" s="126">
        <v>1.9594</v>
      </c>
      <c r="M84" s="126">
        <v>2.6602000000000001</v>
      </c>
      <c r="N84" s="126">
        <v>4.1195000000000004</v>
      </c>
      <c r="O84" s="126">
        <v>5.8586</v>
      </c>
      <c r="P84" s="126">
        <v>6.3339999999999996</v>
      </c>
      <c r="Q84" s="126">
        <v>6.7828999999999997</v>
      </c>
      <c r="R84" s="126">
        <v>5.5147000000000004</v>
      </c>
      <c r="S84" s="119" t="s">
        <v>1816</v>
      </c>
    </row>
    <row r="85" spans="1:19" x14ac:dyDescent="0.3">
      <c r="A85" s="122" t="s">
        <v>1804</v>
      </c>
      <c r="B85" s="122" t="s">
        <v>1777</v>
      </c>
      <c r="C85" s="122">
        <v>130771</v>
      </c>
      <c r="D85" s="125">
        <v>44260</v>
      </c>
      <c r="E85" s="126">
        <v>14.6006</v>
      </c>
      <c r="F85" s="126">
        <v>5.6899999999999999E-2</v>
      </c>
      <c r="G85" s="126">
        <v>0.1008</v>
      </c>
      <c r="H85" s="126">
        <v>7.4700000000000003E-2</v>
      </c>
      <c r="I85" s="126">
        <v>5.4800000000000001E-2</v>
      </c>
      <c r="J85" s="126">
        <v>0.26229999999999998</v>
      </c>
      <c r="K85" s="126">
        <v>0.84470000000000001</v>
      </c>
      <c r="L85" s="126">
        <v>1.5771999999999999</v>
      </c>
      <c r="M85" s="126">
        <v>2.0828000000000002</v>
      </c>
      <c r="N85" s="126">
        <v>3.3494999999999999</v>
      </c>
      <c r="O85" s="126">
        <v>5.0717999999999996</v>
      </c>
      <c r="P85" s="126">
        <v>5.5129000000000001</v>
      </c>
      <c r="Q85" s="126">
        <v>5.9375999999999998</v>
      </c>
      <c r="R85" s="126">
        <v>4.7495000000000003</v>
      </c>
      <c r="S85" s="119" t="s">
        <v>1816</v>
      </c>
    </row>
    <row r="86" spans="1:19" x14ac:dyDescent="0.3">
      <c r="A86" s="122" t="s">
        <v>1804</v>
      </c>
      <c r="B86" s="122" t="s">
        <v>1751</v>
      </c>
      <c r="C86" s="122">
        <v>140386</v>
      </c>
      <c r="D86" s="125">
        <v>44260</v>
      </c>
      <c r="E86" s="126">
        <v>12.944000000000001</v>
      </c>
      <c r="F86" s="126">
        <v>7.7299999999999994E-2</v>
      </c>
      <c r="G86" s="126">
        <v>0.12379999999999999</v>
      </c>
      <c r="H86" s="126">
        <v>6.9599999999999995E-2</v>
      </c>
      <c r="I86" s="126">
        <v>0.12379999999999999</v>
      </c>
      <c r="J86" s="126">
        <v>0.34110000000000001</v>
      </c>
      <c r="K86" s="126">
        <v>1.125</v>
      </c>
      <c r="L86" s="126">
        <v>2.1545000000000001</v>
      </c>
      <c r="M86" s="126">
        <v>2.8607999999999998</v>
      </c>
      <c r="N86" s="126">
        <v>4.5050999999999997</v>
      </c>
      <c r="O86" s="126">
        <v>6.0724999999999998</v>
      </c>
      <c r="P86" s="126"/>
      <c r="Q86" s="126">
        <v>6.3579999999999997</v>
      </c>
      <c r="R86" s="126">
        <v>5.7813999999999997</v>
      </c>
      <c r="S86" s="119" t="s">
        <v>1816</v>
      </c>
    </row>
    <row r="87" spans="1:19" x14ac:dyDescent="0.3">
      <c r="A87" s="122" t="s">
        <v>1804</v>
      </c>
      <c r="B87" s="122" t="s">
        <v>1778</v>
      </c>
      <c r="C87" s="122">
        <v>140385</v>
      </c>
      <c r="D87" s="125">
        <v>44260</v>
      </c>
      <c r="E87" s="126">
        <v>12.629</v>
      </c>
      <c r="F87" s="126">
        <v>7.9200000000000007E-2</v>
      </c>
      <c r="G87" s="126">
        <v>0.12690000000000001</v>
      </c>
      <c r="H87" s="126">
        <v>6.3399999999999998E-2</v>
      </c>
      <c r="I87" s="126">
        <v>0.10299999999999999</v>
      </c>
      <c r="J87" s="126">
        <v>0.29380000000000001</v>
      </c>
      <c r="K87" s="126">
        <v>0.96740000000000004</v>
      </c>
      <c r="L87" s="126">
        <v>1.8386</v>
      </c>
      <c r="M87" s="126">
        <v>2.4001000000000001</v>
      </c>
      <c r="N87" s="126">
        <v>3.8740000000000001</v>
      </c>
      <c r="O87" s="126">
        <v>5.4492000000000003</v>
      </c>
      <c r="P87" s="126"/>
      <c r="Q87" s="126">
        <v>5.7339000000000002</v>
      </c>
      <c r="R87" s="126">
        <v>5.1760000000000002</v>
      </c>
      <c r="S87" s="119" t="s">
        <v>1816</v>
      </c>
    </row>
    <row r="88" spans="1:19" x14ac:dyDescent="0.3">
      <c r="A88" s="122" t="s">
        <v>1804</v>
      </c>
      <c r="B88" s="122" t="s">
        <v>1752</v>
      </c>
      <c r="C88" s="122">
        <v>143614</v>
      </c>
      <c r="D88" s="125">
        <v>44260</v>
      </c>
      <c r="E88" s="126">
        <v>11.4245</v>
      </c>
      <c r="F88" s="126">
        <v>4.9000000000000002E-2</v>
      </c>
      <c r="G88" s="126">
        <v>0.1113</v>
      </c>
      <c r="H88" s="126">
        <v>7.9699999999999993E-2</v>
      </c>
      <c r="I88" s="126">
        <v>7.4499999999999997E-2</v>
      </c>
      <c r="J88" s="126">
        <v>0.22900000000000001</v>
      </c>
      <c r="K88" s="126">
        <v>0.76200000000000001</v>
      </c>
      <c r="L88" s="126">
        <v>1.3853</v>
      </c>
      <c r="M88" s="126">
        <v>2.2408999999999999</v>
      </c>
      <c r="N88" s="126">
        <v>3.2481</v>
      </c>
      <c r="O88" s="126"/>
      <c r="P88" s="126"/>
      <c r="Q88" s="126">
        <v>5.0273000000000003</v>
      </c>
      <c r="R88" s="126">
        <v>4.5719000000000003</v>
      </c>
      <c r="S88" s="119" t="s">
        <v>1816</v>
      </c>
    </row>
    <row r="89" spans="1:19" x14ac:dyDescent="0.3">
      <c r="A89" s="122" t="s">
        <v>1804</v>
      </c>
      <c r="B89" s="122" t="s">
        <v>1779</v>
      </c>
      <c r="C89" s="122">
        <v>143620</v>
      </c>
      <c r="D89" s="125">
        <v>44260</v>
      </c>
      <c r="E89" s="126">
        <v>11.2098</v>
      </c>
      <c r="F89" s="126">
        <v>4.7300000000000002E-2</v>
      </c>
      <c r="G89" s="126">
        <v>0.1045</v>
      </c>
      <c r="H89" s="126">
        <v>6.4299999999999996E-2</v>
      </c>
      <c r="I89" s="126">
        <v>4.4600000000000001E-2</v>
      </c>
      <c r="J89" s="126">
        <v>0.16889999999999999</v>
      </c>
      <c r="K89" s="126">
        <v>0.56520000000000004</v>
      </c>
      <c r="L89" s="126">
        <v>0.99099999999999999</v>
      </c>
      <c r="M89" s="126">
        <v>1.6476</v>
      </c>
      <c r="N89" s="126">
        <v>2.4502999999999999</v>
      </c>
      <c r="O89" s="126"/>
      <c r="P89" s="126"/>
      <c r="Q89" s="126">
        <v>4.2960000000000003</v>
      </c>
      <c r="R89" s="126">
        <v>3.7875999999999999</v>
      </c>
      <c r="S89" s="119" t="s">
        <v>1816</v>
      </c>
    </row>
    <row r="90" spans="1:19" x14ac:dyDescent="0.3">
      <c r="A90" s="122" t="s">
        <v>1804</v>
      </c>
      <c r="B90" s="122" t="s">
        <v>1753</v>
      </c>
      <c r="C90" s="122">
        <v>142283</v>
      </c>
      <c r="D90" s="125">
        <v>44260</v>
      </c>
      <c r="E90" s="126">
        <v>11.938000000000001</v>
      </c>
      <c r="F90" s="126">
        <v>3.3500000000000002E-2</v>
      </c>
      <c r="G90" s="126">
        <v>6.7100000000000007E-2</v>
      </c>
      <c r="H90" s="126">
        <v>1.6799999999999999E-2</v>
      </c>
      <c r="I90" s="126">
        <v>7.5399999999999995E-2</v>
      </c>
      <c r="J90" s="126">
        <v>0.24349999999999999</v>
      </c>
      <c r="K90" s="126">
        <v>0.90439999999999998</v>
      </c>
      <c r="L90" s="126">
        <v>1.7992999999999999</v>
      </c>
      <c r="M90" s="126">
        <v>2.5689000000000002</v>
      </c>
      <c r="N90" s="126">
        <v>3.7726000000000002</v>
      </c>
      <c r="O90" s="126">
        <v>5.7712000000000003</v>
      </c>
      <c r="P90" s="126"/>
      <c r="Q90" s="126">
        <v>5.8620000000000001</v>
      </c>
      <c r="R90" s="126">
        <v>5.4516999999999998</v>
      </c>
      <c r="S90" s="119" t="s">
        <v>1816</v>
      </c>
    </row>
    <row r="91" spans="1:19" x14ac:dyDescent="0.3">
      <c r="A91" s="122" t="s">
        <v>1804</v>
      </c>
      <c r="B91" s="122" t="s">
        <v>1780</v>
      </c>
      <c r="C91" s="122">
        <v>142282</v>
      </c>
      <c r="D91" s="125">
        <v>44260</v>
      </c>
      <c r="E91" s="126">
        <v>11.715999999999999</v>
      </c>
      <c r="F91" s="126">
        <v>3.4200000000000001E-2</v>
      </c>
      <c r="G91" s="126">
        <v>6.83E-2</v>
      </c>
      <c r="H91" s="126">
        <v>8.5000000000000006E-3</v>
      </c>
      <c r="I91" s="126">
        <v>5.1200000000000002E-2</v>
      </c>
      <c r="J91" s="126">
        <v>0.20530000000000001</v>
      </c>
      <c r="K91" s="126">
        <v>0.76549999999999996</v>
      </c>
      <c r="L91" s="126">
        <v>1.5075000000000001</v>
      </c>
      <c r="M91" s="126">
        <v>2.1179999999999999</v>
      </c>
      <c r="N91" s="126">
        <v>3.1701000000000001</v>
      </c>
      <c r="O91" s="126">
        <v>5.1364000000000001</v>
      </c>
      <c r="P91" s="126"/>
      <c r="Q91" s="126">
        <v>5.2248999999999999</v>
      </c>
      <c r="R91" s="126">
        <v>4.8391999999999999</v>
      </c>
      <c r="S91" s="119" t="s">
        <v>1816</v>
      </c>
    </row>
    <row r="92" spans="1:19" x14ac:dyDescent="0.3">
      <c r="A92" s="122" t="s">
        <v>1804</v>
      </c>
      <c r="B92" s="122" t="s">
        <v>1754</v>
      </c>
      <c r="C92" s="122">
        <v>130206</v>
      </c>
      <c r="D92" s="125">
        <v>44260</v>
      </c>
      <c r="E92" s="126">
        <v>15.690200000000001</v>
      </c>
      <c r="F92" s="126">
        <v>5.6800000000000003E-2</v>
      </c>
      <c r="G92" s="126">
        <v>0.1085</v>
      </c>
      <c r="H92" s="126">
        <v>6.8199999999999997E-2</v>
      </c>
      <c r="I92" s="126">
        <v>0.1002</v>
      </c>
      <c r="J92" s="126">
        <v>0.3518</v>
      </c>
      <c r="K92" s="126">
        <v>1.1045</v>
      </c>
      <c r="L92" s="126">
        <v>2.0348000000000002</v>
      </c>
      <c r="M92" s="126">
        <v>2.7713000000000001</v>
      </c>
      <c r="N92" s="126">
        <v>4.5957999999999997</v>
      </c>
      <c r="O92" s="126">
        <v>6.1036000000000001</v>
      </c>
      <c r="P92" s="126">
        <v>6.4225000000000003</v>
      </c>
      <c r="Q92" s="126">
        <v>6.9617000000000004</v>
      </c>
      <c r="R92" s="126">
        <v>5.8350999999999997</v>
      </c>
      <c r="S92" s="119" t="s">
        <v>1816</v>
      </c>
    </row>
    <row r="93" spans="1:19" x14ac:dyDescent="0.3">
      <c r="A93" s="122" t="s">
        <v>1804</v>
      </c>
      <c r="B93" s="122" t="s">
        <v>1781</v>
      </c>
      <c r="C93" s="122">
        <v>130205</v>
      </c>
      <c r="D93" s="125">
        <v>44260</v>
      </c>
      <c r="E93" s="126">
        <v>15.072699999999999</v>
      </c>
      <c r="F93" s="126">
        <v>5.5100000000000003E-2</v>
      </c>
      <c r="G93" s="126">
        <v>0.10290000000000001</v>
      </c>
      <c r="H93" s="126">
        <v>5.5100000000000003E-2</v>
      </c>
      <c r="I93" s="126">
        <v>7.3700000000000002E-2</v>
      </c>
      <c r="J93" s="126">
        <v>0.29809999999999998</v>
      </c>
      <c r="K93" s="126">
        <v>0.92879999999999996</v>
      </c>
      <c r="L93" s="126">
        <v>1.6797</v>
      </c>
      <c r="M93" s="126">
        <v>2.2280000000000002</v>
      </c>
      <c r="N93" s="126">
        <v>3.8458000000000001</v>
      </c>
      <c r="O93" s="126">
        <v>5.3686999999999996</v>
      </c>
      <c r="P93" s="126">
        <v>5.7037000000000004</v>
      </c>
      <c r="Q93" s="126">
        <v>6.3219000000000003</v>
      </c>
      <c r="R93" s="126">
        <v>5.0785</v>
      </c>
      <c r="S93" s="119" t="s">
        <v>1816</v>
      </c>
    </row>
    <row r="94" spans="1:19" x14ac:dyDescent="0.3">
      <c r="A94" s="122" t="s">
        <v>1804</v>
      </c>
      <c r="B94" s="122" t="s">
        <v>1755</v>
      </c>
      <c r="C94" s="122">
        <v>144658</v>
      </c>
      <c r="D94" s="125">
        <v>44260</v>
      </c>
      <c r="E94" s="126">
        <v>10.8405</v>
      </c>
      <c r="F94" s="126">
        <v>-7.7399999999999997E-2</v>
      </c>
      <c r="G94" s="126">
        <v>-5.8099999999999999E-2</v>
      </c>
      <c r="H94" s="126">
        <v>-7.0999999999999994E-2</v>
      </c>
      <c r="I94" s="126">
        <v>7.5700000000000003E-2</v>
      </c>
      <c r="J94" s="126">
        <v>0.13120000000000001</v>
      </c>
      <c r="K94" s="126">
        <v>0.4718</v>
      </c>
      <c r="L94" s="126">
        <v>0.51829999999999998</v>
      </c>
      <c r="M94" s="126">
        <v>0.19220000000000001</v>
      </c>
      <c r="N94" s="126">
        <v>0.4047</v>
      </c>
      <c r="O94" s="126"/>
      <c r="P94" s="126"/>
      <c r="Q94" s="126">
        <v>3.2536999999999998</v>
      </c>
      <c r="R94" s="126">
        <v>2.5022000000000002</v>
      </c>
      <c r="S94" s="119" t="s">
        <v>1817</v>
      </c>
    </row>
    <row r="95" spans="1:19" x14ac:dyDescent="0.3">
      <c r="A95" s="122" t="s">
        <v>1804</v>
      </c>
      <c r="B95" s="122" t="s">
        <v>1782</v>
      </c>
      <c r="C95" s="122">
        <v>144784</v>
      </c>
      <c r="D95" s="125">
        <v>44260</v>
      </c>
      <c r="E95" s="126">
        <v>10.676600000000001</v>
      </c>
      <c r="F95" s="126">
        <v>-7.9600000000000004E-2</v>
      </c>
      <c r="G95" s="126">
        <v>-6.4600000000000005E-2</v>
      </c>
      <c r="H95" s="126">
        <v>-8.6099999999999996E-2</v>
      </c>
      <c r="I95" s="126">
        <v>4.4999999999999998E-2</v>
      </c>
      <c r="J95" s="126">
        <v>7.1199999999999999E-2</v>
      </c>
      <c r="K95" s="126">
        <v>0.27710000000000001</v>
      </c>
      <c r="L95" s="126">
        <v>0.15290000000000001</v>
      </c>
      <c r="M95" s="126">
        <v>-0.31090000000000001</v>
      </c>
      <c r="N95" s="126">
        <v>-0.22059999999999999</v>
      </c>
      <c r="O95" s="126"/>
      <c r="P95" s="126"/>
      <c r="Q95" s="126">
        <v>2.6315</v>
      </c>
      <c r="R95" s="126">
        <v>1.9263999999999999</v>
      </c>
      <c r="S95" s="119" t="s">
        <v>1817</v>
      </c>
    </row>
    <row r="96" spans="1:19" x14ac:dyDescent="0.3">
      <c r="A96" s="122" t="s">
        <v>1804</v>
      </c>
      <c r="B96" s="122" t="s">
        <v>1783</v>
      </c>
      <c r="C96" s="122">
        <v>106793</v>
      </c>
      <c r="D96" s="125">
        <v>44260</v>
      </c>
      <c r="E96" s="126">
        <v>23.905000000000001</v>
      </c>
      <c r="F96" s="126">
        <v>3.3500000000000002E-2</v>
      </c>
      <c r="G96" s="126">
        <v>7.9500000000000001E-2</v>
      </c>
      <c r="H96" s="126">
        <v>7.5399999999999995E-2</v>
      </c>
      <c r="I96" s="126">
        <v>0.10050000000000001</v>
      </c>
      <c r="J96" s="126">
        <v>0.29370000000000002</v>
      </c>
      <c r="K96" s="126">
        <v>0.89049999999999996</v>
      </c>
      <c r="L96" s="126">
        <v>1.7146999999999999</v>
      </c>
      <c r="M96" s="126">
        <v>2.2280000000000002</v>
      </c>
      <c r="N96" s="126">
        <v>3.0609999999999999</v>
      </c>
      <c r="O96" s="126">
        <v>4.9396000000000004</v>
      </c>
      <c r="P96" s="126">
        <v>5.3029999999999999</v>
      </c>
      <c r="Q96" s="126">
        <v>6.7327000000000004</v>
      </c>
      <c r="R96" s="126">
        <v>4.6262999999999996</v>
      </c>
      <c r="S96" s="119" t="s">
        <v>1817</v>
      </c>
    </row>
    <row r="97" spans="1:19" x14ac:dyDescent="0.3">
      <c r="A97" s="122" t="s">
        <v>1804</v>
      </c>
      <c r="B97" s="122" t="s">
        <v>1756</v>
      </c>
      <c r="C97" s="122">
        <v>129052</v>
      </c>
      <c r="D97" s="125">
        <v>44260</v>
      </c>
      <c r="E97" s="126">
        <v>15.379</v>
      </c>
      <c r="F97" s="126">
        <v>3.9E-2</v>
      </c>
      <c r="G97" s="126">
        <v>9.11E-2</v>
      </c>
      <c r="H97" s="126">
        <v>9.11E-2</v>
      </c>
      <c r="I97" s="126">
        <v>0.1237</v>
      </c>
      <c r="J97" s="126">
        <v>0.33929999999999999</v>
      </c>
      <c r="K97" s="126">
        <v>1.0314000000000001</v>
      </c>
      <c r="L97" s="126">
        <v>1.9963</v>
      </c>
      <c r="M97" s="126">
        <v>2.6497999999999999</v>
      </c>
      <c r="N97" s="126">
        <v>3.6320999999999999</v>
      </c>
      <c r="O97" s="126">
        <v>5.4866999999999999</v>
      </c>
      <c r="P97" s="126">
        <v>5.8502000000000001</v>
      </c>
      <c r="Q97" s="126">
        <v>6.4038000000000004</v>
      </c>
      <c r="R97" s="126">
        <v>5.1821999999999999</v>
      </c>
      <c r="S97" s="119" t="s">
        <v>1817</v>
      </c>
    </row>
    <row r="98" spans="1:19" x14ac:dyDescent="0.3">
      <c r="A98" s="122" t="s">
        <v>1804</v>
      </c>
      <c r="B98" s="122" t="s">
        <v>1784</v>
      </c>
      <c r="C98" s="122">
        <v>104683</v>
      </c>
      <c r="D98" s="125">
        <v>44260</v>
      </c>
      <c r="E98" s="126">
        <v>26.714300000000001</v>
      </c>
      <c r="F98" s="126">
        <v>5.4699999999999999E-2</v>
      </c>
      <c r="G98" s="126">
        <v>0.10150000000000001</v>
      </c>
      <c r="H98" s="126">
        <v>8.7300000000000003E-2</v>
      </c>
      <c r="I98" s="126">
        <v>8.7999999999999995E-2</v>
      </c>
      <c r="J98" s="126">
        <v>0.28789999999999999</v>
      </c>
      <c r="K98" s="126">
        <v>0.87339999999999995</v>
      </c>
      <c r="L98" s="126">
        <v>1.6878</v>
      </c>
      <c r="M98" s="126">
        <v>2.2858000000000001</v>
      </c>
      <c r="N98" s="126">
        <v>3.6598999999999999</v>
      </c>
      <c r="O98" s="126">
        <v>5.2550999999999997</v>
      </c>
      <c r="P98" s="126">
        <v>5.5673000000000004</v>
      </c>
      <c r="Q98" s="126">
        <v>7.1706000000000003</v>
      </c>
      <c r="R98" s="126">
        <v>4.8939000000000004</v>
      </c>
      <c r="S98" s="119" t="s">
        <v>1816</v>
      </c>
    </row>
    <row r="99" spans="1:19" x14ac:dyDescent="0.3">
      <c r="A99" s="122" t="s">
        <v>1804</v>
      </c>
      <c r="B99" s="122" t="s">
        <v>1757</v>
      </c>
      <c r="C99" s="122">
        <v>120364</v>
      </c>
      <c r="D99" s="125">
        <v>44260</v>
      </c>
      <c r="E99" s="126">
        <v>27.951799999999999</v>
      </c>
      <c r="F99" s="126">
        <v>5.62E-2</v>
      </c>
      <c r="G99" s="126">
        <v>0.106</v>
      </c>
      <c r="H99" s="126">
        <v>9.7799999999999998E-2</v>
      </c>
      <c r="I99" s="126">
        <v>0.1085</v>
      </c>
      <c r="J99" s="126">
        <v>0.32879999999999998</v>
      </c>
      <c r="K99" s="126">
        <v>1.0071000000000001</v>
      </c>
      <c r="L99" s="126">
        <v>1.9569000000000001</v>
      </c>
      <c r="M99" s="126">
        <v>2.6896</v>
      </c>
      <c r="N99" s="126">
        <v>4.1970999999999998</v>
      </c>
      <c r="O99" s="126">
        <v>5.8514999999999997</v>
      </c>
      <c r="P99" s="126">
        <v>6.1889000000000003</v>
      </c>
      <c r="Q99" s="126">
        <v>7.3315999999999999</v>
      </c>
      <c r="R99" s="126">
        <v>5.4692999999999996</v>
      </c>
      <c r="S99" s="119" t="s">
        <v>1816</v>
      </c>
    </row>
    <row r="100" spans="1:19" x14ac:dyDescent="0.3">
      <c r="A100" s="122" t="s">
        <v>1804</v>
      </c>
      <c r="B100" s="122" t="s">
        <v>1758</v>
      </c>
      <c r="C100" s="122">
        <v>118474</v>
      </c>
      <c r="D100" s="125">
        <v>44260</v>
      </c>
      <c r="E100" s="126">
        <v>26.668700000000001</v>
      </c>
      <c r="F100" s="126">
        <v>7.0900000000000005E-2</v>
      </c>
      <c r="G100" s="126">
        <v>0.10249999999999999</v>
      </c>
      <c r="H100" s="126">
        <v>9.5299999999999996E-2</v>
      </c>
      <c r="I100" s="126">
        <v>0.10059999999999999</v>
      </c>
      <c r="J100" s="126">
        <v>0.33029999999999998</v>
      </c>
      <c r="K100" s="126">
        <v>1.0330999999999999</v>
      </c>
      <c r="L100" s="126">
        <v>2.0131999999999999</v>
      </c>
      <c r="M100" s="126">
        <v>2.8001</v>
      </c>
      <c r="N100" s="126">
        <v>3.9710999999999999</v>
      </c>
      <c r="O100" s="126">
        <v>5.9067999999999996</v>
      </c>
      <c r="P100" s="126">
        <v>6.1627000000000001</v>
      </c>
      <c r="Q100" s="126">
        <v>7.2011000000000003</v>
      </c>
      <c r="R100" s="126">
        <v>5.4455999999999998</v>
      </c>
      <c r="S100" s="119" t="s">
        <v>1816</v>
      </c>
    </row>
    <row r="101" spans="1:19" x14ac:dyDescent="0.3">
      <c r="A101" s="122" t="s">
        <v>1804</v>
      </c>
      <c r="B101" s="122" t="s">
        <v>1785</v>
      </c>
      <c r="C101" s="122">
        <v>108845</v>
      </c>
      <c r="D101" s="125">
        <v>44260</v>
      </c>
      <c r="E101" s="126">
        <v>25.3995</v>
      </c>
      <c r="F101" s="126">
        <v>6.9699999999999998E-2</v>
      </c>
      <c r="G101" s="126">
        <v>9.7699999999999995E-2</v>
      </c>
      <c r="H101" s="126">
        <v>8.3900000000000002E-2</v>
      </c>
      <c r="I101" s="126">
        <v>7.8E-2</v>
      </c>
      <c r="J101" s="126">
        <v>0.2843</v>
      </c>
      <c r="K101" s="126">
        <v>0.8649</v>
      </c>
      <c r="L101" s="126">
        <v>1.6509</v>
      </c>
      <c r="M101" s="126">
        <v>2.238</v>
      </c>
      <c r="N101" s="126">
        <v>3.1945999999999999</v>
      </c>
      <c r="O101" s="126">
        <v>5.1483999999999996</v>
      </c>
      <c r="P101" s="126">
        <v>5.4560000000000004</v>
      </c>
      <c r="Q101" s="126">
        <v>6.7778999999999998</v>
      </c>
      <c r="R101" s="126">
        <v>4.6906999999999996</v>
      </c>
      <c r="S101" s="119" t="s">
        <v>1816</v>
      </c>
    </row>
    <row r="102" spans="1:19" x14ac:dyDescent="0.3">
      <c r="A102" s="122" t="s">
        <v>1804</v>
      </c>
      <c r="B102" s="122" t="s">
        <v>1759</v>
      </c>
      <c r="C102" s="122">
        <v>133181</v>
      </c>
      <c r="D102" s="125">
        <v>44260</v>
      </c>
      <c r="E102" s="126">
        <v>14.7347</v>
      </c>
      <c r="F102" s="126">
        <v>4.2799999999999998E-2</v>
      </c>
      <c r="G102" s="126">
        <v>0.11070000000000001</v>
      </c>
      <c r="H102" s="126">
        <v>7.0000000000000007E-2</v>
      </c>
      <c r="I102" s="126">
        <v>5.3600000000000002E-2</v>
      </c>
      <c r="J102" s="126">
        <v>0.2545</v>
      </c>
      <c r="K102" s="126">
        <v>0.68879999999999997</v>
      </c>
      <c r="L102" s="126">
        <v>1.2686999999999999</v>
      </c>
      <c r="M102" s="126">
        <v>1.7702</v>
      </c>
      <c r="N102" s="126">
        <v>2.6722999999999999</v>
      </c>
      <c r="O102" s="126">
        <v>5.1379999999999999</v>
      </c>
      <c r="P102" s="126">
        <v>5.9074999999999998</v>
      </c>
      <c r="Q102" s="126">
        <v>6.4367999999999999</v>
      </c>
      <c r="R102" s="126">
        <v>4.7439999999999998</v>
      </c>
      <c r="S102" s="119" t="s">
        <v>1816</v>
      </c>
    </row>
    <row r="103" spans="1:19" x14ac:dyDescent="0.3">
      <c r="A103" s="122" t="s">
        <v>1804</v>
      </c>
      <c r="B103" s="122" t="s">
        <v>1786</v>
      </c>
      <c r="C103" s="122">
        <v>133184</v>
      </c>
      <c r="D103" s="125">
        <v>44260</v>
      </c>
      <c r="E103" s="126">
        <v>14.199199999999999</v>
      </c>
      <c r="F103" s="126">
        <v>4.0899999999999999E-2</v>
      </c>
      <c r="G103" s="126">
        <v>0.105</v>
      </c>
      <c r="H103" s="126">
        <v>5.6399999999999999E-2</v>
      </c>
      <c r="I103" s="126">
        <v>2.75E-2</v>
      </c>
      <c r="J103" s="126">
        <v>0.2011</v>
      </c>
      <c r="K103" s="126">
        <v>0.51390000000000002</v>
      </c>
      <c r="L103" s="126">
        <v>0.91679999999999995</v>
      </c>
      <c r="M103" s="126">
        <v>1.2392000000000001</v>
      </c>
      <c r="N103" s="126">
        <v>1.9567000000000001</v>
      </c>
      <c r="O103" s="126">
        <v>4.5366999999999997</v>
      </c>
      <c r="P103" s="126">
        <v>5.2991999999999999</v>
      </c>
      <c r="Q103" s="126">
        <v>5.8045999999999998</v>
      </c>
      <c r="R103" s="126">
        <v>4.1102999999999996</v>
      </c>
      <c r="S103" s="119" t="s">
        <v>1816</v>
      </c>
    </row>
    <row r="104" spans="1:19" x14ac:dyDescent="0.3">
      <c r="A104" s="122" t="s">
        <v>1804</v>
      </c>
      <c r="B104" s="122" t="s">
        <v>1787</v>
      </c>
      <c r="C104" s="122">
        <v>105603</v>
      </c>
      <c r="D104" s="125">
        <v>44260</v>
      </c>
      <c r="E104" s="126">
        <v>24.674900000000001</v>
      </c>
      <c r="F104" s="126">
        <v>3.61E-2</v>
      </c>
      <c r="G104" s="126">
        <v>8.4400000000000003E-2</v>
      </c>
      <c r="H104" s="126">
        <v>7.0599999999999996E-2</v>
      </c>
      <c r="I104" s="126">
        <v>8.3099999999999993E-2</v>
      </c>
      <c r="J104" s="126">
        <v>0.30570000000000003</v>
      </c>
      <c r="K104" s="126">
        <v>0.88149999999999995</v>
      </c>
      <c r="L104" s="126">
        <v>1.6147</v>
      </c>
      <c r="M104" s="126">
        <v>2.3395999999999999</v>
      </c>
      <c r="N104" s="126">
        <v>3.5676999999999999</v>
      </c>
      <c r="O104" s="126">
        <v>5.0972</v>
      </c>
      <c r="P104" s="126">
        <v>5.4767999999999999</v>
      </c>
      <c r="Q104" s="126">
        <v>6.7348999999999997</v>
      </c>
      <c r="R104" s="126">
        <v>4.8669000000000002</v>
      </c>
      <c r="S104" s="119" t="s">
        <v>1816</v>
      </c>
    </row>
    <row r="105" spans="1:19" x14ac:dyDescent="0.3">
      <c r="A105" s="122" t="s">
        <v>1804</v>
      </c>
      <c r="B105" s="122" t="s">
        <v>1760</v>
      </c>
      <c r="C105" s="122">
        <v>120401</v>
      </c>
      <c r="D105" s="125">
        <v>44260</v>
      </c>
      <c r="E105" s="126">
        <v>25.928100000000001</v>
      </c>
      <c r="F105" s="126">
        <v>3.8199999999999998E-2</v>
      </c>
      <c r="G105" s="126">
        <v>9.0300000000000005E-2</v>
      </c>
      <c r="H105" s="126">
        <v>8.4500000000000006E-2</v>
      </c>
      <c r="I105" s="126">
        <v>0.11</v>
      </c>
      <c r="J105" s="126">
        <v>0.36</v>
      </c>
      <c r="K105" s="126">
        <v>1.0578000000000001</v>
      </c>
      <c r="L105" s="126">
        <v>1.9726999999999999</v>
      </c>
      <c r="M105" s="126">
        <v>2.8822999999999999</v>
      </c>
      <c r="N105" s="126">
        <v>4.3018999999999998</v>
      </c>
      <c r="O105" s="126">
        <v>5.7713000000000001</v>
      </c>
      <c r="P105" s="126">
        <v>6.1265000000000001</v>
      </c>
      <c r="Q105" s="126">
        <v>7.0589000000000004</v>
      </c>
      <c r="R105" s="126">
        <v>5.5602999999999998</v>
      </c>
      <c r="S105" s="119" t="s">
        <v>1816</v>
      </c>
    </row>
    <row r="106" spans="1:19" x14ac:dyDescent="0.3">
      <c r="A106" s="122" t="s">
        <v>1804</v>
      </c>
      <c r="B106" s="122" t="s">
        <v>1761</v>
      </c>
      <c r="C106" s="122">
        <v>147617</v>
      </c>
      <c r="D106" s="125">
        <v>44260</v>
      </c>
      <c r="E106" s="126">
        <v>10.605</v>
      </c>
      <c r="F106" s="126">
        <v>5.8500000000000003E-2</v>
      </c>
      <c r="G106" s="126">
        <v>0.1237</v>
      </c>
      <c r="H106" s="126">
        <v>8.4000000000000005E-2</v>
      </c>
      <c r="I106" s="126">
        <v>5.3800000000000001E-2</v>
      </c>
      <c r="J106" s="126">
        <v>0.21920000000000001</v>
      </c>
      <c r="K106" s="126">
        <v>0.77639999999999998</v>
      </c>
      <c r="L106" s="126">
        <v>1.4686999999999999</v>
      </c>
      <c r="M106" s="126">
        <v>2.2256999999999998</v>
      </c>
      <c r="N106" s="126">
        <v>3.0272000000000001</v>
      </c>
      <c r="O106" s="126"/>
      <c r="P106" s="126"/>
      <c r="Q106" s="126">
        <v>4.0274999999999999</v>
      </c>
      <c r="R106" s="126"/>
      <c r="S106" s="119" t="s">
        <v>1816</v>
      </c>
    </row>
    <row r="107" spans="1:19" x14ac:dyDescent="0.3">
      <c r="A107" s="122" t="s">
        <v>1804</v>
      </c>
      <c r="B107" s="122" t="s">
        <v>1788</v>
      </c>
      <c r="C107" s="122">
        <v>147618</v>
      </c>
      <c r="D107" s="125">
        <v>44260</v>
      </c>
      <c r="E107" s="126">
        <v>10.487399999999999</v>
      </c>
      <c r="F107" s="126">
        <v>5.6300000000000003E-2</v>
      </c>
      <c r="G107" s="126">
        <v>0.1174</v>
      </c>
      <c r="H107" s="126">
        <v>6.9699999999999998E-2</v>
      </c>
      <c r="I107" s="126">
        <v>2.58E-2</v>
      </c>
      <c r="J107" s="126">
        <v>0.16239999999999999</v>
      </c>
      <c r="K107" s="126">
        <v>0.58789999999999998</v>
      </c>
      <c r="L107" s="126">
        <v>1.0902000000000001</v>
      </c>
      <c r="M107" s="126">
        <v>1.6546000000000001</v>
      </c>
      <c r="N107" s="126">
        <v>2.2591999999999999</v>
      </c>
      <c r="O107" s="126"/>
      <c r="P107" s="126"/>
      <c r="Q107" s="126">
        <v>3.2505999999999999</v>
      </c>
      <c r="R107" s="126"/>
      <c r="S107" s="119" t="s">
        <v>1816</v>
      </c>
    </row>
    <row r="108" spans="1:19" x14ac:dyDescent="0.3">
      <c r="A108" s="122" t="s">
        <v>1804</v>
      </c>
      <c r="B108" s="122" t="s">
        <v>1789</v>
      </c>
      <c r="C108" s="122">
        <v>103780</v>
      </c>
      <c r="D108" s="125">
        <v>44260</v>
      </c>
      <c r="E108" s="126">
        <v>25.964200000000002</v>
      </c>
      <c r="F108" s="126">
        <v>5.0099999999999999E-2</v>
      </c>
      <c r="G108" s="126">
        <v>0.106</v>
      </c>
      <c r="H108" s="126">
        <v>7.3599999999999999E-2</v>
      </c>
      <c r="I108" s="126">
        <v>1.8499999999999999E-2</v>
      </c>
      <c r="J108" s="126">
        <v>0.14499999999999999</v>
      </c>
      <c r="K108" s="126">
        <v>0.52339999999999998</v>
      </c>
      <c r="L108" s="126">
        <v>1.0472999999999999</v>
      </c>
      <c r="M108" s="126">
        <v>1.2557</v>
      </c>
      <c r="N108" s="126">
        <v>1.9282999999999999</v>
      </c>
      <c r="O108" s="126">
        <v>4.1505000000000001</v>
      </c>
      <c r="P108" s="126">
        <v>4.8391999999999999</v>
      </c>
      <c r="Q108" s="126">
        <v>6.7339000000000002</v>
      </c>
      <c r="R108" s="126">
        <v>3.5935000000000001</v>
      </c>
      <c r="S108" s="119" t="s">
        <v>1816</v>
      </c>
    </row>
    <row r="109" spans="1:19" x14ac:dyDescent="0.3">
      <c r="A109" s="122" t="s">
        <v>1804</v>
      </c>
      <c r="B109" s="122" t="s">
        <v>1762</v>
      </c>
      <c r="C109" s="122">
        <v>120482</v>
      </c>
      <c r="D109" s="125">
        <v>44260</v>
      </c>
      <c r="E109" s="126">
        <v>26.9529</v>
      </c>
      <c r="F109" s="126">
        <v>5.16E-2</v>
      </c>
      <c r="G109" s="126">
        <v>0.1096</v>
      </c>
      <c r="H109" s="126">
        <v>8.1299999999999997E-2</v>
      </c>
      <c r="I109" s="126">
        <v>3.4099999999999998E-2</v>
      </c>
      <c r="J109" s="126">
        <v>0.1762</v>
      </c>
      <c r="K109" s="126">
        <v>0.62380000000000002</v>
      </c>
      <c r="L109" s="126">
        <v>1.2490000000000001</v>
      </c>
      <c r="M109" s="126">
        <v>1.5591999999999999</v>
      </c>
      <c r="N109" s="126">
        <v>2.3370000000000002</v>
      </c>
      <c r="O109" s="126">
        <v>4.5673000000000004</v>
      </c>
      <c r="P109" s="126">
        <v>5.2750000000000004</v>
      </c>
      <c r="Q109" s="126">
        <v>6.6130000000000004</v>
      </c>
      <c r="R109" s="126">
        <v>4.0083000000000002</v>
      </c>
      <c r="S109" s="119" t="s">
        <v>1816</v>
      </c>
    </row>
    <row r="110" spans="1:19" x14ac:dyDescent="0.3">
      <c r="A110" s="122" t="s">
        <v>1804</v>
      </c>
      <c r="B110" s="122" t="s">
        <v>1790</v>
      </c>
      <c r="C110" s="122">
        <v>105968</v>
      </c>
      <c r="D110" s="125">
        <v>44260</v>
      </c>
      <c r="E110" s="126">
        <v>28.958200000000001</v>
      </c>
      <c r="F110" s="126">
        <v>7.4300000000000005E-2</v>
      </c>
      <c r="G110" s="126">
        <v>0.1182</v>
      </c>
      <c r="H110" s="126">
        <v>7.1199999999999999E-2</v>
      </c>
      <c r="I110" s="126">
        <v>8.2600000000000007E-2</v>
      </c>
      <c r="J110" s="126">
        <v>0.32079999999999997</v>
      </c>
      <c r="K110" s="126">
        <v>0.98129999999999995</v>
      </c>
      <c r="L110" s="126">
        <v>1.8024</v>
      </c>
      <c r="M110" s="126">
        <v>2.4232</v>
      </c>
      <c r="N110" s="126">
        <v>3.7660999999999998</v>
      </c>
      <c r="O110" s="126">
        <v>5.3634000000000004</v>
      </c>
      <c r="P110" s="126">
        <v>5.6932</v>
      </c>
      <c r="Q110" s="126">
        <v>7.1285999999999996</v>
      </c>
      <c r="R110" s="126">
        <v>5.0279999999999996</v>
      </c>
      <c r="S110" s="119" t="s">
        <v>1816</v>
      </c>
    </row>
    <row r="111" spans="1:19" x14ac:dyDescent="0.3">
      <c r="A111" s="122" t="s">
        <v>1804</v>
      </c>
      <c r="B111" s="122" t="s">
        <v>1763</v>
      </c>
      <c r="C111" s="122">
        <v>119771</v>
      </c>
      <c r="D111" s="125">
        <v>44260</v>
      </c>
      <c r="E111" s="126">
        <v>30.169499999999999</v>
      </c>
      <c r="F111" s="126">
        <v>7.6300000000000007E-2</v>
      </c>
      <c r="G111" s="126">
        <v>0.1231</v>
      </c>
      <c r="H111" s="126">
        <v>8.2600000000000007E-2</v>
      </c>
      <c r="I111" s="126">
        <v>0.1055</v>
      </c>
      <c r="J111" s="126">
        <v>0.36630000000000001</v>
      </c>
      <c r="K111" s="126">
        <v>1.129</v>
      </c>
      <c r="L111" s="126">
        <v>2.0951</v>
      </c>
      <c r="M111" s="126">
        <v>2.8576999999999999</v>
      </c>
      <c r="N111" s="126">
        <v>4.3487</v>
      </c>
      <c r="O111" s="126">
        <v>5.9080000000000004</v>
      </c>
      <c r="P111" s="126">
        <v>6.2244999999999999</v>
      </c>
      <c r="Q111" s="126">
        <v>7.3152999999999997</v>
      </c>
      <c r="R111" s="126">
        <v>5.5887000000000002</v>
      </c>
      <c r="S111" s="119" t="s">
        <v>1816</v>
      </c>
    </row>
    <row r="112" spans="1:19" x14ac:dyDescent="0.3">
      <c r="A112" s="122" t="s">
        <v>1804</v>
      </c>
      <c r="B112" s="122" t="s">
        <v>1764</v>
      </c>
      <c r="C112" s="122">
        <v>130450</v>
      </c>
      <c r="D112" s="125">
        <v>44260</v>
      </c>
      <c r="E112" s="126">
        <v>15.518000000000001</v>
      </c>
      <c r="F112" s="126">
        <v>5.16E-2</v>
      </c>
      <c r="G112" s="126">
        <v>9.0300000000000005E-2</v>
      </c>
      <c r="H112" s="126">
        <v>7.0900000000000005E-2</v>
      </c>
      <c r="I112" s="126">
        <v>8.3799999999999999E-2</v>
      </c>
      <c r="J112" s="126">
        <v>0.34920000000000001</v>
      </c>
      <c r="K112" s="126">
        <v>1.0681</v>
      </c>
      <c r="L112" s="126">
        <v>2.0384000000000002</v>
      </c>
      <c r="M112" s="126">
        <v>3.0206</v>
      </c>
      <c r="N112" s="126">
        <v>4.6391999999999998</v>
      </c>
      <c r="O112" s="126">
        <v>5.9435000000000002</v>
      </c>
      <c r="P112" s="126">
        <v>6.2858999999999998</v>
      </c>
      <c r="Q112" s="126">
        <v>6.7941000000000003</v>
      </c>
      <c r="R112" s="126">
        <v>5.7545999999999999</v>
      </c>
      <c r="S112" s="119" t="s">
        <v>1816</v>
      </c>
    </row>
    <row r="113" spans="1:19" x14ac:dyDescent="0.3">
      <c r="A113" s="122" t="s">
        <v>1804</v>
      </c>
      <c r="B113" s="122" t="s">
        <v>1791</v>
      </c>
      <c r="C113" s="122">
        <v>130446</v>
      </c>
      <c r="D113" s="125">
        <v>44260</v>
      </c>
      <c r="E113" s="126">
        <v>14.920999999999999</v>
      </c>
      <c r="F113" s="126">
        <v>4.6899999999999997E-2</v>
      </c>
      <c r="G113" s="126">
        <v>8.0500000000000002E-2</v>
      </c>
      <c r="H113" s="126">
        <v>5.3600000000000002E-2</v>
      </c>
      <c r="I113" s="126">
        <v>6.0400000000000002E-2</v>
      </c>
      <c r="J113" s="126">
        <v>0.29580000000000001</v>
      </c>
      <c r="K113" s="126">
        <v>0.88570000000000004</v>
      </c>
      <c r="L113" s="126">
        <v>1.7110000000000001</v>
      </c>
      <c r="M113" s="126">
        <v>2.5710000000000002</v>
      </c>
      <c r="N113" s="126">
        <v>4.0442999999999998</v>
      </c>
      <c r="O113" s="126">
        <v>5.3484999999999996</v>
      </c>
      <c r="P113" s="126">
        <v>5.673</v>
      </c>
      <c r="Q113" s="126">
        <v>6.1692</v>
      </c>
      <c r="R113" s="126">
        <v>5.1863999999999999</v>
      </c>
      <c r="S113" s="119" t="s">
        <v>1816</v>
      </c>
    </row>
    <row r="114" spans="1:19" x14ac:dyDescent="0.3">
      <c r="A114" s="122" t="s">
        <v>1804</v>
      </c>
      <c r="B114" s="122" t="s">
        <v>1765</v>
      </c>
      <c r="C114" s="122">
        <v>145895</v>
      </c>
      <c r="D114" s="125">
        <v>44260</v>
      </c>
      <c r="E114" s="126">
        <v>11.084199999999999</v>
      </c>
      <c r="F114" s="126">
        <v>7.1300000000000002E-2</v>
      </c>
      <c r="G114" s="126">
        <v>8.7599999999999997E-2</v>
      </c>
      <c r="H114" s="126">
        <v>0.1048</v>
      </c>
      <c r="I114" s="126">
        <v>8.9399999999999993E-2</v>
      </c>
      <c r="J114" s="126">
        <v>0.32219999999999999</v>
      </c>
      <c r="K114" s="126">
        <v>0.86360000000000003</v>
      </c>
      <c r="L114" s="126">
        <v>1.5733999999999999</v>
      </c>
      <c r="M114" s="126">
        <v>2.1453000000000002</v>
      </c>
      <c r="N114" s="126">
        <v>3.4988000000000001</v>
      </c>
      <c r="O114" s="126"/>
      <c r="P114" s="126"/>
      <c r="Q114" s="126">
        <v>5.0004</v>
      </c>
      <c r="R114" s="126">
        <v>4.9371999999999998</v>
      </c>
      <c r="S114" s="119" t="s">
        <v>1816</v>
      </c>
    </row>
    <row r="115" spans="1:19" x14ac:dyDescent="0.3">
      <c r="A115" s="122" t="s">
        <v>1804</v>
      </c>
      <c r="B115" s="122" t="s">
        <v>1792</v>
      </c>
      <c r="C115" s="122">
        <v>145890</v>
      </c>
      <c r="D115" s="125">
        <v>44260</v>
      </c>
      <c r="E115" s="126">
        <v>10.940300000000001</v>
      </c>
      <c r="F115" s="126">
        <v>7.0400000000000004E-2</v>
      </c>
      <c r="G115" s="126">
        <v>8.4199999999999997E-2</v>
      </c>
      <c r="H115" s="126">
        <v>9.5200000000000007E-2</v>
      </c>
      <c r="I115" s="126">
        <v>6.8599999999999994E-2</v>
      </c>
      <c r="J115" s="126">
        <v>0.28050000000000003</v>
      </c>
      <c r="K115" s="126">
        <v>0.72460000000000002</v>
      </c>
      <c r="L115" s="126">
        <v>1.2925</v>
      </c>
      <c r="M115" s="126">
        <v>1.7162999999999999</v>
      </c>
      <c r="N115" s="126">
        <v>2.8948999999999998</v>
      </c>
      <c r="O115" s="126"/>
      <c r="P115" s="126"/>
      <c r="Q115" s="126">
        <v>4.3520000000000003</v>
      </c>
      <c r="R115" s="126">
        <v>4.2919999999999998</v>
      </c>
      <c r="S115" s="119" t="s">
        <v>1816</v>
      </c>
    </row>
    <row r="116" spans="1:19" x14ac:dyDescent="0.3">
      <c r="A116" s="122" t="s">
        <v>1804</v>
      </c>
      <c r="B116" s="122" t="s">
        <v>1766</v>
      </c>
      <c r="C116" s="122">
        <v>148468</v>
      </c>
      <c r="D116" s="125">
        <v>44260</v>
      </c>
      <c r="E116" s="126">
        <v>10.1717</v>
      </c>
      <c r="F116" s="126">
        <v>-2.46E-2</v>
      </c>
      <c r="G116" s="126">
        <v>8.9499999999999996E-2</v>
      </c>
      <c r="H116" s="126">
        <v>3.0499999999999999E-2</v>
      </c>
      <c r="I116" s="126">
        <v>6.3E-2</v>
      </c>
      <c r="J116" s="126">
        <v>0.25330000000000003</v>
      </c>
      <c r="K116" s="126">
        <v>0.88870000000000005</v>
      </c>
      <c r="L116" s="126">
        <v>1.59</v>
      </c>
      <c r="M116" s="126"/>
      <c r="N116" s="126"/>
      <c r="O116" s="126"/>
      <c r="P116" s="126"/>
      <c r="Q116" s="126">
        <v>1.7170000000000001</v>
      </c>
      <c r="R116" s="126"/>
      <c r="S116" s="119" t="s">
        <v>1816</v>
      </c>
    </row>
    <row r="117" spans="1:19" x14ac:dyDescent="0.3">
      <c r="A117" s="122" t="s">
        <v>1804</v>
      </c>
      <c r="B117" s="122" t="s">
        <v>1793</v>
      </c>
      <c r="C117" s="122">
        <v>148467</v>
      </c>
      <c r="D117" s="125">
        <v>44260</v>
      </c>
      <c r="E117" s="126">
        <v>10.1258</v>
      </c>
      <c r="F117" s="126">
        <v>-2.6700000000000002E-2</v>
      </c>
      <c r="G117" s="126">
        <v>8.2000000000000003E-2</v>
      </c>
      <c r="H117" s="126">
        <v>1.38E-2</v>
      </c>
      <c r="I117" s="126">
        <v>3.0599999999999999E-2</v>
      </c>
      <c r="J117" s="126">
        <v>0.188</v>
      </c>
      <c r="K117" s="126">
        <v>0.67510000000000003</v>
      </c>
      <c r="L117" s="126">
        <v>1.1598999999999999</v>
      </c>
      <c r="M117" s="126"/>
      <c r="N117" s="126"/>
      <c r="O117" s="126"/>
      <c r="P117" s="126"/>
      <c r="Q117" s="126">
        <v>1.258</v>
      </c>
      <c r="R117" s="126"/>
      <c r="S117" s="119" t="s">
        <v>1816</v>
      </c>
    </row>
    <row r="118" spans="1:19" x14ac:dyDescent="0.3">
      <c r="A118" s="122" t="s">
        <v>1804</v>
      </c>
      <c r="B118" s="122" t="s">
        <v>1767</v>
      </c>
      <c r="C118" s="122">
        <v>148401</v>
      </c>
      <c r="D118" s="125">
        <v>44260</v>
      </c>
      <c r="E118" s="126">
        <v>10.268000000000001</v>
      </c>
      <c r="F118" s="126">
        <v>5.8500000000000003E-2</v>
      </c>
      <c r="G118" s="126">
        <v>0.1072</v>
      </c>
      <c r="H118" s="126">
        <v>6.8199999999999997E-2</v>
      </c>
      <c r="I118" s="126">
        <v>0.1072</v>
      </c>
      <c r="J118" s="126">
        <v>0.2636</v>
      </c>
      <c r="K118" s="126">
        <v>0.99339999999999995</v>
      </c>
      <c r="L118" s="126">
        <v>2.0270000000000001</v>
      </c>
      <c r="M118" s="126"/>
      <c r="N118" s="126"/>
      <c r="O118" s="126"/>
      <c r="P118" s="126"/>
      <c r="Q118" s="126">
        <v>2.68</v>
      </c>
      <c r="R118" s="126"/>
      <c r="S118" s="119" t="s">
        <v>1816</v>
      </c>
    </row>
    <row r="119" spans="1:19" x14ac:dyDescent="0.3">
      <c r="A119" s="122" t="s">
        <v>1804</v>
      </c>
      <c r="B119" s="122" t="s">
        <v>1794</v>
      </c>
      <c r="C119" s="122">
        <v>148400</v>
      </c>
      <c r="D119" s="125">
        <v>44260</v>
      </c>
      <c r="E119" s="126">
        <v>10.218</v>
      </c>
      <c r="F119" s="126">
        <v>5.8799999999999998E-2</v>
      </c>
      <c r="G119" s="126">
        <v>0.10780000000000001</v>
      </c>
      <c r="H119" s="126">
        <v>4.9000000000000002E-2</v>
      </c>
      <c r="I119" s="126">
        <v>8.8200000000000001E-2</v>
      </c>
      <c r="J119" s="126">
        <v>0.2059</v>
      </c>
      <c r="K119" s="126">
        <v>0.81889999999999996</v>
      </c>
      <c r="L119" s="126">
        <v>1.6919</v>
      </c>
      <c r="M119" s="126"/>
      <c r="N119" s="126"/>
      <c r="O119" s="126"/>
      <c r="P119" s="126"/>
      <c r="Q119" s="126">
        <v>2.1800000000000002</v>
      </c>
      <c r="R119" s="126"/>
      <c r="S119" s="119" t="s">
        <v>1816</v>
      </c>
    </row>
    <row r="120" spans="1:19" x14ac:dyDescent="0.3">
      <c r="A120" s="122" t="s">
        <v>1804</v>
      </c>
      <c r="B120" s="122" t="s">
        <v>1795</v>
      </c>
      <c r="C120" s="122">
        <v>113345</v>
      </c>
      <c r="D120" s="125">
        <v>44260</v>
      </c>
      <c r="E120" s="126">
        <v>20.7623</v>
      </c>
      <c r="F120" s="126">
        <v>4.48E-2</v>
      </c>
      <c r="G120" s="126">
        <v>9.5000000000000001E-2</v>
      </c>
      <c r="H120" s="126">
        <v>6.1699999999999998E-2</v>
      </c>
      <c r="I120" s="126">
        <v>7.1800000000000003E-2</v>
      </c>
      <c r="J120" s="126">
        <v>0.3039</v>
      </c>
      <c r="K120" s="126">
        <v>0.88390000000000002</v>
      </c>
      <c r="L120" s="126">
        <v>1.6957</v>
      </c>
      <c r="M120" s="126">
        <v>2.3681000000000001</v>
      </c>
      <c r="N120" s="126">
        <v>3.6493000000000002</v>
      </c>
      <c r="O120" s="126">
        <v>5.3686999999999996</v>
      </c>
      <c r="P120" s="126">
        <v>5.6936</v>
      </c>
      <c r="Q120" s="126">
        <v>7.2790999999999997</v>
      </c>
      <c r="R120" s="126">
        <v>4.9668999999999999</v>
      </c>
      <c r="S120" s="119" t="s">
        <v>1816</v>
      </c>
    </row>
    <row r="121" spans="1:19" x14ac:dyDescent="0.3">
      <c r="A121" s="122" t="s">
        <v>1804</v>
      </c>
      <c r="B121" s="122" t="s">
        <v>1768</v>
      </c>
      <c r="C121" s="122">
        <v>118585</v>
      </c>
      <c r="D121" s="125">
        <v>44260</v>
      </c>
      <c r="E121" s="126">
        <v>21.747399999999999</v>
      </c>
      <c r="F121" s="126">
        <v>4.65E-2</v>
      </c>
      <c r="G121" s="126">
        <v>0.1003</v>
      </c>
      <c r="H121" s="126">
        <v>7.4499999999999997E-2</v>
      </c>
      <c r="I121" s="126">
        <v>9.7600000000000006E-2</v>
      </c>
      <c r="J121" s="126">
        <v>0.35489999999999999</v>
      </c>
      <c r="K121" s="126">
        <v>1.0525</v>
      </c>
      <c r="L121" s="126">
        <v>2.0358000000000001</v>
      </c>
      <c r="M121" s="126">
        <v>2.8893</v>
      </c>
      <c r="N121" s="126">
        <v>4.4006999999999996</v>
      </c>
      <c r="O121" s="126">
        <v>6.0823</v>
      </c>
      <c r="P121" s="126">
        <v>6.3803999999999998</v>
      </c>
      <c r="Q121" s="126">
        <v>7.3922999999999996</v>
      </c>
      <c r="R121" s="126">
        <v>5.6896000000000004</v>
      </c>
      <c r="S121" s="119" t="s">
        <v>1816</v>
      </c>
    </row>
    <row r="122" spans="1:19" x14ac:dyDescent="0.3">
      <c r="A122" s="122" t="s">
        <v>1804</v>
      </c>
      <c r="B122" s="122" t="s">
        <v>1769</v>
      </c>
      <c r="C122" s="122">
        <v>138875</v>
      </c>
      <c r="D122" s="125">
        <v>44260</v>
      </c>
      <c r="E122" s="126">
        <v>15.099500000000001</v>
      </c>
      <c r="F122" s="126">
        <v>6.3E-2</v>
      </c>
      <c r="G122" s="126">
        <v>0.1134</v>
      </c>
      <c r="H122" s="126">
        <v>8.8200000000000001E-2</v>
      </c>
      <c r="I122" s="126">
        <v>6.8900000000000003E-2</v>
      </c>
      <c r="J122" s="126">
        <v>0.28960000000000002</v>
      </c>
      <c r="K122" s="126">
        <v>1.1211</v>
      </c>
      <c r="L122" s="126">
        <v>2.2094</v>
      </c>
      <c r="M122" s="126">
        <v>2.9074</v>
      </c>
      <c r="N122" s="126">
        <v>3.9159000000000002</v>
      </c>
      <c r="O122" s="126">
        <v>5.5204000000000004</v>
      </c>
      <c r="P122" s="126">
        <v>5.9306000000000001</v>
      </c>
      <c r="Q122" s="126">
        <v>6.5179999999999998</v>
      </c>
      <c r="R122" s="126">
        <v>5.2337999999999996</v>
      </c>
      <c r="S122" s="119" t="s">
        <v>1816</v>
      </c>
    </row>
    <row r="123" spans="1:19" x14ac:dyDescent="0.3">
      <c r="A123" s="122" t="s">
        <v>1804</v>
      </c>
      <c r="B123" s="122" t="s">
        <v>1796</v>
      </c>
      <c r="C123" s="122">
        <v>138876</v>
      </c>
      <c r="D123" s="125">
        <v>44260</v>
      </c>
      <c r="E123" s="126">
        <v>14.555400000000001</v>
      </c>
      <c r="F123" s="126">
        <v>6.1199999999999997E-2</v>
      </c>
      <c r="G123" s="126">
        <v>0.108</v>
      </c>
      <c r="H123" s="126">
        <v>7.6300000000000007E-2</v>
      </c>
      <c r="I123" s="126">
        <v>4.3999999999999997E-2</v>
      </c>
      <c r="J123" s="126">
        <v>0.24030000000000001</v>
      </c>
      <c r="K123" s="126">
        <v>0.96</v>
      </c>
      <c r="L123" s="126">
        <v>1.885</v>
      </c>
      <c r="M123" s="126">
        <v>2.4192</v>
      </c>
      <c r="N123" s="126">
        <v>3.2715000000000001</v>
      </c>
      <c r="O123" s="126">
        <v>4.9217000000000004</v>
      </c>
      <c r="P123" s="126">
        <v>5.3239999999999998</v>
      </c>
      <c r="Q123" s="126">
        <v>5.9206000000000003</v>
      </c>
      <c r="R123" s="126">
        <v>4.6554000000000002</v>
      </c>
      <c r="S123" s="119" t="s">
        <v>1816</v>
      </c>
    </row>
    <row r="124" spans="1:19" x14ac:dyDescent="0.3">
      <c r="A124" s="122" t="s">
        <v>1804</v>
      </c>
      <c r="B124" s="122" t="s">
        <v>1797</v>
      </c>
      <c r="C124" s="122">
        <v>139224</v>
      </c>
      <c r="D124" s="125">
        <v>44260</v>
      </c>
      <c r="E124" s="126">
        <v>11.5571</v>
      </c>
      <c r="F124" s="126">
        <v>6.93E-2</v>
      </c>
      <c r="G124" s="126">
        <v>0.10390000000000001</v>
      </c>
      <c r="H124" s="126">
        <v>0.1048</v>
      </c>
      <c r="I124" s="126">
        <v>3.2899999999999999E-2</v>
      </c>
      <c r="J124" s="126">
        <v>0.23419999999999999</v>
      </c>
      <c r="K124" s="126">
        <v>0.60060000000000002</v>
      </c>
      <c r="L124" s="126">
        <v>1.0563</v>
      </c>
      <c r="M124" s="126">
        <v>1.0774999999999999</v>
      </c>
      <c r="N124" s="126">
        <v>1.6187</v>
      </c>
      <c r="O124" s="126">
        <v>1.4843999999999999</v>
      </c>
      <c r="P124" s="126"/>
      <c r="Q124" s="126">
        <v>3.0137</v>
      </c>
      <c r="R124" s="126">
        <v>2.8172999999999999</v>
      </c>
      <c r="S124" s="119" t="s">
        <v>1816</v>
      </c>
    </row>
    <row r="125" spans="1:19" x14ac:dyDescent="0.3">
      <c r="A125" s="122" t="s">
        <v>1804</v>
      </c>
      <c r="B125" s="122" t="s">
        <v>1770</v>
      </c>
      <c r="C125" s="122">
        <v>139221</v>
      </c>
      <c r="D125" s="125">
        <v>44260</v>
      </c>
      <c r="E125" s="126">
        <v>11.8749</v>
      </c>
      <c r="F125" s="126">
        <v>6.9900000000000004E-2</v>
      </c>
      <c r="G125" s="126">
        <v>0.1071</v>
      </c>
      <c r="H125" s="126">
        <v>0.113</v>
      </c>
      <c r="I125" s="126">
        <v>4.8899999999999999E-2</v>
      </c>
      <c r="J125" s="126">
        <v>0.26600000000000001</v>
      </c>
      <c r="K125" s="126">
        <v>0.70469999999999999</v>
      </c>
      <c r="L125" s="126">
        <v>1.2689999999999999</v>
      </c>
      <c r="M125" s="126">
        <v>1.403</v>
      </c>
      <c r="N125" s="126">
        <v>2.0724</v>
      </c>
      <c r="O125" s="126">
        <v>1.9669000000000001</v>
      </c>
      <c r="P125" s="126"/>
      <c r="Q125" s="126">
        <v>3.5886</v>
      </c>
      <c r="R125" s="126">
        <v>3.2768999999999999</v>
      </c>
      <c r="S125" s="119" t="s">
        <v>1816</v>
      </c>
    </row>
    <row r="126" spans="1:19" x14ac:dyDescent="0.3">
      <c r="A126" s="122" t="s">
        <v>1804</v>
      </c>
      <c r="B126" s="122" t="s">
        <v>1771</v>
      </c>
      <c r="C126" s="122">
        <v>119574</v>
      </c>
      <c r="D126" s="125">
        <v>44260</v>
      </c>
      <c r="E126" s="126">
        <v>27.1844</v>
      </c>
      <c r="F126" s="126">
        <v>5.5899999999999998E-2</v>
      </c>
      <c r="G126" s="126">
        <v>0.1116</v>
      </c>
      <c r="H126" s="126">
        <v>0.1061</v>
      </c>
      <c r="I126" s="126">
        <v>6.8500000000000005E-2</v>
      </c>
      <c r="J126" s="126">
        <v>0.31069999999999998</v>
      </c>
      <c r="K126" s="126">
        <v>0.92889999999999995</v>
      </c>
      <c r="L126" s="126">
        <v>1.7364999999999999</v>
      </c>
      <c r="M126" s="126">
        <v>2.2303999999999999</v>
      </c>
      <c r="N126" s="126">
        <v>3.1819000000000002</v>
      </c>
      <c r="O126" s="126">
        <v>5.4809999999999999</v>
      </c>
      <c r="P126" s="126">
        <v>5.8785999999999996</v>
      </c>
      <c r="Q126" s="126">
        <v>6.9611999999999998</v>
      </c>
      <c r="R126" s="126">
        <v>4.9996999999999998</v>
      </c>
      <c r="S126" s="119" t="s">
        <v>1816</v>
      </c>
    </row>
    <row r="127" spans="1:19" x14ac:dyDescent="0.3">
      <c r="A127" s="122" t="s">
        <v>1804</v>
      </c>
      <c r="B127" s="122" t="s">
        <v>1798</v>
      </c>
      <c r="C127" s="122">
        <v>104457</v>
      </c>
      <c r="D127" s="125">
        <v>44260</v>
      </c>
      <c r="E127" s="126">
        <v>26.119</v>
      </c>
      <c r="F127" s="126">
        <v>5.4800000000000001E-2</v>
      </c>
      <c r="G127" s="126">
        <v>0.1081</v>
      </c>
      <c r="H127" s="126">
        <v>9.7299999999999998E-2</v>
      </c>
      <c r="I127" s="126">
        <v>5.1299999999999998E-2</v>
      </c>
      <c r="J127" s="126">
        <v>0.27639999999999998</v>
      </c>
      <c r="K127" s="126">
        <v>0.81599999999999995</v>
      </c>
      <c r="L127" s="126">
        <v>1.5095000000000001</v>
      </c>
      <c r="M127" s="126">
        <v>1.8879999999999999</v>
      </c>
      <c r="N127" s="126">
        <v>2.7202999999999999</v>
      </c>
      <c r="O127" s="126">
        <v>4.9413999999999998</v>
      </c>
      <c r="P127" s="126">
        <v>5.3357999999999999</v>
      </c>
      <c r="Q127" s="126">
        <v>6.9217000000000004</v>
      </c>
      <c r="R127" s="126">
        <v>4.5292000000000003</v>
      </c>
      <c r="S127" s="119" t="s">
        <v>1816</v>
      </c>
    </row>
    <row r="128" spans="1:19" x14ac:dyDescent="0.3">
      <c r="A128" s="122" t="s">
        <v>1804</v>
      </c>
      <c r="B128" s="122" t="s">
        <v>1772</v>
      </c>
      <c r="C128" s="122">
        <v>147927</v>
      </c>
      <c r="D128" s="125">
        <v>44260</v>
      </c>
      <c r="E128" s="126">
        <v>10.457700000000001</v>
      </c>
      <c r="F128" s="126">
        <v>3.1600000000000003E-2</v>
      </c>
      <c r="G128" s="126">
        <v>0.1053</v>
      </c>
      <c r="H128" s="126">
        <v>7.0800000000000002E-2</v>
      </c>
      <c r="I128" s="126">
        <v>0.13120000000000001</v>
      </c>
      <c r="J128" s="126">
        <v>0.39750000000000002</v>
      </c>
      <c r="K128" s="126">
        <v>1.0640000000000001</v>
      </c>
      <c r="L128" s="126">
        <v>2.1718999999999999</v>
      </c>
      <c r="M128" s="126">
        <v>3.3624999999999998</v>
      </c>
      <c r="N128" s="126">
        <v>4.0670999999999999</v>
      </c>
      <c r="O128" s="126"/>
      <c r="P128" s="126"/>
      <c r="Q128" s="126">
        <v>4.2221000000000002</v>
      </c>
      <c r="R128" s="126"/>
      <c r="S128" s="119" t="s">
        <v>1816</v>
      </c>
    </row>
    <row r="129" spans="1:19" x14ac:dyDescent="0.3">
      <c r="A129" s="122" t="s">
        <v>1804</v>
      </c>
      <c r="B129" s="122" t="s">
        <v>1799</v>
      </c>
      <c r="C129" s="122">
        <v>147922</v>
      </c>
      <c r="D129" s="125">
        <v>44260</v>
      </c>
      <c r="E129" s="126">
        <v>10.380699999999999</v>
      </c>
      <c r="F129" s="126">
        <v>2.9899999999999999E-2</v>
      </c>
      <c r="G129" s="126">
        <v>9.9299999999999999E-2</v>
      </c>
      <c r="H129" s="126">
        <v>5.6899999999999999E-2</v>
      </c>
      <c r="I129" s="126">
        <v>0.1041</v>
      </c>
      <c r="J129" s="126">
        <v>0.3422</v>
      </c>
      <c r="K129" s="126">
        <v>0.88539999999999996</v>
      </c>
      <c r="L129" s="126">
        <v>1.8134999999999999</v>
      </c>
      <c r="M129" s="126">
        <v>2.8260000000000001</v>
      </c>
      <c r="N129" s="126">
        <v>3.3584000000000001</v>
      </c>
      <c r="O129" s="126"/>
      <c r="P129" s="126"/>
      <c r="Q129" s="126">
        <v>3.5127999999999999</v>
      </c>
      <c r="R129" s="126"/>
      <c r="S129" s="119" t="s">
        <v>1816</v>
      </c>
    </row>
    <row r="130" spans="1:19" x14ac:dyDescent="0.3">
      <c r="A130" s="122" t="s">
        <v>1804</v>
      </c>
      <c r="B130" s="122" t="s">
        <v>1773</v>
      </c>
      <c r="C130" s="122">
        <v>145724</v>
      </c>
      <c r="D130" s="125">
        <v>44260</v>
      </c>
      <c r="E130" s="126">
        <v>11.4251</v>
      </c>
      <c r="F130" s="126">
        <v>7.9699999999999993E-2</v>
      </c>
      <c r="G130" s="126">
        <v>0.1341</v>
      </c>
      <c r="H130" s="126">
        <v>0.106</v>
      </c>
      <c r="I130" s="126">
        <v>9.64E-2</v>
      </c>
      <c r="J130" s="126">
        <v>0.36099999999999999</v>
      </c>
      <c r="K130" s="126">
        <v>1.0946</v>
      </c>
      <c r="L130" s="126">
        <v>2.1785999999999999</v>
      </c>
      <c r="M130" s="126">
        <v>3.1202000000000001</v>
      </c>
      <c r="N130" s="126">
        <v>5.0217000000000001</v>
      </c>
      <c r="O130" s="126"/>
      <c r="P130" s="126"/>
      <c r="Q130" s="126">
        <v>6.2031000000000001</v>
      </c>
      <c r="R130" s="126">
        <v>6.1814999999999998</v>
      </c>
      <c r="S130" s="119" t="s">
        <v>1816</v>
      </c>
    </row>
    <row r="131" spans="1:19" x14ac:dyDescent="0.3">
      <c r="A131" s="122" t="s">
        <v>1804</v>
      </c>
      <c r="B131" s="122" t="s">
        <v>1800</v>
      </c>
      <c r="C131" s="122">
        <v>145723</v>
      </c>
      <c r="D131" s="125">
        <v>44260</v>
      </c>
      <c r="E131" s="126">
        <v>11.237</v>
      </c>
      <c r="F131" s="126">
        <v>7.7499999999999999E-2</v>
      </c>
      <c r="G131" s="126">
        <v>0.12740000000000001</v>
      </c>
      <c r="H131" s="126">
        <v>9.0899999999999995E-2</v>
      </c>
      <c r="I131" s="126">
        <v>6.6799999999999998E-2</v>
      </c>
      <c r="J131" s="126">
        <v>0.30259999999999998</v>
      </c>
      <c r="K131" s="126">
        <v>0.90610000000000002</v>
      </c>
      <c r="L131" s="126">
        <v>1.7991999999999999</v>
      </c>
      <c r="M131" s="126">
        <v>2.5470000000000002</v>
      </c>
      <c r="N131" s="126">
        <v>4.2325999999999997</v>
      </c>
      <c r="O131" s="126"/>
      <c r="P131" s="126"/>
      <c r="Q131" s="126">
        <v>5.4097</v>
      </c>
      <c r="R131" s="126">
        <v>5.3766999999999996</v>
      </c>
      <c r="S131" s="119" t="s">
        <v>1816</v>
      </c>
    </row>
    <row r="132" spans="1:19" x14ac:dyDescent="0.3">
      <c r="A132" s="122" t="s">
        <v>1804</v>
      </c>
      <c r="B132" s="122" t="s">
        <v>1774</v>
      </c>
      <c r="C132" s="122">
        <v>146297</v>
      </c>
      <c r="D132" s="125">
        <v>44260</v>
      </c>
      <c r="E132" s="126">
        <v>11.139099999999999</v>
      </c>
      <c r="F132" s="126">
        <v>5.8400000000000001E-2</v>
      </c>
      <c r="G132" s="126">
        <v>9.35E-2</v>
      </c>
      <c r="H132" s="126">
        <v>5.9299999999999999E-2</v>
      </c>
      <c r="I132" s="126">
        <v>6.83E-2</v>
      </c>
      <c r="J132" s="126">
        <v>0.2258</v>
      </c>
      <c r="K132" s="126">
        <v>0.77170000000000005</v>
      </c>
      <c r="L132" s="126">
        <v>1.6304000000000001</v>
      </c>
      <c r="M132" s="126">
        <v>2.3570000000000002</v>
      </c>
      <c r="N132" s="126">
        <v>4.0133000000000001</v>
      </c>
      <c r="O132" s="126"/>
      <c r="P132" s="126"/>
      <c r="Q132" s="126">
        <v>5.4348999999999998</v>
      </c>
      <c r="R132" s="126">
        <v>5.4120999999999997</v>
      </c>
      <c r="S132" s="119" t="s">
        <v>1816</v>
      </c>
    </row>
    <row r="133" spans="1:19" x14ac:dyDescent="0.3">
      <c r="A133" s="122" t="s">
        <v>1804</v>
      </c>
      <c r="B133" s="122" t="s">
        <v>1801</v>
      </c>
      <c r="C133" s="122">
        <v>146294</v>
      </c>
      <c r="D133" s="125">
        <v>44260</v>
      </c>
      <c r="E133" s="126">
        <v>11.023099999999999</v>
      </c>
      <c r="F133" s="126">
        <v>5.8999999999999997E-2</v>
      </c>
      <c r="G133" s="126">
        <v>9.4399999999999998E-2</v>
      </c>
      <c r="H133" s="126">
        <v>5.5399999999999998E-2</v>
      </c>
      <c r="I133" s="126">
        <v>5.6300000000000003E-2</v>
      </c>
      <c r="J133" s="126">
        <v>0.1991</v>
      </c>
      <c r="K133" s="126">
        <v>0.65749999999999997</v>
      </c>
      <c r="L133" s="126">
        <v>1.3655999999999999</v>
      </c>
      <c r="M133" s="126">
        <v>1.9657</v>
      </c>
      <c r="N133" s="126">
        <v>3.5043000000000002</v>
      </c>
      <c r="O133" s="126"/>
      <c r="P133" s="126"/>
      <c r="Q133" s="126">
        <v>4.8948</v>
      </c>
      <c r="R133" s="126">
        <v>4.8699000000000003</v>
      </c>
      <c r="S133" s="119" t="s">
        <v>1816</v>
      </c>
    </row>
    <row r="134" spans="1:19" x14ac:dyDescent="0.3">
      <c r="A134" s="122" t="s">
        <v>1804</v>
      </c>
      <c r="B134" s="122" t="s">
        <v>1775</v>
      </c>
      <c r="C134" s="122">
        <v>120795</v>
      </c>
      <c r="D134" s="125">
        <v>44260</v>
      </c>
      <c r="E134" s="126">
        <v>28.353400000000001</v>
      </c>
      <c r="F134" s="126">
        <v>8.2199999999999995E-2</v>
      </c>
      <c r="G134" s="126">
        <v>0.1484</v>
      </c>
      <c r="H134" s="126">
        <v>0.1066</v>
      </c>
      <c r="I134" s="126">
        <v>0.12540000000000001</v>
      </c>
      <c r="J134" s="126">
        <v>0.36070000000000002</v>
      </c>
      <c r="K134" s="126">
        <v>1.0369999999999999</v>
      </c>
      <c r="L134" s="126">
        <v>1.9564999999999999</v>
      </c>
      <c r="M134" s="126">
        <v>2.8393000000000002</v>
      </c>
      <c r="N134" s="126">
        <v>4.2760999999999996</v>
      </c>
      <c r="O134" s="126">
        <v>5.8663999999999996</v>
      </c>
      <c r="P134" s="126">
        <v>6.1586999999999996</v>
      </c>
      <c r="Q134" s="126">
        <v>6.9447999999999999</v>
      </c>
      <c r="R134" s="126">
        <v>5.556</v>
      </c>
      <c r="S134" s="119" t="s">
        <v>1816</v>
      </c>
    </row>
    <row r="135" spans="1:19" x14ac:dyDescent="0.3">
      <c r="A135" s="122" t="s">
        <v>1804</v>
      </c>
      <c r="B135" s="122" t="s">
        <v>1802</v>
      </c>
      <c r="C135" s="122">
        <v>104075</v>
      </c>
      <c r="D135" s="125">
        <v>44260</v>
      </c>
      <c r="E135" s="126">
        <v>27.283999999999999</v>
      </c>
      <c r="F135" s="126">
        <v>8.0699999999999994E-2</v>
      </c>
      <c r="G135" s="126">
        <v>0.14349999999999999</v>
      </c>
      <c r="H135" s="126">
        <v>9.5399999999999999E-2</v>
      </c>
      <c r="I135" s="126">
        <v>0.10349999999999999</v>
      </c>
      <c r="J135" s="126">
        <v>0.31659999999999999</v>
      </c>
      <c r="K135" s="126">
        <v>0.89600000000000002</v>
      </c>
      <c r="L135" s="126">
        <v>1.6796</v>
      </c>
      <c r="M135" s="126">
        <v>2.4104999999999999</v>
      </c>
      <c r="N135" s="126">
        <v>3.6928999999999998</v>
      </c>
      <c r="O135" s="126">
        <v>5.3265000000000002</v>
      </c>
      <c r="P135" s="126">
        <v>5.6231</v>
      </c>
      <c r="Q135" s="126">
        <v>7.0698999999999996</v>
      </c>
      <c r="R135" s="126">
        <v>5.0053000000000001</v>
      </c>
      <c r="S135" s="119" t="s">
        <v>1816</v>
      </c>
    </row>
    <row r="136" spans="1:19" x14ac:dyDescent="0.3">
      <c r="A136" s="127" t="s">
        <v>27</v>
      </c>
      <c r="B136" s="122"/>
      <c r="C136" s="122"/>
      <c r="D136" s="122"/>
      <c r="E136" s="122"/>
      <c r="F136" s="128">
        <f t="shared" ref="F136:R136" si="3">AVERAGE(F82:F135)</f>
        <v>4.9040740740740725E-2</v>
      </c>
      <c r="G136" s="128">
        <f t="shared" si="3"/>
        <v>9.7901851851851865E-2</v>
      </c>
      <c r="H136" s="128">
        <f t="shared" si="3"/>
        <v>6.8592592592592608E-2</v>
      </c>
      <c r="I136" s="128">
        <f t="shared" si="3"/>
        <v>7.5946296296296331E-2</v>
      </c>
      <c r="J136" s="128">
        <f t="shared" si="3"/>
        <v>0.27587592592592597</v>
      </c>
      <c r="K136" s="128">
        <f t="shared" si="3"/>
        <v>0.86207592592592597</v>
      </c>
      <c r="L136" s="128">
        <f t="shared" si="3"/>
        <v>1.6268555555555562</v>
      </c>
      <c r="M136" s="128">
        <f t="shared" si="3"/>
        <v>2.2301500000000001</v>
      </c>
      <c r="N136" s="128">
        <f t="shared" si="3"/>
        <v>3.3741719999999988</v>
      </c>
      <c r="O136" s="128">
        <f t="shared" si="3"/>
        <v>5.202597222222221</v>
      </c>
      <c r="P136" s="128">
        <f t="shared" si="3"/>
        <v>5.7792133333333346</v>
      </c>
      <c r="Q136" s="128">
        <f t="shared" si="3"/>
        <v>5.5971851851851868</v>
      </c>
      <c r="R136" s="128">
        <f t="shared" si="3"/>
        <v>4.8313956521739136</v>
      </c>
      <c r="S136" s="119"/>
    </row>
    <row r="137" spans="1:19" x14ac:dyDescent="0.3">
      <c r="A137" s="127" t="s">
        <v>408</v>
      </c>
      <c r="B137" s="122"/>
      <c r="C137" s="122"/>
      <c r="D137" s="122"/>
      <c r="E137" s="122"/>
      <c r="F137" s="128">
        <f t="shared" ref="F137:R137" si="4">MEDIAN(F82:F135)</f>
        <v>5.6250000000000001E-2</v>
      </c>
      <c r="G137" s="128">
        <f t="shared" si="4"/>
        <v>0.1042</v>
      </c>
      <c r="H137" s="128">
        <f t="shared" si="4"/>
        <v>7.4050000000000005E-2</v>
      </c>
      <c r="I137" s="128">
        <f t="shared" si="4"/>
        <v>7.5550000000000006E-2</v>
      </c>
      <c r="J137" s="128">
        <f t="shared" si="4"/>
        <v>0.29165000000000002</v>
      </c>
      <c r="K137" s="128">
        <f t="shared" si="4"/>
        <v>0.88719999999999999</v>
      </c>
      <c r="L137" s="128">
        <f t="shared" si="4"/>
        <v>1.6898499999999999</v>
      </c>
      <c r="M137" s="128">
        <f t="shared" si="4"/>
        <v>2.3483000000000001</v>
      </c>
      <c r="N137" s="128">
        <f t="shared" si="4"/>
        <v>3.5998999999999999</v>
      </c>
      <c r="O137" s="128">
        <f t="shared" si="4"/>
        <v>5.3660499999999995</v>
      </c>
      <c r="P137" s="128">
        <f t="shared" si="4"/>
        <v>5.6986500000000007</v>
      </c>
      <c r="Q137" s="128">
        <f t="shared" si="4"/>
        <v>6.2625000000000002</v>
      </c>
      <c r="R137" s="128">
        <f t="shared" si="4"/>
        <v>4.9832999999999998</v>
      </c>
      <c r="S137" s="119"/>
    </row>
    <row r="138" spans="1:19" x14ac:dyDescent="0.3">
      <c r="A138" s="122"/>
      <c r="B138" s="122"/>
      <c r="C138" s="122"/>
      <c r="D138" s="122"/>
      <c r="E138" s="122"/>
      <c r="F138" s="122"/>
      <c r="G138" s="122"/>
      <c r="H138" s="122"/>
      <c r="I138" s="122"/>
      <c r="J138" s="122"/>
      <c r="K138" s="122"/>
      <c r="L138" s="122"/>
      <c r="M138" s="122"/>
      <c r="N138" s="122"/>
      <c r="O138" s="122"/>
      <c r="P138" s="122"/>
      <c r="Q138" s="122"/>
      <c r="R138" s="122"/>
      <c r="S138" s="118"/>
    </row>
    <row r="139" spans="1:19" x14ac:dyDescent="0.3">
      <c r="A139" s="124" t="s">
        <v>547</v>
      </c>
      <c r="B139" s="124"/>
      <c r="C139" s="124"/>
      <c r="D139" s="124"/>
      <c r="E139" s="124"/>
      <c r="F139" s="124"/>
      <c r="G139" s="124"/>
      <c r="H139" s="124"/>
      <c r="I139" s="124"/>
      <c r="J139" s="124"/>
      <c r="K139" s="124"/>
      <c r="L139" s="124"/>
      <c r="M139" s="124"/>
      <c r="N139" s="124"/>
      <c r="O139" s="124"/>
      <c r="P139" s="124"/>
      <c r="Q139" s="124"/>
      <c r="R139" s="124"/>
      <c r="S139" s="121"/>
    </row>
    <row r="140" spans="1:19" x14ac:dyDescent="0.3">
      <c r="A140" s="122" t="s">
        <v>548</v>
      </c>
      <c r="B140" s="122" t="s">
        <v>549</v>
      </c>
      <c r="C140" s="122">
        <v>131666</v>
      </c>
      <c r="D140" s="125">
        <v>44260</v>
      </c>
      <c r="E140" s="126">
        <v>65.930000000000007</v>
      </c>
      <c r="F140" s="126">
        <v>-0.498</v>
      </c>
      <c r="G140" s="126">
        <v>3.0300000000000001E-2</v>
      </c>
      <c r="H140" s="126">
        <v>1.0112000000000001</v>
      </c>
      <c r="I140" s="126">
        <v>0.21279999999999999</v>
      </c>
      <c r="J140" s="126">
        <v>0.39589999999999997</v>
      </c>
      <c r="K140" s="126">
        <v>5.2522000000000002</v>
      </c>
      <c r="L140" s="126">
        <v>17.942799999999998</v>
      </c>
      <c r="M140" s="126">
        <v>27.474900000000002</v>
      </c>
      <c r="N140" s="126">
        <v>21.417999999999999</v>
      </c>
      <c r="O140" s="126">
        <v>9.7578999999999994</v>
      </c>
      <c r="P140" s="126">
        <v>12.581799999999999</v>
      </c>
      <c r="Q140" s="126">
        <v>9.4559999999999995</v>
      </c>
      <c r="R140" s="126">
        <v>13.3245</v>
      </c>
      <c r="S140" s="119"/>
    </row>
    <row r="141" spans="1:19" x14ac:dyDescent="0.3">
      <c r="A141" s="122" t="s">
        <v>548</v>
      </c>
      <c r="B141" s="122" t="s">
        <v>550</v>
      </c>
      <c r="C141" s="122">
        <v>131670</v>
      </c>
      <c r="D141" s="125">
        <v>44260</v>
      </c>
      <c r="E141" s="126">
        <v>71.05</v>
      </c>
      <c r="F141" s="126">
        <v>-0.49020000000000002</v>
      </c>
      <c r="G141" s="126">
        <v>4.2200000000000001E-2</v>
      </c>
      <c r="H141" s="126">
        <v>1.0381</v>
      </c>
      <c r="I141" s="126">
        <v>0.2681</v>
      </c>
      <c r="J141" s="126">
        <v>0.495</v>
      </c>
      <c r="K141" s="126">
        <v>5.5720999999999998</v>
      </c>
      <c r="L141" s="126">
        <v>18.6144</v>
      </c>
      <c r="M141" s="126">
        <v>28.550799999999999</v>
      </c>
      <c r="N141" s="126">
        <v>22.775200000000002</v>
      </c>
      <c r="O141" s="126">
        <v>10.9618</v>
      </c>
      <c r="P141" s="126">
        <v>13.739100000000001</v>
      </c>
      <c r="Q141" s="126">
        <v>12.3721</v>
      </c>
      <c r="R141" s="126">
        <v>14.536</v>
      </c>
      <c r="S141" s="119"/>
    </row>
    <row r="142" spans="1:19" x14ac:dyDescent="0.3">
      <c r="A142" s="122" t="s">
        <v>548</v>
      </c>
      <c r="B142" s="122" t="s">
        <v>551</v>
      </c>
      <c r="C142" s="122">
        <v>100119</v>
      </c>
      <c r="D142" s="125">
        <v>44260</v>
      </c>
      <c r="E142" s="126">
        <v>242.864</v>
      </c>
      <c r="F142" s="126">
        <v>-1.3418000000000001</v>
      </c>
      <c r="G142" s="126">
        <v>-1.0499000000000001</v>
      </c>
      <c r="H142" s="126">
        <v>1.2848999999999999</v>
      </c>
      <c r="I142" s="126">
        <v>0.51149999999999995</v>
      </c>
      <c r="J142" s="126">
        <v>1.7081999999999999</v>
      </c>
      <c r="K142" s="126">
        <v>16.141200000000001</v>
      </c>
      <c r="L142" s="126">
        <v>33.132300000000001</v>
      </c>
      <c r="M142" s="126">
        <v>43.320599999999999</v>
      </c>
      <c r="N142" s="126">
        <v>29.650500000000001</v>
      </c>
      <c r="O142" s="126">
        <v>9.8519000000000005</v>
      </c>
      <c r="P142" s="126">
        <v>15.3003</v>
      </c>
      <c r="Q142" s="126">
        <v>16.842600000000001</v>
      </c>
      <c r="R142" s="126">
        <v>13.3765</v>
      </c>
      <c r="S142" s="119"/>
    </row>
    <row r="143" spans="1:19" x14ac:dyDescent="0.3">
      <c r="A143" s="122" t="s">
        <v>548</v>
      </c>
      <c r="B143" s="122" t="s">
        <v>552</v>
      </c>
      <c r="C143" s="122"/>
      <c r="D143" s="125">
        <v>44260</v>
      </c>
      <c r="E143" s="126">
        <v>255.429</v>
      </c>
      <c r="F143" s="126">
        <v>-1.3399000000000001</v>
      </c>
      <c r="G143" s="126">
        <v>-1.0456000000000001</v>
      </c>
      <c r="H143" s="126">
        <v>1.2956000000000001</v>
      </c>
      <c r="I143" s="126">
        <v>0.53169999999999995</v>
      </c>
      <c r="J143" s="126">
        <v>1.7536</v>
      </c>
      <c r="K143" s="126">
        <v>16.309699999999999</v>
      </c>
      <c r="L143" s="126">
        <v>33.517899999999997</v>
      </c>
      <c r="M143" s="126">
        <v>43.928800000000003</v>
      </c>
      <c r="N143" s="126">
        <v>30.3948</v>
      </c>
      <c r="O143" s="126">
        <v>10.3513</v>
      </c>
      <c r="P143" s="126">
        <v>14.954599999999999</v>
      </c>
      <c r="Q143" s="126">
        <v>13.746600000000001</v>
      </c>
      <c r="R143" s="126">
        <v>14.049799999999999</v>
      </c>
      <c r="S143" s="119"/>
    </row>
    <row r="144" spans="1:19" x14ac:dyDescent="0.3">
      <c r="A144" s="122" t="s">
        <v>548</v>
      </c>
      <c r="B144" s="122" t="s">
        <v>553</v>
      </c>
      <c r="C144" s="122">
        <v>104685</v>
      </c>
      <c r="D144" s="125">
        <v>44260</v>
      </c>
      <c r="E144" s="126">
        <v>44.69</v>
      </c>
      <c r="F144" s="126">
        <v>-0.4012</v>
      </c>
      <c r="G144" s="126">
        <v>4.48E-2</v>
      </c>
      <c r="H144" s="126">
        <v>1.0629</v>
      </c>
      <c r="I144" s="126">
        <v>0.38190000000000002</v>
      </c>
      <c r="J144" s="126">
        <v>1.5682</v>
      </c>
      <c r="K144" s="126">
        <v>7.2217000000000002</v>
      </c>
      <c r="L144" s="126">
        <v>17.2043</v>
      </c>
      <c r="M144" s="126">
        <v>27.394500000000001</v>
      </c>
      <c r="N144" s="126">
        <v>21.209700000000002</v>
      </c>
      <c r="O144" s="126">
        <v>10.581799999999999</v>
      </c>
      <c r="P144" s="126">
        <v>12.430999999999999</v>
      </c>
      <c r="Q144" s="126">
        <v>11.128299999999999</v>
      </c>
      <c r="R144" s="126">
        <v>13.9093</v>
      </c>
      <c r="S144" s="119"/>
    </row>
    <row r="145" spans="1:19" x14ac:dyDescent="0.3">
      <c r="A145" s="122" t="s">
        <v>548</v>
      </c>
      <c r="B145" s="122" t="s">
        <v>554</v>
      </c>
      <c r="C145" s="122">
        <v>120377</v>
      </c>
      <c r="D145" s="125">
        <v>44260</v>
      </c>
      <c r="E145" s="126">
        <v>48.51</v>
      </c>
      <c r="F145" s="126">
        <v>-0.41060000000000002</v>
      </c>
      <c r="G145" s="126">
        <v>4.1200000000000001E-2</v>
      </c>
      <c r="H145" s="126">
        <v>1.0835999999999999</v>
      </c>
      <c r="I145" s="126">
        <v>0.41399999999999998</v>
      </c>
      <c r="J145" s="126">
        <v>1.6342000000000001</v>
      </c>
      <c r="K145" s="126">
        <v>7.3704999999999998</v>
      </c>
      <c r="L145" s="126">
        <v>17.542999999999999</v>
      </c>
      <c r="M145" s="126">
        <v>27.927199999999999</v>
      </c>
      <c r="N145" s="126">
        <v>21.945699999999999</v>
      </c>
      <c r="O145" s="126">
        <v>11.398899999999999</v>
      </c>
      <c r="P145" s="126">
        <v>13.5411</v>
      </c>
      <c r="Q145" s="126">
        <v>13.444900000000001</v>
      </c>
      <c r="R145" s="126">
        <v>14.543100000000001</v>
      </c>
      <c r="S145" s="119"/>
    </row>
    <row r="146" spans="1:19" x14ac:dyDescent="0.3">
      <c r="A146" s="122" t="s">
        <v>548</v>
      </c>
      <c r="B146" s="122" t="s">
        <v>555</v>
      </c>
      <c r="C146" s="122">
        <v>147789</v>
      </c>
      <c r="D146" s="125">
        <v>44260</v>
      </c>
      <c r="E146" s="126">
        <v>9.6638999999999999</v>
      </c>
      <c r="F146" s="126">
        <v>-0.45319999999999999</v>
      </c>
      <c r="G146" s="126">
        <v>-0.19520000000000001</v>
      </c>
      <c r="H146" s="126">
        <v>0.99809999999999999</v>
      </c>
      <c r="I146" s="126">
        <v>0.42499999999999999</v>
      </c>
      <c r="J146" s="126">
        <v>0.91790000000000005</v>
      </c>
      <c r="K146" s="126">
        <v>6.4318</v>
      </c>
      <c r="L146" s="126">
        <v>12.2052</v>
      </c>
      <c r="M146" s="126">
        <v>9.3969000000000005</v>
      </c>
      <c r="N146" s="126">
        <v>-1.6547000000000001</v>
      </c>
      <c r="O146" s="126"/>
      <c r="P146" s="126"/>
      <c r="Q146" s="126">
        <v>-2.8603000000000001</v>
      </c>
      <c r="R146" s="126"/>
      <c r="S146" s="119"/>
    </row>
    <row r="147" spans="1:19" x14ac:dyDescent="0.3">
      <c r="A147" s="122" t="s">
        <v>548</v>
      </c>
      <c r="B147" s="122" t="s">
        <v>556</v>
      </c>
      <c r="C147" s="122">
        <v>147787</v>
      </c>
      <c r="D147" s="125">
        <v>44260</v>
      </c>
      <c r="E147" s="126">
        <v>9.4304000000000006</v>
      </c>
      <c r="F147" s="126">
        <v>-0.4602</v>
      </c>
      <c r="G147" s="126">
        <v>-0.2127</v>
      </c>
      <c r="H147" s="126">
        <v>0.95820000000000005</v>
      </c>
      <c r="I147" s="126">
        <v>0.34799999999999998</v>
      </c>
      <c r="J147" s="126">
        <v>0.76070000000000004</v>
      </c>
      <c r="K147" s="126">
        <v>5.9142999999999999</v>
      </c>
      <c r="L147" s="126">
        <v>11.0792</v>
      </c>
      <c r="M147" s="126">
        <v>7.7328999999999999</v>
      </c>
      <c r="N147" s="126">
        <v>-3.6701999999999999</v>
      </c>
      <c r="O147" s="126"/>
      <c r="P147" s="126"/>
      <c r="Q147" s="126">
        <v>-4.8563000000000001</v>
      </c>
      <c r="R147" s="126"/>
      <c r="S147" s="119"/>
    </row>
    <row r="148" spans="1:19" x14ac:dyDescent="0.3">
      <c r="A148" s="122" t="s">
        <v>548</v>
      </c>
      <c r="B148" s="122" t="s">
        <v>557</v>
      </c>
      <c r="C148" s="122">
        <v>144335</v>
      </c>
      <c r="D148" s="125">
        <v>44260</v>
      </c>
      <c r="E148" s="126">
        <v>13.584</v>
      </c>
      <c r="F148" s="126">
        <v>-0.33019999999999999</v>
      </c>
      <c r="G148" s="126">
        <v>0.25090000000000001</v>
      </c>
      <c r="H148" s="126">
        <v>1.1166</v>
      </c>
      <c r="I148" s="126">
        <v>0.51049999999999995</v>
      </c>
      <c r="J148" s="126">
        <v>1.4866999999999999</v>
      </c>
      <c r="K148" s="126">
        <v>6.1581999999999999</v>
      </c>
      <c r="L148" s="126">
        <v>14.18</v>
      </c>
      <c r="M148" s="126">
        <v>25.9177</v>
      </c>
      <c r="N148" s="126">
        <v>21.21</v>
      </c>
      <c r="O148" s="126"/>
      <c r="P148" s="126"/>
      <c r="Q148" s="126">
        <v>12.559200000000001</v>
      </c>
      <c r="R148" s="126">
        <v>15.317399999999999</v>
      </c>
      <c r="S148" s="119"/>
    </row>
    <row r="149" spans="1:19" x14ac:dyDescent="0.3">
      <c r="A149" s="122" t="s">
        <v>548</v>
      </c>
      <c r="B149" s="122" t="s">
        <v>558</v>
      </c>
      <c r="C149" s="122">
        <v>144333</v>
      </c>
      <c r="D149" s="125">
        <v>44260</v>
      </c>
      <c r="E149" s="126">
        <v>13.195</v>
      </c>
      <c r="F149" s="126">
        <v>-0.33239999999999997</v>
      </c>
      <c r="G149" s="126">
        <v>0.24310000000000001</v>
      </c>
      <c r="H149" s="126">
        <v>1.0955999999999999</v>
      </c>
      <c r="I149" s="126">
        <v>0.46439999999999998</v>
      </c>
      <c r="J149" s="126">
        <v>1.3908</v>
      </c>
      <c r="K149" s="126">
        <v>5.8308999999999997</v>
      </c>
      <c r="L149" s="126">
        <v>13.4566</v>
      </c>
      <c r="M149" s="126">
        <v>24.74</v>
      </c>
      <c r="N149" s="126">
        <v>19.725999999999999</v>
      </c>
      <c r="O149" s="126"/>
      <c r="P149" s="126"/>
      <c r="Q149" s="126">
        <v>11.303100000000001</v>
      </c>
      <c r="R149" s="126">
        <v>14.0588</v>
      </c>
      <c r="S149" s="119"/>
    </row>
    <row r="150" spans="1:19" x14ac:dyDescent="0.3">
      <c r="A150" s="122" t="s">
        <v>548</v>
      </c>
      <c r="B150" s="122" t="s">
        <v>559</v>
      </c>
      <c r="C150" s="122">
        <v>119298</v>
      </c>
      <c r="D150" s="125">
        <v>44260</v>
      </c>
      <c r="E150" s="126">
        <v>31.463000000000001</v>
      </c>
      <c r="F150" s="126">
        <v>-0.2283</v>
      </c>
      <c r="G150" s="126">
        <v>2.86E-2</v>
      </c>
      <c r="H150" s="126">
        <v>0.75249999999999995</v>
      </c>
      <c r="I150" s="126">
        <v>-6.9900000000000004E-2</v>
      </c>
      <c r="J150" s="126">
        <v>9.5399999999999999E-2</v>
      </c>
      <c r="K150" s="126">
        <v>3.2759</v>
      </c>
      <c r="L150" s="126">
        <v>8.5867000000000004</v>
      </c>
      <c r="M150" s="126">
        <v>15.9328</v>
      </c>
      <c r="N150" s="126">
        <v>17.2986</v>
      </c>
      <c r="O150" s="126">
        <v>9.5380000000000003</v>
      </c>
      <c r="P150" s="126">
        <v>10.022399999999999</v>
      </c>
      <c r="Q150" s="126">
        <v>12.4771</v>
      </c>
      <c r="R150" s="126">
        <v>11.8383</v>
      </c>
      <c r="S150" s="119" t="s">
        <v>1818</v>
      </c>
    </row>
    <row r="151" spans="1:19" x14ac:dyDescent="0.3">
      <c r="A151" s="122" t="s">
        <v>548</v>
      </c>
      <c r="B151" s="122" t="s">
        <v>560</v>
      </c>
      <c r="C151" s="122">
        <v>118194</v>
      </c>
      <c r="D151" s="125">
        <v>44260</v>
      </c>
      <c r="E151" s="126">
        <v>28.803999999999998</v>
      </c>
      <c r="F151" s="126">
        <v>-0.2321</v>
      </c>
      <c r="G151" s="126">
        <v>2.0799999999999999E-2</v>
      </c>
      <c r="H151" s="126">
        <v>0.72740000000000005</v>
      </c>
      <c r="I151" s="126">
        <v>-0.1179</v>
      </c>
      <c r="J151" s="126">
        <v>-3.5000000000000001E-3</v>
      </c>
      <c r="K151" s="126">
        <v>2.9413</v>
      </c>
      <c r="L151" s="126">
        <v>7.8761000000000001</v>
      </c>
      <c r="M151" s="126">
        <v>14.8119</v>
      </c>
      <c r="N151" s="126">
        <v>15.7857</v>
      </c>
      <c r="O151" s="126">
        <v>8.2349999999999994</v>
      </c>
      <c r="P151" s="126">
        <v>8.7248999999999999</v>
      </c>
      <c r="Q151" s="126">
        <v>11.0665</v>
      </c>
      <c r="R151" s="126">
        <v>10.4429</v>
      </c>
      <c r="S151" s="119" t="s">
        <v>1818</v>
      </c>
    </row>
    <row r="152" spans="1:19" x14ac:dyDescent="0.3">
      <c r="A152" s="122" t="s">
        <v>548</v>
      </c>
      <c r="B152" s="122" t="s">
        <v>561</v>
      </c>
      <c r="C152" s="122">
        <v>102846</v>
      </c>
      <c r="D152" s="125">
        <v>44260</v>
      </c>
      <c r="E152" s="126">
        <v>109.9224</v>
      </c>
      <c r="F152" s="126">
        <v>-0.63229999999999997</v>
      </c>
      <c r="G152" s="126">
        <v>0.1246</v>
      </c>
      <c r="H152" s="126">
        <v>1.5467</v>
      </c>
      <c r="I152" s="126">
        <v>1.2233000000000001</v>
      </c>
      <c r="J152" s="126">
        <v>1.9790000000000001</v>
      </c>
      <c r="K152" s="126">
        <v>8.2001000000000008</v>
      </c>
      <c r="L152" s="126">
        <v>17.201699999999999</v>
      </c>
      <c r="M152" s="126">
        <v>27.453399999999998</v>
      </c>
      <c r="N152" s="126">
        <v>18.647200000000002</v>
      </c>
      <c r="O152" s="126">
        <v>9.1409000000000002</v>
      </c>
      <c r="P152" s="126">
        <v>13.0967</v>
      </c>
      <c r="Q152" s="126">
        <v>15.830299999999999</v>
      </c>
      <c r="R152" s="126">
        <v>11.677300000000001</v>
      </c>
      <c r="S152" s="119" t="s">
        <v>1812</v>
      </c>
    </row>
    <row r="153" spans="1:19" x14ac:dyDescent="0.3">
      <c r="A153" s="122" t="s">
        <v>548</v>
      </c>
      <c r="B153" s="122" t="s">
        <v>562</v>
      </c>
      <c r="C153" s="122">
        <v>118736</v>
      </c>
      <c r="D153" s="125">
        <v>44260</v>
      </c>
      <c r="E153" s="126">
        <v>117.6448</v>
      </c>
      <c r="F153" s="126">
        <v>-0.62949999999999995</v>
      </c>
      <c r="G153" s="126">
        <v>0.13320000000000001</v>
      </c>
      <c r="H153" s="126">
        <v>1.5670999999999999</v>
      </c>
      <c r="I153" s="126">
        <v>1.2653000000000001</v>
      </c>
      <c r="J153" s="126">
        <v>2.0640999999999998</v>
      </c>
      <c r="K153" s="126">
        <v>8.5097000000000005</v>
      </c>
      <c r="L153" s="126">
        <v>17.940000000000001</v>
      </c>
      <c r="M153" s="126">
        <v>28.682500000000001</v>
      </c>
      <c r="N153" s="126">
        <v>20.217600000000001</v>
      </c>
      <c r="O153" s="126">
        <v>10.5297</v>
      </c>
      <c r="P153" s="126">
        <v>14.2372</v>
      </c>
      <c r="Q153" s="126">
        <v>12.4681</v>
      </c>
      <c r="R153" s="126">
        <v>13.123799999999999</v>
      </c>
      <c r="S153" s="119" t="s">
        <v>1812</v>
      </c>
    </row>
    <row r="154" spans="1:19" x14ac:dyDescent="0.3">
      <c r="A154" s="122" t="s">
        <v>548</v>
      </c>
      <c r="B154" s="122" t="s">
        <v>563</v>
      </c>
      <c r="C154" s="122">
        <v>148026</v>
      </c>
      <c r="D154" s="125">
        <v>44260</v>
      </c>
      <c r="E154" s="126">
        <v>13.524699999999999</v>
      </c>
      <c r="F154" s="126">
        <v>-0.53029999999999999</v>
      </c>
      <c r="G154" s="126">
        <v>5.8400000000000001E-2</v>
      </c>
      <c r="H154" s="126">
        <v>1.2282</v>
      </c>
      <c r="I154" s="126">
        <v>0.3755</v>
      </c>
      <c r="J154" s="126">
        <v>1.2365999999999999</v>
      </c>
      <c r="K154" s="126">
        <v>7.4326999999999996</v>
      </c>
      <c r="L154" s="126">
        <v>17.7105</v>
      </c>
      <c r="M154" s="126">
        <v>26.767499999999998</v>
      </c>
      <c r="N154" s="126"/>
      <c r="O154" s="126"/>
      <c r="P154" s="126"/>
      <c r="Q154" s="126">
        <v>35.247</v>
      </c>
      <c r="R154" s="126"/>
      <c r="S154" s="119"/>
    </row>
    <row r="155" spans="1:19" x14ac:dyDescent="0.3">
      <c r="A155" s="122" t="s">
        <v>548</v>
      </c>
      <c r="B155" s="122" t="s">
        <v>564</v>
      </c>
      <c r="C155" s="122">
        <v>148024</v>
      </c>
      <c r="D155" s="125">
        <v>44260</v>
      </c>
      <c r="E155" s="126">
        <v>13.2658</v>
      </c>
      <c r="F155" s="126">
        <v>-0.53459999999999996</v>
      </c>
      <c r="G155" s="126">
        <v>4.2999999999999997E-2</v>
      </c>
      <c r="H155" s="126">
        <v>1.1907000000000001</v>
      </c>
      <c r="I155" s="126">
        <v>0.30320000000000003</v>
      </c>
      <c r="J155" s="126">
        <v>1.0943000000000001</v>
      </c>
      <c r="K155" s="126">
        <v>6.9141000000000004</v>
      </c>
      <c r="L155" s="126">
        <v>16.5824</v>
      </c>
      <c r="M155" s="126">
        <v>24.938099999999999</v>
      </c>
      <c r="N155" s="126"/>
      <c r="O155" s="126"/>
      <c r="P155" s="126"/>
      <c r="Q155" s="126">
        <v>32.658000000000001</v>
      </c>
      <c r="R155" s="126"/>
      <c r="S155" s="119"/>
    </row>
    <row r="156" spans="1:19" x14ac:dyDescent="0.3">
      <c r="A156" s="122" t="s">
        <v>548</v>
      </c>
      <c r="B156" s="122" t="s">
        <v>565</v>
      </c>
      <c r="C156" s="122">
        <v>146010</v>
      </c>
      <c r="D156" s="125">
        <v>44260</v>
      </c>
      <c r="E156" s="126">
        <v>13.6571</v>
      </c>
      <c r="F156" s="126">
        <v>-0.56499999999999995</v>
      </c>
      <c r="G156" s="126">
        <v>0.17460000000000001</v>
      </c>
      <c r="H156" s="126">
        <v>1.2845</v>
      </c>
      <c r="I156" s="126">
        <v>0.38069999999999998</v>
      </c>
      <c r="J156" s="126">
        <v>1.5239</v>
      </c>
      <c r="K156" s="126">
        <v>8.4672000000000001</v>
      </c>
      <c r="L156" s="126">
        <v>18.034800000000001</v>
      </c>
      <c r="M156" s="126">
        <v>26.811599999999999</v>
      </c>
      <c r="N156" s="126">
        <v>26.5015</v>
      </c>
      <c r="O156" s="126"/>
      <c r="P156" s="126"/>
      <c r="Q156" s="126">
        <v>15.9884</v>
      </c>
      <c r="R156" s="126">
        <v>16.4908</v>
      </c>
      <c r="S156" s="119" t="s">
        <v>1812</v>
      </c>
    </row>
    <row r="157" spans="1:19" x14ac:dyDescent="0.3">
      <c r="A157" s="122" t="s">
        <v>548</v>
      </c>
      <c r="B157" s="122" t="s">
        <v>566</v>
      </c>
      <c r="C157" s="122">
        <v>146007</v>
      </c>
      <c r="D157" s="125">
        <v>44260</v>
      </c>
      <c r="E157" s="126">
        <v>13.1526</v>
      </c>
      <c r="F157" s="126">
        <v>-0.56930000000000003</v>
      </c>
      <c r="G157" s="126">
        <v>0.16300000000000001</v>
      </c>
      <c r="H157" s="126">
        <v>1.2564</v>
      </c>
      <c r="I157" s="126">
        <v>0.31879999999999997</v>
      </c>
      <c r="J157" s="126">
        <v>1.4047000000000001</v>
      </c>
      <c r="K157" s="126">
        <v>8.0277999999999992</v>
      </c>
      <c r="L157" s="126">
        <v>17.061800000000002</v>
      </c>
      <c r="M157" s="126">
        <v>25.2545</v>
      </c>
      <c r="N157" s="126">
        <v>24.402699999999999</v>
      </c>
      <c r="O157" s="126"/>
      <c r="P157" s="126"/>
      <c r="Q157" s="126">
        <v>13.9293</v>
      </c>
      <c r="R157" s="126">
        <v>14.4526</v>
      </c>
      <c r="S157" s="119" t="s">
        <v>1812</v>
      </c>
    </row>
    <row r="158" spans="1:19" x14ac:dyDescent="0.3">
      <c r="A158" s="122" t="s">
        <v>548</v>
      </c>
      <c r="B158" s="122" t="s">
        <v>567</v>
      </c>
      <c r="C158" s="122">
        <v>142038</v>
      </c>
      <c r="D158" s="125">
        <v>44260</v>
      </c>
      <c r="E158" s="126">
        <v>14.28</v>
      </c>
      <c r="F158" s="126">
        <v>-0.27929999999999999</v>
      </c>
      <c r="G158" s="126">
        <v>0</v>
      </c>
      <c r="H158" s="126">
        <v>0.77629999999999999</v>
      </c>
      <c r="I158" s="126">
        <v>-0.20960000000000001</v>
      </c>
      <c r="J158" s="126">
        <v>0</v>
      </c>
      <c r="K158" s="126">
        <v>4.9229000000000003</v>
      </c>
      <c r="L158" s="126">
        <v>16.192</v>
      </c>
      <c r="M158" s="126">
        <v>28.186699999999998</v>
      </c>
      <c r="N158" s="126">
        <v>28.8809</v>
      </c>
      <c r="O158" s="126">
        <v>12.8992</v>
      </c>
      <c r="P158" s="126"/>
      <c r="Q158" s="126">
        <v>11.8413</v>
      </c>
      <c r="R158" s="126">
        <v>17.378599999999999</v>
      </c>
      <c r="S158" s="119" t="s">
        <v>1819</v>
      </c>
    </row>
    <row r="159" spans="1:19" x14ac:dyDescent="0.3">
      <c r="A159" s="122" t="s">
        <v>548</v>
      </c>
      <c r="B159" s="122" t="s">
        <v>568</v>
      </c>
      <c r="C159" s="122">
        <v>142035</v>
      </c>
      <c r="D159" s="125">
        <v>44260</v>
      </c>
      <c r="E159" s="126">
        <v>13.98</v>
      </c>
      <c r="F159" s="126">
        <v>-0.2853</v>
      </c>
      <c r="G159" s="126">
        <v>0</v>
      </c>
      <c r="H159" s="126">
        <v>0.79310000000000003</v>
      </c>
      <c r="I159" s="126">
        <v>-0.21410000000000001</v>
      </c>
      <c r="J159" s="126">
        <v>-7.1499999999999994E-2</v>
      </c>
      <c r="K159" s="126">
        <v>4.7976000000000001</v>
      </c>
      <c r="L159" s="126">
        <v>15.824400000000001</v>
      </c>
      <c r="M159" s="126">
        <v>27.5547</v>
      </c>
      <c r="N159" s="126">
        <v>28.021999999999998</v>
      </c>
      <c r="O159" s="126">
        <v>12.179</v>
      </c>
      <c r="P159" s="126"/>
      <c r="Q159" s="126">
        <v>11.097899999999999</v>
      </c>
      <c r="R159" s="126">
        <v>16.591200000000001</v>
      </c>
      <c r="S159" s="119" t="s">
        <v>1819</v>
      </c>
    </row>
    <row r="160" spans="1:19" x14ac:dyDescent="0.3">
      <c r="A160" s="127" t="s">
        <v>27</v>
      </c>
      <c r="B160" s="122"/>
      <c r="C160" s="122"/>
      <c r="D160" s="122"/>
      <c r="E160" s="122"/>
      <c r="F160" s="128">
        <f t="shared" ref="F160:R160" si="5">AVERAGE(F140:F159)</f>
        <v>-0.5271849999999999</v>
      </c>
      <c r="G160" s="128">
        <f t="shared" si="5"/>
        <v>-5.5234999999999992E-2</v>
      </c>
      <c r="H160" s="128">
        <f t="shared" si="5"/>
        <v>1.1033849999999998</v>
      </c>
      <c r="I160" s="128">
        <f t="shared" si="5"/>
        <v>0.36615999999999999</v>
      </c>
      <c r="J160" s="128">
        <f t="shared" si="5"/>
        <v>1.0717100000000002</v>
      </c>
      <c r="K160" s="128">
        <f t="shared" si="5"/>
        <v>7.2845950000000004</v>
      </c>
      <c r="L160" s="128">
        <f t="shared" si="5"/>
        <v>17.094305000000006</v>
      </c>
      <c r="M160" s="128">
        <f t="shared" si="5"/>
        <v>25.638899999999996</v>
      </c>
      <c r="N160" s="128">
        <f t="shared" si="5"/>
        <v>20.153399999999998</v>
      </c>
      <c r="O160" s="128">
        <f t="shared" si="5"/>
        <v>10.452116666666667</v>
      </c>
      <c r="P160" s="128">
        <f t="shared" si="5"/>
        <v>12.862909999999999</v>
      </c>
      <c r="Q160" s="128">
        <f t="shared" si="5"/>
        <v>13.287005000000002</v>
      </c>
      <c r="R160" s="128">
        <f t="shared" si="5"/>
        <v>14.069431250000001</v>
      </c>
      <c r="S160" s="119"/>
    </row>
    <row r="161" spans="1:19" x14ac:dyDescent="0.3">
      <c r="A161" s="127" t="s">
        <v>408</v>
      </c>
      <c r="B161" s="122"/>
      <c r="C161" s="122"/>
      <c r="D161" s="122"/>
      <c r="E161" s="122"/>
      <c r="F161" s="128">
        <f t="shared" ref="F161:R161" si="6">MEDIAN(F140:F159)</f>
        <v>-0.47520000000000001</v>
      </c>
      <c r="G161" s="128">
        <f t="shared" si="6"/>
        <v>4.1700000000000001E-2</v>
      </c>
      <c r="H161" s="128">
        <f t="shared" si="6"/>
        <v>1.0895999999999999</v>
      </c>
      <c r="I161" s="128">
        <f t="shared" si="6"/>
        <v>0.37809999999999999</v>
      </c>
      <c r="J161" s="128">
        <f t="shared" si="6"/>
        <v>1.3136999999999999</v>
      </c>
      <c r="K161" s="128">
        <f t="shared" si="6"/>
        <v>6.6729500000000002</v>
      </c>
      <c r="L161" s="128">
        <f t="shared" si="6"/>
        <v>17.13175</v>
      </c>
      <c r="M161" s="128">
        <f t="shared" si="6"/>
        <v>27.10305</v>
      </c>
      <c r="N161" s="128">
        <f t="shared" si="6"/>
        <v>21.314</v>
      </c>
      <c r="O161" s="128">
        <f t="shared" si="6"/>
        <v>10.4405</v>
      </c>
      <c r="P161" s="128">
        <f t="shared" si="6"/>
        <v>13.318899999999999</v>
      </c>
      <c r="Q161" s="128">
        <f t="shared" si="6"/>
        <v>12.4726</v>
      </c>
      <c r="R161" s="128">
        <f t="shared" si="6"/>
        <v>14.0543</v>
      </c>
      <c r="S161" s="119"/>
    </row>
    <row r="162" spans="1:19" x14ac:dyDescent="0.3">
      <c r="A162" s="122"/>
      <c r="B162" s="122"/>
      <c r="C162" s="122"/>
      <c r="D162" s="122"/>
      <c r="E162" s="122"/>
      <c r="F162" s="122"/>
      <c r="G162" s="122"/>
      <c r="H162" s="122"/>
      <c r="I162" s="122"/>
      <c r="J162" s="122"/>
      <c r="K162" s="122"/>
      <c r="L162" s="122"/>
      <c r="M162" s="122"/>
      <c r="N162" s="122"/>
      <c r="O162" s="122"/>
      <c r="P162" s="122"/>
      <c r="Q162" s="122"/>
      <c r="R162" s="122"/>
      <c r="S162" s="118"/>
    </row>
    <row r="163" spans="1:19" x14ac:dyDescent="0.3">
      <c r="A163" s="124" t="s">
        <v>569</v>
      </c>
      <c r="B163" s="124"/>
      <c r="C163" s="124"/>
      <c r="D163" s="124"/>
      <c r="E163" s="124"/>
      <c r="F163" s="124"/>
      <c r="G163" s="124"/>
      <c r="H163" s="124"/>
      <c r="I163" s="124"/>
      <c r="J163" s="124"/>
      <c r="K163" s="124"/>
      <c r="L163" s="124"/>
      <c r="M163" s="124"/>
      <c r="N163" s="124"/>
      <c r="O163" s="124"/>
      <c r="P163" s="124"/>
      <c r="Q163" s="124"/>
      <c r="R163" s="124"/>
      <c r="S163" s="121"/>
    </row>
    <row r="164" spans="1:19" x14ac:dyDescent="0.3">
      <c r="A164" s="122" t="s">
        <v>570</v>
      </c>
      <c r="B164" s="122" t="s">
        <v>571</v>
      </c>
      <c r="C164" s="122">
        <v>108273</v>
      </c>
      <c r="D164" s="125">
        <v>44260</v>
      </c>
      <c r="E164" s="126">
        <v>281.31060000000002</v>
      </c>
      <c r="F164" s="126">
        <v>-7.2774999999999999</v>
      </c>
      <c r="G164" s="126">
        <v>2.8031999999999999</v>
      </c>
      <c r="H164" s="126">
        <v>6.5884999999999998</v>
      </c>
      <c r="I164" s="126">
        <v>-2.2736999999999998</v>
      </c>
      <c r="J164" s="126">
        <v>0.53310000000000002</v>
      </c>
      <c r="K164" s="126">
        <v>-1.9335</v>
      </c>
      <c r="L164" s="126">
        <v>3.367</v>
      </c>
      <c r="M164" s="126">
        <v>6.5765000000000002</v>
      </c>
      <c r="N164" s="126">
        <v>7.4939</v>
      </c>
      <c r="O164" s="126">
        <v>8.7222000000000008</v>
      </c>
      <c r="P164" s="126">
        <v>8.6568000000000005</v>
      </c>
      <c r="Q164" s="126">
        <v>8.3810000000000002</v>
      </c>
      <c r="R164" s="126">
        <v>9.3729999999999993</v>
      </c>
      <c r="S164" s="119"/>
    </row>
    <row r="165" spans="1:19" x14ac:dyDescent="0.3">
      <c r="A165" s="122" t="s">
        <v>570</v>
      </c>
      <c r="B165" s="122" t="s">
        <v>572</v>
      </c>
      <c r="C165" s="122">
        <v>119550</v>
      </c>
      <c r="D165" s="125">
        <v>44260</v>
      </c>
      <c r="E165" s="126">
        <v>287.67619999999999</v>
      </c>
      <c r="F165" s="126">
        <v>-6.9516</v>
      </c>
      <c r="G165" s="126">
        <v>3.1347</v>
      </c>
      <c r="H165" s="126">
        <v>6.9185999999999996</v>
      </c>
      <c r="I165" s="126">
        <v>-1.9439</v>
      </c>
      <c r="J165" s="126">
        <v>0.86329999999999996</v>
      </c>
      <c r="K165" s="126">
        <v>-1.6051</v>
      </c>
      <c r="L165" s="126">
        <v>3.7027999999999999</v>
      </c>
      <c r="M165" s="126">
        <v>6.9347000000000003</v>
      </c>
      <c r="N165" s="126">
        <v>7.8552</v>
      </c>
      <c r="O165" s="126">
        <v>9.0607000000000006</v>
      </c>
      <c r="P165" s="126">
        <v>8.9945000000000004</v>
      </c>
      <c r="Q165" s="126">
        <v>9.4506999999999994</v>
      </c>
      <c r="R165" s="126">
        <v>9.7209000000000003</v>
      </c>
      <c r="S165" s="119"/>
    </row>
    <row r="166" spans="1:19" x14ac:dyDescent="0.3">
      <c r="A166" s="122" t="s">
        <v>570</v>
      </c>
      <c r="B166" s="122" t="s">
        <v>573</v>
      </c>
      <c r="C166" s="122">
        <v>120438</v>
      </c>
      <c r="D166" s="125">
        <v>44260</v>
      </c>
      <c r="E166" s="126">
        <v>2086.4036000000001</v>
      </c>
      <c r="F166" s="126">
        <v>-7.5751999999999997</v>
      </c>
      <c r="G166" s="126">
        <v>1.2870999999999999</v>
      </c>
      <c r="H166" s="126">
        <v>4.2083000000000004</v>
      </c>
      <c r="I166" s="126">
        <v>0.59550000000000003</v>
      </c>
      <c r="J166" s="126">
        <v>3.8624999999999998</v>
      </c>
      <c r="K166" s="126">
        <v>0.6704</v>
      </c>
      <c r="L166" s="126">
        <v>3.9222999999999999</v>
      </c>
      <c r="M166" s="126">
        <v>6.6363000000000003</v>
      </c>
      <c r="N166" s="126">
        <v>7.7423999999999999</v>
      </c>
      <c r="O166" s="126">
        <v>9.1143000000000001</v>
      </c>
      <c r="P166" s="126">
        <v>8.6120000000000001</v>
      </c>
      <c r="Q166" s="126">
        <v>8.7231000000000005</v>
      </c>
      <c r="R166" s="126">
        <v>9.3896999999999995</v>
      </c>
      <c r="S166" s="119"/>
    </row>
    <row r="167" spans="1:19" x14ac:dyDescent="0.3">
      <c r="A167" s="122" t="s">
        <v>570</v>
      </c>
      <c r="B167" s="122" t="s">
        <v>574</v>
      </c>
      <c r="C167" s="122">
        <v>117446</v>
      </c>
      <c r="D167" s="125">
        <v>44260</v>
      </c>
      <c r="E167" s="126">
        <v>2048.6770000000001</v>
      </c>
      <c r="F167" s="126">
        <v>-7.8837999999999999</v>
      </c>
      <c r="G167" s="126">
        <v>0.97699999999999998</v>
      </c>
      <c r="H167" s="126">
        <v>3.8980999999999999</v>
      </c>
      <c r="I167" s="126">
        <v>0.28560000000000002</v>
      </c>
      <c r="J167" s="126">
        <v>3.5516000000000001</v>
      </c>
      <c r="K167" s="126">
        <v>0.3599</v>
      </c>
      <c r="L167" s="126">
        <v>3.6063999999999998</v>
      </c>
      <c r="M167" s="126">
        <v>6.3112000000000004</v>
      </c>
      <c r="N167" s="126">
        <v>7.4115000000000002</v>
      </c>
      <c r="O167" s="126">
        <v>8.7957000000000001</v>
      </c>
      <c r="P167" s="126">
        <v>8.3412000000000006</v>
      </c>
      <c r="Q167" s="126">
        <v>8.5466999999999995</v>
      </c>
      <c r="R167" s="126">
        <v>9.0645000000000007</v>
      </c>
      <c r="S167" s="119"/>
    </row>
    <row r="168" spans="1:19" x14ac:dyDescent="0.3">
      <c r="A168" s="122" t="s">
        <v>570</v>
      </c>
      <c r="B168" s="122" t="s">
        <v>575</v>
      </c>
      <c r="C168" s="122">
        <v>124175</v>
      </c>
      <c r="D168" s="125">
        <v>44260</v>
      </c>
      <c r="E168" s="126">
        <v>19.0471</v>
      </c>
      <c r="F168" s="126">
        <v>6.1332000000000004</v>
      </c>
      <c r="G168" s="126">
        <v>9.3331999999999997</v>
      </c>
      <c r="H168" s="126">
        <v>8.9398</v>
      </c>
      <c r="I168" s="126">
        <v>1.0992</v>
      </c>
      <c r="J168" s="126">
        <v>3.8233000000000001</v>
      </c>
      <c r="K168" s="126">
        <v>-1.2427999999999999</v>
      </c>
      <c r="L168" s="126">
        <v>3.7006999999999999</v>
      </c>
      <c r="M168" s="126">
        <v>5.9443999999999999</v>
      </c>
      <c r="N168" s="126">
        <v>8.0306999999999995</v>
      </c>
      <c r="O168" s="126">
        <v>8.9184000000000001</v>
      </c>
      <c r="P168" s="126">
        <v>8.5919000000000008</v>
      </c>
      <c r="Q168" s="126">
        <v>9.0000999999999998</v>
      </c>
      <c r="R168" s="126">
        <v>9.6112000000000002</v>
      </c>
      <c r="S168" s="119"/>
    </row>
    <row r="169" spans="1:19" x14ac:dyDescent="0.3">
      <c r="A169" s="122" t="s">
        <v>570</v>
      </c>
      <c r="B169" s="122" t="s">
        <v>576</v>
      </c>
      <c r="C169" s="122">
        <v>124172</v>
      </c>
      <c r="D169" s="125">
        <v>44260</v>
      </c>
      <c r="E169" s="126">
        <v>18.6023</v>
      </c>
      <c r="F169" s="126">
        <v>5.6909999999999998</v>
      </c>
      <c r="G169" s="126">
        <v>8.9670000000000005</v>
      </c>
      <c r="H169" s="126">
        <v>8.6477000000000004</v>
      </c>
      <c r="I169" s="126">
        <v>0.79820000000000002</v>
      </c>
      <c r="J169" s="126">
        <v>3.5203000000000002</v>
      </c>
      <c r="K169" s="126">
        <v>-1.5336000000000001</v>
      </c>
      <c r="L169" s="126">
        <v>3.4355000000000002</v>
      </c>
      <c r="M169" s="126">
        <v>5.6746999999999996</v>
      </c>
      <c r="N169" s="126">
        <v>7.7500999999999998</v>
      </c>
      <c r="O169" s="126">
        <v>8.5988000000000007</v>
      </c>
      <c r="P169" s="126">
        <v>8.2667000000000002</v>
      </c>
      <c r="Q169" s="126">
        <v>8.6561000000000003</v>
      </c>
      <c r="R169" s="126">
        <v>9.2927999999999997</v>
      </c>
      <c r="S169" s="119"/>
    </row>
    <row r="170" spans="1:19" x14ac:dyDescent="0.3">
      <c r="A170" s="122" t="s">
        <v>570</v>
      </c>
      <c r="B170" s="122" t="s">
        <v>577</v>
      </c>
      <c r="C170" s="122">
        <v>140286</v>
      </c>
      <c r="D170" s="125">
        <v>44260</v>
      </c>
      <c r="E170" s="126">
        <v>19.042999999999999</v>
      </c>
      <c r="F170" s="126">
        <v>-24.900300000000001</v>
      </c>
      <c r="G170" s="126">
        <v>-20.155899999999999</v>
      </c>
      <c r="H170" s="126">
        <v>8.3923000000000005</v>
      </c>
      <c r="I170" s="126">
        <v>-19.180900000000001</v>
      </c>
      <c r="J170" s="126">
        <v>-10.309200000000001</v>
      </c>
      <c r="K170" s="126">
        <v>-7.3160999999999996</v>
      </c>
      <c r="L170" s="126">
        <v>8.5300000000000001E-2</v>
      </c>
      <c r="M170" s="126">
        <v>4.5279999999999996</v>
      </c>
      <c r="N170" s="126">
        <v>6.7678000000000003</v>
      </c>
      <c r="O170" s="126">
        <v>9.7601999999999993</v>
      </c>
      <c r="P170" s="126">
        <v>8.6814</v>
      </c>
      <c r="Q170" s="126">
        <v>8.9934999999999992</v>
      </c>
      <c r="R170" s="126">
        <v>11.115</v>
      </c>
      <c r="S170" s="119"/>
    </row>
    <row r="171" spans="1:19" x14ac:dyDescent="0.3">
      <c r="A171" s="122" t="s">
        <v>570</v>
      </c>
      <c r="B171" s="122" t="s">
        <v>578</v>
      </c>
      <c r="C171" s="122">
        <v>140283</v>
      </c>
      <c r="D171" s="125">
        <v>44260</v>
      </c>
      <c r="E171" s="126">
        <v>18.630600000000001</v>
      </c>
      <c r="F171" s="126">
        <v>-25.059799999999999</v>
      </c>
      <c r="G171" s="126">
        <v>-20.4712</v>
      </c>
      <c r="H171" s="126">
        <v>8.1010000000000009</v>
      </c>
      <c r="I171" s="126">
        <v>-19.499199999999998</v>
      </c>
      <c r="J171" s="126">
        <v>-10.6181</v>
      </c>
      <c r="K171" s="126">
        <v>-7.6449999999999996</v>
      </c>
      <c r="L171" s="126">
        <v>-0.2591</v>
      </c>
      <c r="M171" s="126">
        <v>4.1684999999999999</v>
      </c>
      <c r="N171" s="126">
        <v>6.3960999999999997</v>
      </c>
      <c r="O171" s="126">
        <v>9.4410000000000007</v>
      </c>
      <c r="P171" s="126">
        <v>8.3650000000000002</v>
      </c>
      <c r="Q171" s="126">
        <v>8.6748999999999992</v>
      </c>
      <c r="R171" s="126">
        <v>10.753299999999999</v>
      </c>
      <c r="S171" s="119"/>
    </row>
    <row r="172" spans="1:19" x14ac:dyDescent="0.3">
      <c r="A172" s="122" t="s">
        <v>570</v>
      </c>
      <c r="B172" s="122" t="s">
        <v>579</v>
      </c>
      <c r="C172" s="122">
        <v>129006</v>
      </c>
      <c r="D172" s="125">
        <v>44260</v>
      </c>
      <c r="E172" s="126">
        <v>17.368600000000001</v>
      </c>
      <c r="F172" s="126">
        <v>-10.714499999999999</v>
      </c>
      <c r="G172" s="126">
        <v>0.3503</v>
      </c>
      <c r="H172" s="126">
        <v>8.2087000000000003</v>
      </c>
      <c r="I172" s="126">
        <v>-1.8339000000000001</v>
      </c>
      <c r="J172" s="126">
        <v>1.6382000000000001</v>
      </c>
      <c r="K172" s="126">
        <v>-0.8871</v>
      </c>
      <c r="L172" s="126">
        <v>3.1143999999999998</v>
      </c>
      <c r="M172" s="126">
        <v>5.3112000000000004</v>
      </c>
      <c r="N172" s="126">
        <v>5.4861000000000004</v>
      </c>
      <c r="O172" s="126">
        <v>8.7367000000000008</v>
      </c>
      <c r="P172" s="126">
        <v>8.2962000000000007</v>
      </c>
      <c r="Q172" s="126">
        <v>8.3732000000000006</v>
      </c>
      <c r="R172" s="126">
        <v>9.0221999999999998</v>
      </c>
      <c r="S172" s="119"/>
    </row>
    <row r="173" spans="1:19" x14ac:dyDescent="0.3">
      <c r="A173" s="122" t="s">
        <v>570</v>
      </c>
      <c r="B173" s="122" t="s">
        <v>580</v>
      </c>
      <c r="C173" s="122">
        <v>129008</v>
      </c>
      <c r="D173" s="125">
        <v>44260</v>
      </c>
      <c r="E173" s="126">
        <v>17.8841</v>
      </c>
      <c r="F173" s="126">
        <v>-10.6097</v>
      </c>
      <c r="G173" s="126">
        <v>0.61229999999999996</v>
      </c>
      <c r="H173" s="126">
        <v>8.4982000000000006</v>
      </c>
      <c r="I173" s="126">
        <v>-1.5365</v>
      </c>
      <c r="J173" s="126">
        <v>1.9491000000000001</v>
      </c>
      <c r="K173" s="126">
        <v>-0.57999999999999996</v>
      </c>
      <c r="L173" s="126">
        <v>3.4308000000000001</v>
      </c>
      <c r="M173" s="126">
        <v>5.6376999999999997</v>
      </c>
      <c r="N173" s="126">
        <v>5.8262</v>
      </c>
      <c r="O173" s="126">
        <v>9.1102000000000007</v>
      </c>
      <c r="P173" s="126">
        <v>8.6958000000000002</v>
      </c>
      <c r="Q173" s="126">
        <v>8.8358000000000008</v>
      </c>
      <c r="R173" s="126">
        <v>9.3756000000000004</v>
      </c>
      <c r="S173" s="119"/>
    </row>
    <row r="174" spans="1:19" x14ac:dyDescent="0.3">
      <c r="A174" s="122" t="s">
        <v>570</v>
      </c>
      <c r="B174" s="122" t="s">
        <v>581</v>
      </c>
      <c r="C174" s="122">
        <v>128629</v>
      </c>
      <c r="D174" s="125">
        <v>44260</v>
      </c>
      <c r="E174" s="126">
        <v>18.152799999999999</v>
      </c>
      <c r="F174" s="126">
        <v>1.0054000000000001</v>
      </c>
      <c r="G174" s="126">
        <v>3.2850000000000001</v>
      </c>
      <c r="H174" s="126">
        <v>7.3061999999999996</v>
      </c>
      <c r="I174" s="126">
        <v>-1.6744000000000001</v>
      </c>
      <c r="J174" s="126">
        <v>2.0785999999999998</v>
      </c>
      <c r="K174" s="126">
        <v>-1.0999999999999999E-2</v>
      </c>
      <c r="L174" s="126">
        <v>4.5279999999999996</v>
      </c>
      <c r="M174" s="126">
        <v>7.7549999999999999</v>
      </c>
      <c r="N174" s="126">
        <v>7.9534000000000002</v>
      </c>
      <c r="O174" s="126">
        <v>9.1202000000000005</v>
      </c>
      <c r="P174" s="126">
        <v>8.8425999999999991</v>
      </c>
      <c r="Q174" s="126">
        <v>8.9604999999999997</v>
      </c>
      <c r="R174" s="126">
        <v>9.8724000000000007</v>
      </c>
      <c r="S174" s="118"/>
    </row>
    <row r="175" spans="1:19" x14ac:dyDescent="0.3">
      <c r="A175" s="122" t="s">
        <v>570</v>
      </c>
      <c r="B175" s="122" t="s">
        <v>582</v>
      </c>
      <c r="C175" s="122">
        <v>128628</v>
      </c>
      <c r="D175" s="125">
        <v>44260</v>
      </c>
      <c r="E175" s="126">
        <v>17.748799999999999</v>
      </c>
      <c r="F175" s="126">
        <v>0.61699999999999999</v>
      </c>
      <c r="G175" s="126">
        <v>2.8111999999999999</v>
      </c>
      <c r="H175" s="126">
        <v>6.8540999999999999</v>
      </c>
      <c r="I175" s="126">
        <v>-2.1095000000000002</v>
      </c>
      <c r="J175" s="126">
        <v>1.6177999999999999</v>
      </c>
      <c r="K175" s="126">
        <v>-0.4718</v>
      </c>
      <c r="L175" s="126">
        <v>4.0636999999999999</v>
      </c>
      <c r="M175" s="126">
        <v>7.2706</v>
      </c>
      <c r="N175" s="126">
        <v>7.4617000000000004</v>
      </c>
      <c r="O175" s="126">
        <v>8.6277000000000008</v>
      </c>
      <c r="P175" s="126">
        <v>8.3765999999999998</v>
      </c>
      <c r="Q175" s="126">
        <v>8.6081000000000003</v>
      </c>
      <c r="R175" s="126">
        <v>9.3754000000000008</v>
      </c>
      <c r="S175" s="118"/>
    </row>
    <row r="176" spans="1:19" x14ac:dyDescent="0.3">
      <c r="A176" s="122" t="s">
        <v>570</v>
      </c>
      <c r="B176" s="122" t="s">
        <v>583</v>
      </c>
      <c r="C176" s="122">
        <v>112342</v>
      </c>
      <c r="D176" s="125">
        <v>44260</v>
      </c>
      <c r="E176" s="126">
        <v>24.913799999999998</v>
      </c>
      <c r="F176" s="126">
        <v>-14.351900000000001</v>
      </c>
      <c r="G176" s="126">
        <v>-1.0254000000000001</v>
      </c>
      <c r="H176" s="126">
        <v>5.2794999999999996</v>
      </c>
      <c r="I176" s="126">
        <v>1.6419999999999999</v>
      </c>
      <c r="J176" s="126">
        <v>2.2170000000000001</v>
      </c>
      <c r="K176" s="126">
        <v>0.98770000000000002</v>
      </c>
      <c r="L176" s="126">
        <v>4.6157000000000004</v>
      </c>
      <c r="M176" s="126">
        <v>6.8391999999999999</v>
      </c>
      <c r="N176" s="126">
        <v>7.0805999999999996</v>
      </c>
      <c r="O176" s="126">
        <v>8.1244999999999994</v>
      </c>
      <c r="P176" s="126">
        <v>8.4545999999999992</v>
      </c>
      <c r="Q176" s="126">
        <v>8.5068000000000001</v>
      </c>
      <c r="R176" s="126">
        <v>9.0701999999999998</v>
      </c>
      <c r="S176" s="118"/>
    </row>
    <row r="177" spans="1:19" x14ac:dyDescent="0.3">
      <c r="A177" s="122" t="s">
        <v>570</v>
      </c>
      <c r="B177" s="122" t="s">
        <v>584</v>
      </c>
      <c r="C177" s="122">
        <v>120256</v>
      </c>
      <c r="D177" s="125">
        <v>44260</v>
      </c>
      <c r="E177" s="126">
        <v>25.538799999999998</v>
      </c>
      <c r="F177" s="126">
        <v>-13.858000000000001</v>
      </c>
      <c r="G177" s="126">
        <v>-0.52400000000000002</v>
      </c>
      <c r="H177" s="126">
        <v>5.7230999999999996</v>
      </c>
      <c r="I177" s="126">
        <v>2.0979999999999999</v>
      </c>
      <c r="J177" s="126">
        <v>2.6749999999999998</v>
      </c>
      <c r="K177" s="126">
        <v>1.4454</v>
      </c>
      <c r="L177" s="126">
        <v>5.0814000000000004</v>
      </c>
      <c r="M177" s="126">
        <v>7.3173000000000004</v>
      </c>
      <c r="N177" s="126">
        <v>7.5675999999999997</v>
      </c>
      <c r="O177" s="126">
        <v>8.5988000000000007</v>
      </c>
      <c r="P177" s="126">
        <v>8.8544</v>
      </c>
      <c r="Q177" s="126">
        <v>8.9552999999999994</v>
      </c>
      <c r="R177" s="126">
        <v>9.5640999999999998</v>
      </c>
      <c r="S177" s="118"/>
    </row>
    <row r="178" spans="1:19" x14ac:dyDescent="0.3">
      <c r="A178" s="122" t="s">
        <v>570</v>
      </c>
      <c r="B178" s="122" t="s">
        <v>585</v>
      </c>
      <c r="C178" s="122">
        <v>121279</v>
      </c>
      <c r="D178" s="125">
        <v>44260</v>
      </c>
      <c r="E178" s="126">
        <v>19.404199999999999</v>
      </c>
      <c r="F178" s="126">
        <v>1.5048999999999999</v>
      </c>
      <c r="G178" s="126">
        <v>5.7712000000000003</v>
      </c>
      <c r="H178" s="126">
        <v>7.3733000000000004</v>
      </c>
      <c r="I178" s="126">
        <v>0.38879999999999998</v>
      </c>
      <c r="J178" s="126">
        <v>4.2664</v>
      </c>
      <c r="K178" s="126">
        <v>-0.34489999999999998</v>
      </c>
      <c r="L178" s="126">
        <v>3.8382999999999998</v>
      </c>
      <c r="M178" s="126">
        <v>6.8628999999999998</v>
      </c>
      <c r="N178" s="126">
        <v>8.4009</v>
      </c>
      <c r="O178" s="126">
        <v>9.7841000000000005</v>
      </c>
      <c r="P178" s="126">
        <v>8.4731000000000005</v>
      </c>
      <c r="Q178" s="126">
        <v>8.6393000000000004</v>
      </c>
      <c r="R178" s="126">
        <v>10.4094</v>
      </c>
      <c r="S178" s="118"/>
    </row>
    <row r="179" spans="1:19" x14ac:dyDescent="0.3">
      <c r="A179" s="122" t="s">
        <v>570</v>
      </c>
      <c r="B179" s="122" t="s">
        <v>586</v>
      </c>
      <c r="C179" s="122">
        <v>121280</v>
      </c>
      <c r="D179" s="125">
        <v>44260</v>
      </c>
      <c r="E179" s="126">
        <v>19.104900000000001</v>
      </c>
      <c r="F179" s="126">
        <v>1.1463000000000001</v>
      </c>
      <c r="G179" s="126">
        <v>5.4791999999999996</v>
      </c>
      <c r="H179" s="126">
        <v>7.0510999999999999</v>
      </c>
      <c r="I179" s="126">
        <v>7.6399999999999996E-2</v>
      </c>
      <c r="J179" s="126">
        <v>3.9489000000000001</v>
      </c>
      <c r="K179" s="126">
        <v>-0.67490000000000006</v>
      </c>
      <c r="L179" s="126">
        <v>3.4946000000000002</v>
      </c>
      <c r="M179" s="126">
        <v>6.5049999999999999</v>
      </c>
      <c r="N179" s="126">
        <v>8.0306999999999995</v>
      </c>
      <c r="O179" s="126">
        <v>9.4549000000000003</v>
      </c>
      <c r="P179" s="126">
        <v>8.2089999999999996</v>
      </c>
      <c r="Q179" s="126">
        <v>8.4283999999999999</v>
      </c>
      <c r="R179" s="126">
        <v>10.035299999999999</v>
      </c>
      <c r="S179" s="118"/>
    </row>
    <row r="180" spans="1:19" x14ac:dyDescent="0.3">
      <c r="A180" s="122" t="s">
        <v>570</v>
      </c>
      <c r="B180" s="122" t="s">
        <v>587</v>
      </c>
      <c r="C180" s="122">
        <v>147217</v>
      </c>
      <c r="D180" s="125">
        <v>44259</v>
      </c>
      <c r="E180" s="126">
        <v>1129.7293999999999</v>
      </c>
      <c r="F180" s="126">
        <v>12.0939</v>
      </c>
      <c r="G180" s="126">
        <v>5.8539000000000003</v>
      </c>
      <c r="H180" s="126">
        <v>4.1665000000000001</v>
      </c>
      <c r="I180" s="126">
        <v>3.1943999999999999</v>
      </c>
      <c r="J180" s="126">
        <v>2.8984999999999999</v>
      </c>
      <c r="K180" s="126">
        <v>2.6981000000000002</v>
      </c>
      <c r="L180" s="126">
        <v>4.4009999999999998</v>
      </c>
      <c r="M180" s="126">
        <v>4.97</v>
      </c>
      <c r="N180" s="126">
        <v>4.9359999999999999</v>
      </c>
      <c r="O180" s="126"/>
      <c r="P180" s="126"/>
      <c r="Q180" s="126">
        <v>6.9676</v>
      </c>
      <c r="R180" s="126"/>
      <c r="S180" s="118"/>
    </row>
    <row r="181" spans="1:19" x14ac:dyDescent="0.3">
      <c r="A181" s="122" t="s">
        <v>570</v>
      </c>
      <c r="B181" s="122" t="s">
        <v>588</v>
      </c>
      <c r="C181" s="122">
        <v>147223</v>
      </c>
      <c r="D181" s="125">
        <v>44259</v>
      </c>
      <c r="E181" s="126">
        <v>1119.5025000000001</v>
      </c>
      <c r="F181" s="126">
        <v>27.864899999999999</v>
      </c>
      <c r="G181" s="126">
        <v>10.7568</v>
      </c>
      <c r="H181" s="126">
        <v>5.9640000000000004</v>
      </c>
      <c r="I181" s="126">
        <v>3.8268</v>
      </c>
      <c r="J181" s="126">
        <v>2.9483000000000001</v>
      </c>
      <c r="K181" s="126">
        <v>2.3448000000000002</v>
      </c>
      <c r="L181" s="126">
        <v>3.9533999999999998</v>
      </c>
      <c r="M181" s="126">
        <v>4.4901</v>
      </c>
      <c r="N181" s="126">
        <v>4.4374000000000002</v>
      </c>
      <c r="O181" s="126"/>
      <c r="P181" s="126"/>
      <c r="Q181" s="126">
        <v>6.4318</v>
      </c>
      <c r="R181" s="126"/>
      <c r="S181" s="118"/>
    </row>
    <row r="182" spans="1:19" x14ac:dyDescent="0.3">
      <c r="A182" s="122" t="s">
        <v>570</v>
      </c>
      <c r="B182" s="122" t="s">
        <v>589</v>
      </c>
      <c r="C182" s="122">
        <v>118232</v>
      </c>
      <c r="D182" s="125">
        <v>44260</v>
      </c>
      <c r="E182" s="126">
        <v>1765.8347000000001</v>
      </c>
      <c r="F182" s="126">
        <v>-11.4518</v>
      </c>
      <c r="G182" s="126">
        <v>-18.380299999999998</v>
      </c>
      <c r="H182" s="126">
        <v>9.8511000000000006</v>
      </c>
      <c r="I182" s="126">
        <v>-14.801399999999999</v>
      </c>
      <c r="J182" s="126">
        <v>-11.1135</v>
      </c>
      <c r="K182" s="126">
        <v>-8.0969999999999995</v>
      </c>
      <c r="L182" s="126">
        <v>-1.5487</v>
      </c>
      <c r="M182" s="126">
        <v>3.2898000000000001</v>
      </c>
      <c r="N182" s="126">
        <v>4.6256000000000004</v>
      </c>
      <c r="O182" s="126">
        <v>7.5575000000000001</v>
      </c>
      <c r="P182" s="126">
        <v>7.1063999999999998</v>
      </c>
      <c r="Q182" s="126">
        <v>7.1929999999999996</v>
      </c>
      <c r="R182" s="126">
        <v>7.4648000000000003</v>
      </c>
      <c r="S182" s="118"/>
    </row>
    <row r="183" spans="1:19" x14ac:dyDescent="0.3">
      <c r="A183" s="122" t="s">
        <v>570</v>
      </c>
      <c r="B183" s="122" t="s">
        <v>590</v>
      </c>
      <c r="C183" s="122">
        <v>120444</v>
      </c>
      <c r="D183" s="125">
        <v>44260</v>
      </c>
      <c r="E183" s="126">
        <v>1860.1358</v>
      </c>
      <c r="F183" s="126">
        <v>-11.0322</v>
      </c>
      <c r="G183" s="126">
        <v>-17.950700000000001</v>
      </c>
      <c r="H183" s="126">
        <v>10.276199999999999</v>
      </c>
      <c r="I183" s="126">
        <v>-14.3818</v>
      </c>
      <c r="J183" s="126">
        <v>-10.694599999999999</v>
      </c>
      <c r="K183" s="126">
        <v>-7.6837</v>
      </c>
      <c r="L183" s="126">
        <v>-1.1322000000000001</v>
      </c>
      <c r="M183" s="126">
        <v>3.7195999999999998</v>
      </c>
      <c r="N183" s="126">
        <v>5.1105999999999998</v>
      </c>
      <c r="O183" s="126">
        <v>8.0166000000000004</v>
      </c>
      <c r="P183" s="126">
        <v>7.5523999999999996</v>
      </c>
      <c r="Q183" s="126">
        <v>7.8357000000000001</v>
      </c>
      <c r="R183" s="126">
        <v>7.9371999999999998</v>
      </c>
      <c r="S183" s="118"/>
    </row>
    <row r="184" spans="1:19" x14ac:dyDescent="0.3">
      <c r="A184" s="122" t="s">
        <v>570</v>
      </c>
      <c r="B184" s="122" t="s">
        <v>591</v>
      </c>
      <c r="C184" s="122">
        <v>123690</v>
      </c>
      <c r="D184" s="125">
        <v>44260</v>
      </c>
      <c r="E184" s="126">
        <v>50.085599999999999</v>
      </c>
      <c r="F184" s="126">
        <v>-14.7149</v>
      </c>
      <c r="G184" s="126">
        <v>-1.8459000000000001</v>
      </c>
      <c r="H184" s="126">
        <v>4.47</v>
      </c>
      <c r="I184" s="126">
        <v>-1.3693</v>
      </c>
      <c r="J184" s="126">
        <v>0.63800000000000001</v>
      </c>
      <c r="K184" s="126">
        <v>-1.1451</v>
      </c>
      <c r="L184" s="126">
        <v>3.5323000000000002</v>
      </c>
      <c r="M184" s="126">
        <v>6.5502000000000002</v>
      </c>
      <c r="N184" s="126">
        <v>7.2111000000000001</v>
      </c>
      <c r="O184" s="126">
        <v>8.9381000000000004</v>
      </c>
      <c r="P184" s="126">
        <v>8.4257000000000009</v>
      </c>
      <c r="Q184" s="126">
        <v>7.5282</v>
      </c>
      <c r="R184" s="126">
        <v>9.5236000000000001</v>
      </c>
      <c r="S184" s="118"/>
    </row>
    <row r="185" spans="1:19" x14ac:dyDescent="0.3">
      <c r="A185" s="122" t="s">
        <v>570</v>
      </c>
      <c r="B185" s="122" t="s">
        <v>592</v>
      </c>
      <c r="C185" s="122">
        <v>123693</v>
      </c>
      <c r="D185" s="125">
        <v>44260</v>
      </c>
      <c r="E185" s="126">
        <v>51.273000000000003</v>
      </c>
      <c r="F185" s="126">
        <v>-14.303100000000001</v>
      </c>
      <c r="G185" s="126">
        <v>-1.4236</v>
      </c>
      <c r="H185" s="126">
        <v>4.8962000000000003</v>
      </c>
      <c r="I185" s="126">
        <v>-0.94410000000000005</v>
      </c>
      <c r="J185" s="126">
        <v>1.0609999999999999</v>
      </c>
      <c r="K185" s="126">
        <v>-0.72230000000000005</v>
      </c>
      <c r="L185" s="126">
        <v>3.9582999999999999</v>
      </c>
      <c r="M185" s="126">
        <v>6.9901999999999997</v>
      </c>
      <c r="N185" s="126">
        <v>7.6348000000000003</v>
      </c>
      <c r="O185" s="126">
        <v>9.3229000000000006</v>
      </c>
      <c r="P185" s="126">
        <v>8.8110999999999997</v>
      </c>
      <c r="Q185" s="126">
        <v>9.0054999999999996</v>
      </c>
      <c r="R185" s="126">
        <v>9.9042999999999992</v>
      </c>
      <c r="S185" s="118"/>
    </row>
    <row r="186" spans="1:19" x14ac:dyDescent="0.3">
      <c r="A186" s="122" t="s">
        <v>570</v>
      </c>
      <c r="B186" s="122" t="s">
        <v>593</v>
      </c>
      <c r="C186" s="122">
        <v>119795</v>
      </c>
      <c r="D186" s="125">
        <v>44260</v>
      </c>
      <c r="E186" s="126">
        <v>19.991</v>
      </c>
      <c r="F186" s="126">
        <v>3.6520000000000001</v>
      </c>
      <c r="G186" s="126">
        <v>10.4161</v>
      </c>
      <c r="H186" s="126">
        <v>9.5378000000000007</v>
      </c>
      <c r="I186" s="126">
        <v>0.4017</v>
      </c>
      <c r="J186" s="126">
        <v>3.4521000000000002</v>
      </c>
      <c r="K186" s="126">
        <v>-1.1025</v>
      </c>
      <c r="L186" s="126">
        <v>3.8193000000000001</v>
      </c>
      <c r="M186" s="126">
        <v>6.3411</v>
      </c>
      <c r="N186" s="126">
        <v>7.6840000000000002</v>
      </c>
      <c r="O186" s="126">
        <v>8.6722000000000001</v>
      </c>
      <c r="P186" s="126">
        <v>8.4681999999999995</v>
      </c>
      <c r="Q186" s="126">
        <v>8.5083000000000002</v>
      </c>
      <c r="R186" s="126">
        <v>9.4513999999999996</v>
      </c>
      <c r="S186" s="118"/>
    </row>
    <row r="187" spans="1:19" x14ac:dyDescent="0.3">
      <c r="A187" s="122" t="s">
        <v>570</v>
      </c>
      <c r="B187" s="122" t="s">
        <v>594</v>
      </c>
      <c r="C187" s="122">
        <v>118078</v>
      </c>
      <c r="D187" s="125">
        <v>44260</v>
      </c>
      <c r="E187" s="126">
        <v>19.293099999999999</v>
      </c>
      <c r="F187" s="126">
        <v>3.0272000000000001</v>
      </c>
      <c r="G187" s="126">
        <v>9.9719999999999995</v>
      </c>
      <c r="H187" s="126">
        <v>9.1239000000000008</v>
      </c>
      <c r="I187" s="126">
        <v>-1.26E-2</v>
      </c>
      <c r="J187" s="126">
        <v>3.0476000000000001</v>
      </c>
      <c r="K187" s="126">
        <v>-1.5037</v>
      </c>
      <c r="L187" s="126">
        <v>3.4115000000000002</v>
      </c>
      <c r="M187" s="126">
        <v>5.9226999999999999</v>
      </c>
      <c r="N187" s="126">
        <v>7.2535999999999996</v>
      </c>
      <c r="O187" s="126">
        <v>8.2268000000000008</v>
      </c>
      <c r="P187" s="126">
        <v>7.9893999999999998</v>
      </c>
      <c r="Q187" s="126">
        <v>5.0012999999999996</v>
      </c>
      <c r="R187" s="126">
        <v>9.0176999999999996</v>
      </c>
      <c r="S187" s="118"/>
    </row>
    <row r="188" spans="1:19" x14ac:dyDescent="0.3">
      <c r="A188" s="122" t="s">
        <v>570</v>
      </c>
      <c r="B188" s="122" t="s">
        <v>595</v>
      </c>
      <c r="C188" s="122">
        <v>105823</v>
      </c>
      <c r="D188" s="125">
        <v>44260</v>
      </c>
      <c r="E188" s="126">
        <v>27.278400000000001</v>
      </c>
      <c r="F188" s="126">
        <v>1.7396</v>
      </c>
      <c r="G188" s="126">
        <v>5.8010000000000002</v>
      </c>
      <c r="H188" s="126">
        <v>6.1048</v>
      </c>
      <c r="I188" s="126">
        <v>0.16950000000000001</v>
      </c>
      <c r="J188" s="126">
        <v>3.1375999999999999</v>
      </c>
      <c r="K188" s="126">
        <v>-1.1158999999999999</v>
      </c>
      <c r="L188" s="126">
        <v>2.5606</v>
      </c>
      <c r="M188" s="126">
        <v>4.9116</v>
      </c>
      <c r="N188" s="126">
        <v>5.8536999999999999</v>
      </c>
      <c r="O188" s="126">
        <v>8.0934000000000008</v>
      </c>
      <c r="P188" s="126">
        <v>7.6338999999999997</v>
      </c>
      <c r="Q188" s="126">
        <v>7.5567000000000002</v>
      </c>
      <c r="R188" s="126">
        <v>8.1097000000000001</v>
      </c>
      <c r="S188" s="118"/>
    </row>
    <row r="189" spans="1:19" x14ac:dyDescent="0.3">
      <c r="A189" s="122" t="s">
        <v>570</v>
      </c>
      <c r="B189" s="122" t="s">
        <v>596</v>
      </c>
      <c r="C189" s="122">
        <v>120338</v>
      </c>
      <c r="D189" s="125">
        <v>44260</v>
      </c>
      <c r="E189" s="126">
        <v>28.756399999999999</v>
      </c>
      <c r="F189" s="126">
        <v>2.2848999999999999</v>
      </c>
      <c r="G189" s="126">
        <v>6.3497000000000003</v>
      </c>
      <c r="H189" s="126">
        <v>6.6631999999999998</v>
      </c>
      <c r="I189" s="126">
        <v>0.71950000000000003</v>
      </c>
      <c r="J189" s="126">
        <v>3.6913</v>
      </c>
      <c r="K189" s="126">
        <v>-0.56689999999999996</v>
      </c>
      <c r="L189" s="126">
        <v>3.1048</v>
      </c>
      <c r="M189" s="126">
        <v>5.4732000000000003</v>
      </c>
      <c r="N189" s="126">
        <v>6.4302999999999999</v>
      </c>
      <c r="O189" s="126">
        <v>8.6884999999999994</v>
      </c>
      <c r="P189" s="126">
        <v>8.2911000000000001</v>
      </c>
      <c r="Q189" s="126">
        <v>8.1379000000000001</v>
      </c>
      <c r="R189" s="126">
        <v>8.6958000000000002</v>
      </c>
      <c r="S189" s="118"/>
    </row>
    <row r="190" spans="1:19" x14ac:dyDescent="0.3">
      <c r="A190" s="122" t="s">
        <v>570</v>
      </c>
      <c r="B190" s="122" t="s">
        <v>597</v>
      </c>
      <c r="C190" s="122">
        <v>134545</v>
      </c>
      <c r="D190" s="125">
        <v>44260</v>
      </c>
      <c r="E190" s="126">
        <v>15.977399999999999</v>
      </c>
      <c r="F190" s="126">
        <v>-0.91379999999999995</v>
      </c>
      <c r="G190" s="126">
        <v>3.0467</v>
      </c>
      <c r="H190" s="126">
        <v>7.2224000000000004</v>
      </c>
      <c r="I190" s="126">
        <v>-0.47199999999999998</v>
      </c>
      <c r="J190" s="126">
        <v>0.8246</v>
      </c>
      <c r="K190" s="126">
        <v>-1.7968999999999999</v>
      </c>
      <c r="L190" s="126">
        <v>3.1257000000000001</v>
      </c>
      <c r="M190" s="126">
        <v>6.0986000000000002</v>
      </c>
      <c r="N190" s="126">
        <v>7.7472000000000003</v>
      </c>
      <c r="O190" s="126">
        <v>8.8783999999999992</v>
      </c>
      <c r="P190" s="126">
        <v>8.3872</v>
      </c>
      <c r="Q190" s="126">
        <v>8.3979999999999997</v>
      </c>
      <c r="R190" s="126">
        <v>9.6946999999999992</v>
      </c>
      <c r="S190" s="119"/>
    </row>
    <row r="191" spans="1:19" x14ac:dyDescent="0.3">
      <c r="A191" s="122" t="s">
        <v>570</v>
      </c>
      <c r="B191" s="122" t="s">
        <v>598</v>
      </c>
      <c r="C191" s="122">
        <v>134547</v>
      </c>
      <c r="D191" s="125">
        <v>44260</v>
      </c>
      <c r="E191" s="126">
        <v>16.276</v>
      </c>
      <c r="F191" s="126">
        <v>-0.44850000000000001</v>
      </c>
      <c r="G191" s="126">
        <v>3.5144000000000002</v>
      </c>
      <c r="H191" s="126">
        <v>7.7001999999999997</v>
      </c>
      <c r="I191" s="126">
        <v>1.4999999999999999E-2</v>
      </c>
      <c r="J191" s="126">
        <v>1.3148</v>
      </c>
      <c r="K191" s="126">
        <v>-1.3117000000000001</v>
      </c>
      <c r="L191" s="126">
        <v>3.6227999999999998</v>
      </c>
      <c r="M191" s="126">
        <v>6.6120999999999999</v>
      </c>
      <c r="N191" s="126">
        <v>8.2757000000000005</v>
      </c>
      <c r="O191" s="126">
        <v>9.3468</v>
      </c>
      <c r="P191" s="126">
        <v>8.7537000000000003</v>
      </c>
      <c r="Q191" s="126">
        <v>8.7439</v>
      </c>
      <c r="R191" s="126">
        <v>10.199199999999999</v>
      </c>
      <c r="S191" s="119"/>
    </row>
    <row r="192" spans="1:19" x14ac:dyDescent="0.3">
      <c r="A192" s="122" t="s">
        <v>570</v>
      </c>
      <c r="B192" s="122" t="s">
        <v>599</v>
      </c>
      <c r="C192" s="122">
        <v>138566</v>
      </c>
      <c r="D192" s="125">
        <v>44260</v>
      </c>
      <c r="E192" s="126">
        <v>18.920999999999999</v>
      </c>
      <c r="F192" s="126">
        <v>-5.7862999999999998</v>
      </c>
      <c r="G192" s="126">
        <v>4.3741000000000003</v>
      </c>
      <c r="H192" s="126">
        <v>7.3960999999999997</v>
      </c>
      <c r="I192" s="126">
        <v>1.2481</v>
      </c>
      <c r="J192" s="126">
        <v>3.8071999999999999</v>
      </c>
      <c r="K192" s="126">
        <v>-0.70040000000000002</v>
      </c>
      <c r="L192" s="126">
        <v>3.6663999999999999</v>
      </c>
      <c r="M192" s="126">
        <v>5.9873000000000003</v>
      </c>
      <c r="N192" s="126">
        <v>6.8174000000000001</v>
      </c>
      <c r="O192" s="126">
        <v>8.4765999999999995</v>
      </c>
      <c r="P192" s="126">
        <v>7.984</v>
      </c>
      <c r="Q192" s="126">
        <v>8.3003999999999998</v>
      </c>
      <c r="R192" s="126">
        <v>9.6316000000000006</v>
      </c>
      <c r="S192" s="119"/>
    </row>
    <row r="193" spans="1:19" x14ac:dyDescent="0.3">
      <c r="A193" s="122" t="s">
        <v>570</v>
      </c>
      <c r="B193" s="122" t="s">
        <v>600</v>
      </c>
      <c r="C193" s="122">
        <v>138564</v>
      </c>
      <c r="D193" s="125">
        <v>44260</v>
      </c>
      <c r="E193" s="126">
        <v>19.659600000000001</v>
      </c>
      <c r="F193" s="126">
        <v>-5.3833000000000002</v>
      </c>
      <c r="G193" s="126">
        <v>4.8291000000000004</v>
      </c>
      <c r="H193" s="126">
        <v>7.8625999999999996</v>
      </c>
      <c r="I193" s="126">
        <v>1.7093</v>
      </c>
      <c r="J193" s="126">
        <v>4.2641999999999998</v>
      </c>
      <c r="K193" s="126">
        <v>-0.2447</v>
      </c>
      <c r="L193" s="126">
        <v>4.1333000000000002</v>
      </c>
      <c r="M193" s="126">
        <v>6.4710999999999999</v>
      </c>
      <c r="N193" s="126">
        <v>7.3163</v>
      </c>
      <c r="O193" s="126">
        <v>9.0097000000000005</v>
      </c>
      <c r="P193" s="126">
        <v>8.5157000000000007</v>
      </c>
      <c r="Q193" s="126">
        <v>8.8201999999999998</v>
      </c>
      <c r="R193" s="126">
        <v>10.151</v>
      </c>
      <c r="S193" s="119"/>
    </row>
    <row r="194" spans="1:19" x14ac:dyDescent="0.3">
      <c r="A194" s="122" t="s">
        <v>570</v>
      </c>
      <c r="B194" s="122" t="s">
        <v>601</v>
      </c>
      <c r="C194" s="122">
        <v>125503</v>
      </c>
      <c r="D194" s="125">
        <v>44260</v>
      </c>
      <c r="E194" s="126">
        <v>2545.5612999999998</v>
      </c>
      <c r="F194" s="126">
        <v>-6.7995999999999999</v>
      </c>
      <c r="G194" s="126">
        <v>0.999</v>
      </c>
      <c r="H194" s="126">
        <v>6.6478999999999999</v>
      </c>
      <c r="I194" s="126">
        <v>-1.3855999999999999</v>
      </c>
      <c r="J194" s="126">
        <v>0.75590000000000002</v>
      </c>
      <c r="K194" s="126">
        <v>-1.4990000000000001</v>
      </c>
      <c r="L194" s="126">
        <v>3.83</v>
      </c>
      <c r="M194" s="126">
        <v>6.5366</v>
      </c>
      <c r="N194" s="126">
        <v>7.3887999999999998</v>
      </c>
      <c r="O194" s="126">
        <v>9.0429999999999993</v>
      </c>
      <c r="P194" s="126">
        <v>8.5808999999999997</v>
      </c>
      <c r="Q194" s="126">
        <v>8.9057999999999993</v>
      </c>
      <c r="R194" s="126">
        <v>9.6178000000000008</v>
      </c>
      <c r="S194" s="119"/>
    </row>
    <row r="195" spans="1:19" x14ac:dyDescent="0.3">
      <c r="A195" s="122" t="s">
        <v>570</v>
      </c>
      <c r="B195" s="122" t="s">
        <v>602</v>
      </c>
      <c r="C195" s="122">
        <v>125498</v>
      </c>
      <c r="D195" s="125">
        <v>44260</v>
      </c>
      <c r="E195" s="126">
        <v>2443.6581999999999</v>
      </c>
      <c r="F195" s="126">
        <v>-7.2697000000000003</v>
      </c>
      <c r="G195" s="126">
        <v>0.52880000000000005</v>
      </c>
      <c r="H195" s="126">
        <v>6.1768000000000001</v>
      </c>
      <c r="I195" s="126">
        <v>-1.8552999999999999</v>
      </c>
      <c r="J195" s="126">
        <v>0.29049999999999998</v>
      </c>
      <c r="K195" s="126">
        <v>-1.9653</v>
      </c>
      <c r="L195" s="126">
        <v>3.3523999999999998</v>
      </c>
      <c r="M195" s="126">
        <v>6.0441000000000003</v>
      </c>
      <c r="N195" s="126">
        <v>6.8845999999999998</v>
      </c>
      <c r="O195" s="126">
        <v>8.5183999999999997</v>
      </c>
      <c r="P195" s="126">
        <v>8.0098000000000003</v>
      </c>
      <c r="Q195" s="126">
        <v>8.1448999999999998</v>
      </c>
      <c r="R195" s="126">
        <v>9.1056000000000008</v>
      </c>
      <c r="S195" s="119"/>
    </row>
    <row r="196" spans="1:19" x14ac:dyDescent="0.3">
      <c r="A196" s="122" t="s">
        <v>570</v>
      </c>
      <c r="B196" s="122" t="s">
        <v>603</v>
      </c>
      <c r="C196" s="122">
        <v>100784</v>
      </c>
      <c r="D196" s="125">
        <v>44260</v>
      </c>
      <c r="E196" s="126">
        <v>33.803800000000003</v>
      </c>
      <c r="F196" s="126">
        <v>3.1316000000000002</v>
      </c>
      <c r="G196" s="126">
        <v>3.1680999999999999</v>
      </c>
      <c r="H196" s="126">
        <v>2.3611</v>
      </c>
      <c r="I196" s="126">
        <v>2.1614</v>
      </c>
      <c r="J196" s="126">
        <v>3.7435999999999998</v>
      </c>
      <c r="K196" s="126">
        <v>2.8248000000000002</v>
      </c>
      <c r="L196" s="126">
        <v>3.8048999999999999</v>
      </c>
      <c r="M196" s="126">
        <v>5.1883999999999997</v>
      </c>
      <c r="N196" s="126">
        <v>6.4683000000000002</v>
      </c>
      <c r="O196" s="126">
        <v>7.8909000000000002</v>
      </c>
      <c r="P196" s="126">
        <v>7.3876999999999997</v>
      </c>
      <c r="Q196" s="126">
        <v>7.8137999999999996</v>
      </c>
      <c r="R196" s="126">
        <v>8.1526999999999994</v>
      </c>
      <c r="S196" s="119"/>
    </row>
    <row r="197" spans="1:19" x14ac:dyDescent="0.3">
      <c r="A197" s="122" t="s">
        <v>570</v>
      </c>
      <c r="B197" s="122" t="s">
        <v>604</v>
      </c>
      <c r="C197" s="122">
        <v>119625</v>
      </c>
      <c r="D197" s="125">
        <v>44260</v>
      </c>
      <c r="E197" s="126">
        <v>34.0702</v>
      </c>
      <c r="F197" s="126">
        <v>3.4285000000000001</v>
      </c>
      <c r="G197" s="126">
        <v>3.4291999999999998</v>
      </c>
      <c r="H197" s="126">
        <v>2.6183999999999998</v>
      </c>
      <c r="I197" s="126">
        <v>2.4163999999999999</v>
      </c>
      <c r="J197" s="126">
        <v>4.0029000000000003</v>
      </c>
      <c r="K197" s="126">
        <v>3.0510000000000002</v>
      </c>
      <c r="L197" s="126">
        <v>3.9855999999999998</v>
      </c>
      <c r="M197" s="126">
        <v>5.3564999999999996</v>
      </c>
      <c r="N197" s="126">
        <v>6.6340000000000003</v>
      </c>
      <c r="O197" s="126">
        <v>8.0419999999999998</v>
      </c>
      <c r="P197" s="126">
        <v>7.4943</v>
      </c>
      <c r="Q197" s="126">
        <v>7.9875999999999996</v>
      </c>
      <c r="R197" s="126">
        <v>8.3070000000000004</v>
      </c>
      <c r="S197" s="119"/>
    </row>
    <row r="198" spans="1:19" x14ac:dyDescent="0.3">
      <c r="A198" s="122" t="s">
        <v>570</v>
      </c>
      <c r="B198" s="122" t="s">
        <v>605</v>
      </c>
      <c r="C198" s="122">
        <v>147636</v>
      </c>
      <c r="D198" s="125">
        <v>44260</v>
      </c>
      <c r="E198" s="126">
        <v>11.231400000000001</v>
      </c>
      <c r="F198" s="126">
        <v>-17.215900000000001</v>
      </c>
      <c r="G198" s="126">
        <v>3.5758000000000001</v>
      </c>
      <c r="H198" s="126">
        <v>7.4387999999999996</v>
      </c>
      <c r="I198" s="126">
        <v>-0.34660000000000002</v>
      </c>
      <c r="J198" s="126">
        <v>1.1035999999999999</v>
      </c>
      <c r="K198" s="126">
        <v>-1.7954000000000001</v>
      </c>
      <c r="L198" s="126">
        <v>3.9159000000000002</v>
      </c>
      <c r="M198" s="126">
        <v>7.5016999999999996</v>
      </c>
      <c r="N198" s="126">
        <v>7.6319999999999997</v>
      </c>
      <c r="O198" s="126"/>
      <c r="P198" s="126"/>
      <c r="Q198" s="126">
        <v>8.6310000000000002</v>
      </c>
      <c r="R198" s="126"/>
      <c r="S198" s="119"/>
    </row>
    <row r="199" spans="1:19" x14ac:dyDescent="0.3">
      <c r="A199" s="122" t="s">
        <v>570</v>
      </c>
      <c r="B199" s="122" t="s">
        <v>606</v>
      </c>
      <c r="C199" s="122">
        <v>147635</v>
      </c>
      <c r="D199" s="125">
        <v>44260</v>
      </c>
      <c r="E199" s="126">
        <v>11.1488</v>
      </c>
      <c r="F199" s="126">
        <v>-17.670500000000001</v>
      </c>
      <c r="G199" s="126">
        <v>3.0564</v>
      </c>
      <c r="H199" s="126">
        <v>6.9311999999999996</v>
      </c>
      <c r="I199" s="126">
        <v>-0.85089999999999999</v>
      </c>
      <c r="J199" s="126">
        <v>0.58489999999999998</v>
      </c>
      <c r="K199" s="126">
        <v>-2.2858000000000001</v>
      </c>
      <c r="L199" s="126">
        <v>3.4045000000000001</v>
      </c>
      <c r="M199" s="126">
        <v>6.9725000000000001</v>
      </c>
      <c r="N199" s="126">
        <v>7.0929000000000002</v>
      </c>
      <c r="O199" s="126"/>
      <c r="P199" s="126"/>
      <c r="Q199" s="126">
        <v>8.0609000000000002</v>
      </c>
      <c r="R199" s="126"/>
      <c r="S199" s="119"/>
    </row>
    <row r="200" spans="1:19" x14ac:dyDescent="0.3">
      <c r="A200" s="122" t="s">
        <v>570</v>
      </c>
      <c r="B200" s="122" t="s">
        <v>607</v>
      </c>
      <c r="C200" s="122">
        <v>126940</v>
      </c>
      <c r="D200" s="125">
        <v>44260</v>
      </c>
      <c r="E200" s="126">
        <v>16.1629</v>
      </c>
      <c r="F200" s="126">
        <v>-2.2581000000000002</v>
      </c>
      <c r="G200" s="126">
        <v>5.2716000000000003</v>
      </c>
      <c r="H200" s="126">
        <v>5.3285</v>
      </c>
      <c r="I200" s="126">
        <v>-1.8504</v>
      </c>
      <c r="J200" s="126">
        <v>1.3240000000000001</v>
      </c>
      <c r="K200" s="126">
        <v>-0.56499999999999995</v>
      </c>
      <c r="L200" s="126">
        <v>2.6488999999999998</v>
      </c>
      <c r="M200" s="126">
        <v>4.9781000000000004</v>
      </c>
      <c r="N200" s="126">
        <v>6.3593999999999999</v>
      </c>
      <c r="O200" s="126">
        <v>4.5385999999999997</v>
      </c>
      <c r="P200" s="126">
        <v>6.1630000000000003</v>
      </c>
      <c r="Q200" s="126">
        <v>7.0088999999999997</v>
      </c>
      <c r="R200" s="126">
        <v>4.2070999999999996</v>
      </c>
      <c r="S200" s="119"/>
    </row>
    <row r="201" spans="1:19" x14ac:dyDescent="0.3">
      <c r="A201" s="122" t="s">
        <v>570</v>
      </c>
      <c r="B201" s="122" t="s">
        <v>608</v>
      </c>
      <c r="C201" s="122">
        <v>126939</v>
      </c>
      <c r="D201" s="125">
        <v>44260</v>
      </c>
      <c r="E201" s="126">
        <v>16.0579</v>
      </c>
      <c r="F201" s="126">
        <v>-2.5002</v>
      </c>
      <c r="G201" s="126">
        <v>5.2302</v>
      </c>
      <c r="H201" s="126">
        <v>5.2656999999999998</v>
      </c>
      <c r="I201" s="126">
        <v>-1.923</v>
      </c>
      <c r="J201" s="126">
        <v>1.2514000000000001</v>
      </c>
      <c r="K201" s="126">
        <v>-0.63100000000000001</v>
      </c>
      <c r="L201" s="126">
        <v>2.5958999999999999</v>
      </c>
      <c r="M201" s="126">
        <v>4.9321999999999999</v>
      </c>
      <c r="N201" s="126">
        <v>6.3085000000000004</v>
      </c>
      <c r="O201" s="126">
        <v>4.4587000000000003</v>
      </c>
      <c r="P201" s="126">
        <v>6.0831</v>
      </c>
      <c r="Q201" s="126">
        <v>6.9105999999999996</v>
      </c>
      <c r="R201" s="126">
        <v>4.1399999999999997</v>
      </c>
      <c r="S201" s="119"/>
    </row>
    <row r="202" spans="1:19" x14ac:dyDescent="0.3">
      <c r="A202" s="127" t="s">
        <v>27</v>
      </c>
      <c r="B202" s="122"/>
      <c r="C202" s="122"/>
      <c r="D202" s="122"/>
      <c r="E202" s="122"/>
      <c r="F202" s="128">
        <f t="shared" ref="F202:R202" si="7">AVERAGE(F164:F201)</f>
        <v>-4.5686789473684222</v>
      </c>
      <c r="G202" s="128">
        <f t="shared" si="7"/>
        <v>1.4001921052631581</v>
      </c>
      <c r="H202" s="128">
        <f t="shared" si="7"/>
        <v>6.7366289473684189</v>
      </c>
      <c r="I202" s="128">
        <f t="shared" si="7"/>
        <v>-1.7736631578947366</v>
      </c>
      <c r="J202" s="128">
        <f t="shared" si="7"/>
        <v>0.99872894736842077</v>
      </c>
      <c r="K202" s="128">
        <f t="shared" si="7"/>
        <v>-1.1735789473684208</v>
      </c>
      <c r="L202" s="128">
        <f t="shared" si="7"/>
        <v>3.2072210526315788</v>
      </c>
      <c r="M202" s="128">
        <f t="shared" si="7"/>
        <v>5.9371289473684206</v>
      </c>
      <c r="N202" s="128">
        <f t="shared" si="7"/>
        <v>6.9304499999999987</v>
      </c>
      <c r="O202" s="128">
        <f t="shared" si="7"/>
        <v>8.5202205882352917</v>
      </c>
      <c r="P202" s="128">
        <f t="shared" si="7"/>
        <v>8.1867470588235332</v>
      </c>
      <c r="Q202" s="128">
        <f t="shared" si="7"/>
        <v>8.2006710526315807</v>
      </c>
      <c r="R202" s="128">
        <f t="shared" si="7"/>
        <v>9.0692999999999984</v>
      </c>
      <c r="S202" s="119"/>
    </row>
    <row r="203" spans="1:19" x14ac:dyDescent="0.3">
      <c r="A203" s="127" t="s">
        <v>408</v>
      </c>
      <c r="B203" s="122"/>
      <c r="C203" s="122"/>
      <c r="D203" s="122"/>
      <c r="E203" s="122"/>
      <c r="F203" s="128">
        <f t="shared" ref="F203:R203" si="8">MEDIAN(F164:F201)</f>
        <v>-5.5847999999999995</v>
      </c>
      <c r="G203" s="128">
        <f t="shared" si="8"/>
        <v>3.1513999999999998</v>
      </c>
      <c r="H203" s="128">
        <f t="shared" si="8"/>
        <v>6.9248999999999992</v>
      </c>
      <c r="I203" s="128">
        <f t="shared" si="8"/>
        <v>-0.17960000000000001</v>
      </c>
      <c r="J203" s="128">
        <f t="shared" si="8"/>
        <v>2.0138499999999997</v>
      </c>
      <c r="K203" s="128">
        <f t="shared" si="8"/>
        <v>-0.80469999999999997</v>
      </c>
      <c r="L203" s="128">
        <f t="shared" si="8"/>
        <v>3.6145999999999998</v>
      </c>
      <c r="M203" s="128">
        <f t="shared" si="8"/>
        <v>6.0713500000000007</v>
      </c>
      <c r="N203" s="128">
        <f t="shared" si="8"/>
        <v>7.2323500000000003</v>
      </c>
      <c r="O203" s="128">
        <f t="shared" si="8"/>
        <v>8.7294499999999999</v>
      </c>
      <c r="P203" s="128">
        <f t="shared" si="8"/>
        <v>8.3818999999999999</v>
      </c>
      <c r="Q203" s="128">
        <f t="shared" si="8"/>
        <v>8.4676000000000009</v>
      </c>
      <c r="R203" s="128">
        <f t="shared" si="8"/>
        <v>9.3826499999999999</v>
      </c>
      <c r="S203" s="119"/>
    </row>
    <row r="204" spans="1:19" x14ac:dyDescent="0.3">
      <c r="A204" s="122"/>
      <c r="B204" s="122"/>
      <c r="C204" s="122"/>
      <c r="D204" s="122"/>
      <c r="E204" s="122"/>
      <c r="F204" s="122"/>
      <c r="G204" s="122"/>
      <c r="H204" s="122"/>
      <c r="I204" s="122"/>
      <c r="J204" s="122"/>
      <c r="K204" s="122"/>
      <c r="L204" s="122"/>
      <c r="M204" s="122"/>
      <c r="N204" s="122"/>
      <c r="O204" s="122"/>
      <c r="P204" s="122"/>
      <c r="Q204" s="122"/>
      <c r="R204" s="122"/>
      <c r="S204" s="118"/>
    </row>
    <row r="205" spans="1:19" x14ac:dyDescent="0.3">
      <c r="A205" s="124" t="s">
        <v>1805</v>
      </c>
      <c r="B205" s="124"/>
      <c r="C205" s="124"/>
      <c r="D205" s="124"/>
      <c r="E205" s="124"/>
      <c r="F205" s="124"/>
      <c r="G205" s="124"/>
      <c r="H205" s="124"/>
      <c r="I205" s="124"/>
      <c r="J205" s="124"/>
      <c r="K205" s="124"/>
      <c r="L205" s="124"/>
      <c r="M205" s="124"/>
      <c r="N205" s="124"/>
      <c r="O205" s="124"/>
      <c r="P205" s="124"/>
      <c r="Q205" s="124"/>
      <c r="R205" s="124"/>
      <c r="S205" s="121"/>
    </row>
    <row r="206" spans="1:19" x14ac:dyDescent="0.3">
      <c r="A206" s="122" t="s">
        <v>1806</v>
      </c>
      <c r="B206" s="122" t="s">
        <v>1671</v>
      </c>
      <c r="C206" s="122">
        <v>101818</v>
      </c>
      <c r="D206" s="125">
        <v>44260</v>
      </c>
      <c r="E206" s="126">
        <v>46.160800000000002</v>
      </c>
      <c r="F206" s="126">
        <v>-87.165300000000002</v>
      </c>
      <c r="G206" s="126">
        <v>27.288</v>
      </c>
      <c r="H206" s="126">
        <v>48.281199999999998</v>
      </c>
      <c r="I206" s="126">
        <v>5.3676000000000004</v>
      </c>
      <c r="J206" s="126">
        <v>17.633900000000001</v>
      </c>
      <c r="K206" s="126">
        <v>26.817499999999999</v>
      </c>
      <c r="L206" s="126">
        <v>30.4025</v>
      </c>
      <c r="M206" s="126">
        <v>30.828099999999999</v>
      </c>
      <c r="N206" s="126">
        <v>16.630099999999999</v>
      </c>
      <c r="O206" s="126">
        <v>6.7552000000000003</v>
      </c>
      <c r="P206" s="126">
        <v>9.6509</v>
      </c>
      <c r="Q206" s="126">
        <v>9.5334000000000003</v>
      </c>
      <c r="R206" s="126">
        <v>9.85</v>
      </c>
      <c r="S206" s="119" t="s">
        <v>1820</v>
      </c>
    </row>
    <row r="207" spans="1:19" x14ac:dyDescent="0.3">
      <c r="A207" s="122" t="s">
        <v>1806</v>
      </c>
      <c r="B207" s="122" t="s">
        <v>1647</v>
      </c>
      <c r="C207" s="122">
        <v>120705</v>
      </c>
      <c r="D207" s="125">
        <v>44260</v>
      </c>
      <c r="E207" s="126">
        <v>49.5745</v>
      </c>
      <c r="F207" s="126">
        <v>-86.379900000000006</v>
      </c>
      <c r="G207" s="126">
        <v>28.091899999999999</v>
      </c>
      <c r="H207" s="126">
        <v>49.104199999999999</v>
      </c>
      <c r="I207" s="126">
        <v>6.2053000000000003</v>
      </c>
      <c r="J207" s="126">
        <v>18.4863</v>
      </c>
      <c r="K207" s="126">
        <v>27.7179</v>
      </c>
      <c r="L207" s="126">
        <v>31.3583</v>
      </c>
      <c r="M207" s="126">
        <v>31.9054</v>
      </c>
      <c r="N207" s="126">
        <v>17.595500000000001</v>
      </c>
      <c r="O207" s="126">
        <v>7.6558000000000002</v>
      </c>
      <c r="P207" s="126">
        <v>10.749700000000001</v>
      </c>
      <c r="Q207" s="126">
        <v>11.116300000000001</v>
      </c>
      <c r="R207" s="126">
        <v>10.6807</v>
      </c>
      <c r="S207" s="119" t="s">
        <v>1820</v>
      </c>
    </row>
    <row r="208" spans="1:19" x14ac:dyDescent="0.3">
      <c r="A208" s="122" t="s">
        <v>1806</v>
      </c>
      <c r="B208" s="122" t="s">
        <v>1672</v>
      </c>
      <c r="C208" s="122">
        <v>112924</v>
      </c>
      <c r="D208" s="125">
        <v>44260</v>
      </c>
      <c r="E208" s="126">
        <v>22.3781</v>
      </c>
      <c r="F208" s="126">
        <v>-79.909700000000001</v>
      </c>
      <c r="G208" s="126">
        <v>19.876999999999999</v>
      </c>
      <c r="H208" s="126">
        <v>39.796399999999998</v>
      </c>
      <c r="I208" s="126">
        <v>-5.9333999999999998</v>
      </c>
      <c r="J208" s="126">
        <v>5.0407000000000002</v>
      </c>
      <c r="K208" s="126">
        <v>10.049899999999999</v>
      </c>
      <c r="L208" s="126">
        <v>16.8736</v>
      </c>
      <c r="M208" s="126">
        <v>18.6614</v>
      </c>
      <c r="N208" s="126">
        <v>13.321199999999999</v>
      </c>
      <c r="O208" s="126">
        <v>6.7827999999999999</v>
      </c>
      <c r="P208" s="126">
        <v>7.3731999999999998</v>
      </c>
      <c r="Q208" s="126">
        <v>7.8615000000000004</v>
      </c>
      <c r="R208" s="126">
        <v>8.0280000000000005</v>
      </c>
      <c r="S208" s="119"/>
    </row>
    <row r="209" spans="1:19" x14ac:dyDescent="0.3">
      <c r="A209" s="122" t="s">
        <v>1806</v>
      </c>
      <c r="B209" s="122" t="s">
        <v>1648</v>
      </c>
      <c r="C209" s="122">
        <v>120480</v>
      </c>
      <c r="D209" s="125">
        <v>44260</v>
      </c>
      <c r="E209" s="126">
        <v>24.7303</v>
      </c>
      <c r="F209" s="126">
        <v>-78.644400000000005</v>
      </c>
      <c r="G209" s="126">
        <v>21.093</v>
      </c>
      <c r="H209" s="126">
        <v>40.991900000000001</v>
      </c>
      <c r="I209" s="126">
        <v>-4.7530000000000001</v>
      </c>
      <c r="J209" s="126">
        <v>6.2125000000000004</v>
      </c>
      <c r="K209" s="126">
        <v>11.2156</v>
      </c>
      <c r="L209" s="126">
        <v>18.0914</v>
      </c>
      <c r="M209" s="126">
        <v>19.925699999999999</v>
      </c>
      <c r="N209" s="126">
        <v>14.4625</v>
      </c>
      <c r="O209" s="126">
        <v>7.8460999999999999</v>
      </c>
      <c r="P209" s="126">
        <v>8.6060999999999996</v>
      </c>
      <c r="Q209" s="126">
        <v>9.5117999999999991</v>
      </c>
      <c r="R209" s="126">
        <v>9.0827000000000009</v>
      </c>
      <c r="S209" s="119"/>
    </row>
    <row r="210" spans="1:19" x14ac:dyDescent="0.3">
      <c r="A210" s="122" t="s">
        <v>1806</v>
      </c>
      <c r="B210" s="122" t="s">
        <v>1673</v>
      </c>
      <c r="C210" s="122">
        <v>102661</v>
      </c>
      <c r="D210" s="125">
        <v>44260</v>
      </c>
      <c r="E210" s="126">
        <v>29.197600000000001</v>
      </c>
      <c r="F210" s="126">
        <v>-120.7343</v>
      </c>
      <c r="G210" s="126">
        <v>6.5873999999999997</v>
      </c>
      <c r="H210" s="126">
        <v>34.225999999999999</v>
      </c>
      <c r="I210" s="126">
        <v>-0.78310000000000002</v>
      </c>
      <c r="J210" s="126">
        <v>4.3136999999999999</v>
      </c>
      <c r="K210" s="126">
        <v>5.0227000000000004</v>
      </c>
      <c r="L210" s="126">
        <v>11.133900000000001</v>
      </c>
      <c r="M210" s="126">
        <v>12.169600000000001</v>
      </c>
      <c r="N210" s="126">
        <v>11.097799999999999</v>
      </c>
      <c r="O210" s="126">
        <v>10.183999999999999</v>
      </c>
      <c r="P210" s="126">
        <v>8.9624000000000006</v>
      </c>
      <c r="Q210" s="126">
        <v>6.71</v>
      </c>
      <c r="R210" s="126">
        <v>12.256600000000001</v>
      </c>
      <c r="S210" s="119" t="s">
        <v>1820</v>
      </c>
    </row>
    <row r="211" spans="1:19" x14ac:dyDescent="0.3">
      <c r="A211" s="122" t="s">
        <v>1806</v>
      </c>
      <c r="B211" s="122" t="s">
        <v>1649</v>
      </c>
      <c r="C211" s="122">
        <v>119389</v>
      </c>
      <c r="D211" s="125">
        <v>44260</v>
      </c>
      <c r="E211" s="126">
        <v>31.288599999999999</v>
      </c>
      <c r="F211" s="126">
        <v>-120.57259999999999</v>
      </c>
      <c r="G211" s="126">
        <v>7.2759</v>
      </c>
      <c r="H211" s="126">
        <v>35.081200000000003</v>
      </c>
      <c r="I211" s="126">
        <v>9.3299999999999994E-2</v>
      </c>
      <c r="J211" s="126">
        <v>5.2119</v>
      </c>
      <c r="K211" s="126">
        <v>5.9268000000000001</v>
      </c>
      <c r="L211" s="126">
        <v>12.0845</v>
      </c>
      <c r="M211" s="126">
        <v>13.1396</v>
      </c>
      <c r="N211" s="126">
        <v>12.050700000000001</v>
      </c>
      <c r="O211" s="126">
        <v>11.100899999999999</v>
      </c>
      <c r="P211" s="126">
        <v>9.8782999999999994</v>
      </c>
      <c r="Q211" s="126">
        <v>9.6653000000000002</v>
      </c>
      <c r="R211" s="126">
        <v>13.199199999999999</v>
      </c>
      <c r="S211" s="119" t="s">
        <v>1820</v>
      </c>
    </row>
    <row r="212" spans="1:19" x14ac:dyDescent="0.3">
      <c r="A212" s="122" t="s">
        <v>1806</v>
      </c>
      <c r="B212" s="122" t="s">
        <v>1650</v>
      </c>
      <c r="C212" s="122">
        <v>120082</v>
      </c>
      <c r="D212" s="125">
        <v>44260</v>
      </c>
      <c r="E212" s="126">
        <v>37.621600000000001</v>
      </c>
      <c r="F212" s="126">
        <v>-122.41379999999999</v>
      </c>
      <c r="G212" s="126">
        <v>-5.3982999999999999</v>
      </c>
      <c r="H212" s="126">
        <v>29.3811</v>
      </c>
      <c r="I212" s="126">
        <v>-8.8482000000000003</v>
      </c>
      <c r="J212" s="126">
        <v>2.5969000000000002</v>
      </c>
      <c r="K212" s="126">
        <v>12.468</v>
      </c>
      <c r="L212" s="126">
        <v>14.9306</v>
      </c>
      <c r="M212" s="126">
        <v>15.2662</v>
      </c>
      <c r="N212" s="126">
        <v>11.0466</v>
      </c>
      <c r="O212" s="126">
        <v>9.1717999999999993</v>
      </c>
      <c r="P212" s="126">
        <v>10.395200000000001</v>
      </c>
      <c r="Q212" s="126">
        <v>10.1106</v>
      </c>
      <c r="R212" s="126">
        <v>10.6912</v>
      </c>
      <c r="S212" s="119" t="s">
        <v>1821</v>
      </c>
    </row>
    <row r="213" spans="1:19" x14ac:dyDescent="0.3">
      <c r="A213" s="122" t="s">
        <v>1806</v>
      </c>
      <c r="B213" s="122" t="s">
        <v>1674</v>
      </c>
      <c r="C213" s="122">
        <v>113560</v>
      </c>
      <c r="D213" s="125">
        <v>44260</v>
      </c>
      <c r="E213" s="126">
        <v>33.045900000000003</v>
      </c>
      <c r="F213" s="126">
        <v>-124.0568</v>
      </c>
      <c r="G213" s="126">
        <v>-7.1016000000000004</v>
      </c>
      <c r="H213" s="126">
        <v>27.680399999999999</v>
      </c>
      <c r="I213" s="126">
        <v>-10.5428</v>
      </c>
      <c r="J213" s="126">
        <v>0.9</v>
      </c>
      <c r="K213" s="126">
        <v>10.902900000000001</v>
      </c>
      <c r="L213" s="126">
        <v>13.3474</v>
      </c>
      <c r="M213" s="126">
        <v>13.6084</v>
      </c>
      <c r="N213" s="126">
        <v>9.4105000000000008</v>
      </c>
      <c r="O213" s="126">
        <v>7.3564999999999996</v>
      </c>
      <c r="P213" s="126">
        <v>8.2916000000000007</v>
      </c>
      <c r="Q213" s="126">
        <v>7.5332999999999997</v>
      </c>
      <c r="R213" s="126">
        <v>9.0112000000000005</v>
      </c>
      <c r="S213" s="119" t="s">
        <v>1821</v>
      </c>
    </row>
    <row r="214" spans="1:19" x14ac:dyDescent="0.3">
      <c r="A214" s="122" t="s">
        <v>1806</v>
      </c>
      <c r="B214" s="122" t="s">
        <v>1651</v>
      </c>
      <c r="C214" s="122">
        <v>119393</v>
      </c>
      <c r="D214" s="125">
        <v>44260</v>
      </c>
      <c r="E214" s="126">
        <v>22.112100000000002</v>
      </c>
      <c r="F214" s="126">
        <v>-62.618200000000002</v>
      </c>
      <c r="G214" s="126">
        <v>11.3452</v>
      </c>
      <c r="H214" s="126">
        <v>34.394500000000001</v>
      </c>
      <c r="I214" s="126">
        <v>-2.2648000000000001</v>
      </c>
      <c r="J214" s="126">
        <v>-2.5594000000000001</v>
      </c>
      <c r="K214" s="126">
        <v>5.2390999999999996</v>
      </c>
      <c r="L214" s="126">
        <v>10.910500000000001</v>
      </c>
      <c r="M214" s="126">
        <v>16.838100000000001</v>
      </c>
      <c r="N214" s="126">
        <v>10.361800000000001</v>
      </c>
      <c r="O214" s="126">
        <v>1.0939000000000001</v>
      </c>
      <c r="P214" s="126">
        <v>5.3155999999999999</v>
      </c>
      <c r="Q214" s="126">
        <v>6.6910999999999996</v>
      </c>
      <c r="R214" s="126">
        <v>2.06</v>
      </c>
      <c r="S214" s="119" t="s">
        <v>1820</v>
      </c>
    </row>
    <row r="215" spans="1:19" x14ac:dyDescent="0.3">
      <c r="A215" s="122" t="s">
        <v>1806</v>
      </c>
      <c r="B215" s="122" t="s">
        <v>1675</v>
      </c>
      <c r="C215" s="122">
        <v>111712</v>
      </c>
      <c r="D215" s="125">
        <v>44260</v>
      </c>
      <c r="E215" s="126">
        <v>21.243200000000002</v>
      </c>
      <c r="F215" s="126">
        <v>-63.291499999999999</v>
      </c>
      <c r="G215" s="126">
        <v>10.6622</v>
      </c>
      <c r="H215" s="126">
        <v>33.6967</v>
      </c>
      <c r="I215" s="126">
        <v>-2.9630999999999998</v>
      </c>
      <c r="J215" s="126">
        <v>-3.2503000000000002</v>
      </c>
      <c r="K215" s="126">
        <v>4.5427</v>
      </c>
      <c r="L215" s="126">
        <v>10.215199999999999</v>
      </c>
      <c r="M215" s="126">
        <v>16.117000000000001</v>
      </c>
      <c r="N215" s="126">
        <v>9.6684000000000001</v>
      </c>
      <c r="O215" s="126">
        <v>0.4879</v>
      </c>
      <c r="P215" s="126">
        <v>4.6879999999999997</v>
      </c>
      <c r="Q215" s="126">
        <v>6.4954000000000001</v>
      </c>
      <c r="R215" s="126">
        <v>1.4450000000000001</v>
      </c>
      <c r="S215" s="119" t="s">
        <v>1820</v>
      </c>
    </row>
    <row r="216" spans="1:19" x14ac:dyDescent="0.3">
      <c r="A216" s="122" t="s">
        <v>1806</v>
      </c>
      <c r="B216" s="122" t="s">
        <v>1652</v>
      </c>
      <c r="C216" s="122">
        <v>118309</v>
      </c>
      <c r="D216" s="125">
        <v>44260</v>
      </c>
      <c r="E216" s="126">
        <v>75.936599999999999</v>
      </c>
      <c r="F216" s="126">
        <v>-98.270899999999997</v>
      </c>
      <c r="G216" s="126">
        <v>13.023899999999999</v>
      </c>
      <c r="H216" s="126">
        <v>37.5961</v>
      </c>
      <c r="I216" s="126">
        <v>-1.1851</v>
      </c>
      <c r="J216" s="126">
        <v>11.1935</v>
      </c>
      <c r="K216" s="126">
        <v>13.808299999999999</v>
      </c>
      <c r="L216" s="126">
        <v>16.550899999999999</v>
      </c>
      <c r="M216" s="126">
        <v>19.488299999999999</v>
      </c>
      <c r="N216" s="126">
        <v>14.470599999999999</v>
      </c>
      <c r="O216" s="126">
        <v>11.422000000000001</v>
      </c>
      <c r="P216" s="126">
        <v>10.7014</v>
      </c>
      <c r="Q216" s="126">
        <v>10.303699999999999</v>
      </c>
      <c r="R216" s="126">
        <v>13.783899999999999</v>
      </c>
      <c r="S216" s="119" t="s">
        <v>1820</v>
      </c>
    </row>
    <row r="217" spans="1:19" x14ac:dyDescent="0.3">
      <c r="A217" s="122" t="s">
        <v>1806</v>
      </c>
      <c r="B217" s="122" t="s">
        <v>1676</v>
      </c>
      <c r="C217" s="122">
        <v>100601</v>
      </c>
      <c r="D217" s="125">
        <v>44260</v>
      </c>
      <c r="E217" s="126">
        <v>80.428717550260203</v>
      </c>
      <c r="F217" s="126">
        <v>-99.721100000000007</v>
      </c>
      <c r="G217" s="126">
        <v>11.5924</v>
      </c>
      <c r="H217" s="126">
        <v>36.174500000000002</v>
      </c>
      <c r="I217" s="126">
        <v>-2.5508000000000002</v>
      </c>
      <c r="J217" s="126">
        <v>9.8323</v>
      </c>
      <c r="K217" s="126">
        <v>12.454800000000001</v>
      </c>
      <c r="L217" s="126">
        <v>15.211600000000001</v>
      </c>
      <c r="M217" s="126">
        <v>18.125</v>
      </c>
      <c r="N217" s="126">
        <v>13.200900000000001</v>
      </c>
      <c r="O217" s="126">
        <v>10.262600000000001</v>
      </c>
      <c r="P217" s="126">
        <v>9.5140999999999991</v>
      </c>
      <c r="Q217" s="126">
        <v>8.5254999999999992</v>
      </c>
      <c r="R217" s="126">
        <v>12.585800000000001</v>
      </c>
      <c r="S217" s="119" t="s">
        <v>1820</v>
      </c>
    </row>
    <row r="218" spans="1:19" x14ac:dyDescent="0.3">
      <c r="A218" s="122" t="s">
        <v>1806</v>
      </c>
      <c r="B218" s="122" t="s">
        <v>1653</v>
      </c>
      <c r="C218" s="122">
        <v>118994</v>
      </c>
      <c r="D218" s="125">
        <v>44260</v>
      </c>
      <c r="E218" s="126">
        <v>44.505099999999999</v>
      </c>
      <c r="F218" s="126">
        <v>-37.441499999999998</v>
      </c>
      <c r="G218" s="126">
        <v>17.164899999999999</v>
      </c>
      <c r="H218" s="126">
        <v>45.6081</v>
      </c>
      <c r="I218" s="126">
        <v>5.5677000000000003</v>
      </c>
      <c r="J218" s="126">
        <v>13.0852</v>
      </c>
      <c r="K218" s="126">
        <v>10.5661</v>
      </c>
      <c r="L218" s="126">
        <v>16.938700000000001</v>
      </c>
      <c r="M218" s="126">
        <v>18.798300000000001</v>
      </c>
      <c r="N218" s="126">
        <v>11.7034</v>
      </c>
      <c r="O218" s="126">
        <v>6.0632000000000001</v>
      </c>
      <c r="P218" s="126">
        <v>8.4749999999999996</v>
      </c>
      <c r="Q218" s="126">
        <v>8.5635999999999992</v>
      </c>
      <c r="R218" s="126">
        <v>10.4085</v>
      </c>
      <c r="S218" s="119" t="s">
        <v>1820</v>
      </c>
    </row>
    <row r="219" spans="1:19" x14ac:dyDescent="0.3">
      <c r="A219" s="122" t="s">
        <v>1806</v>
      </c>
      <c r="B219" s="122" t="s">
        <v>1677</v>
      </c>
      <c r="C219" s="122">
        <v>102448</v>
      </c>
      <c r="D219" s="125">
        <v>44260</v>
      </c>
      <c r="E219" s="126">
        <v>40.962000000000003</v>
      </c>
      <c r="F219" s="126">
        <v>-39.164999999999999</v>
      </c>
      <c r="G219" s="126">
        <v>15.4351</v>
      </c>
      <c r="H219" s="126">
        <v>43.875799999999998</v>
      </c>
      <c r="I219" s="126">
        <v>3.8317000000000001</v>
      </c>
      <c r="J219" s="126">
        <v>11.3283</v>
      </c>
      <c r="K219" s="126">
        <v>8.7845999999999993</v>
      </c>
      <c r="L219" s="126">
        <v>15.090400000000001</v>
      </c>
      <c r="M219" s="126">
        <v>16.890999999999998</v>
      </c>
      <c r="N219" s="126">
        <v>9.8648000000000007</v>
      </c>
      <c r="O219" s="126">
        <v>4.3852000000000002</v>
      </c>
      <c r="P219" s="126">
        <v>7.1306000000000003</v>
      </c>
      <c r="Q219" s="126">
        <v>8.7868999999999993</v>
      </c>
      <c r="R219" s="126">
        <v>8.6239000000000008</v>
      </c>
      <c r="S219" s="119" t="s">
        <v>1820</v>
      </c>
    </row>
    <row r="220" spans="1:19" x14ac:dyDescent="0.3">
      <c r="A220" s="122" t="s">
        <v>1806</v>
      </c>
      <c r="B220" s="122" t="s">
        <v>1654</v>
      </c>
      <c r="C220" s="122">
        <v>119156</v>
      </c>
      <c r="D220" s="125">
        <v>44260</v>
      </c>
      <c r="E220" s="126">
        <v>24.055</v>
      </c>
      <c r="F220" s="126">
        <v>-59.081099999999999</v>
      </c>
      <c r="G220" s="126">
        <v>11.796200000000001</v>
      </c>
      <c r="H220" s="126">
        <v>22.685199999999998</v>
      </c>
      <c r="I220" s="126">
        <v>-11.2971</v>
      </c>
      <c r="J220" s="126">
        <v>1.9266000000000001</v>
      </c>
      <c r="K220" s="126">
        <v>13.903600000000001</v>
      </c>
      <c r="L220" s="126">
        <v>14.3827</v>
      </c>
      <c r="M220" s="126">
        <v>14.5166</v>
      </c>
      <c r="N220" s="126">
        <v>9.1181999999999999</v>
      </c>
      <c r="O220" s="126">
        <v>7.7865000000000002</v>
      </c>
      <c r="P220" s="126">
        <v>8.5208999999999993</v>
      </c>
      <c r="Q220" s="126">
        <v>8.9498999999999995</v>
      </c>
      <c r="R220" s="126">
        <v>8.1943999999999999</v>
      </c>
      <c r="S220" s="119" t="s">
        <v>1820</v>
      </c>
    </row>
    <row r="221" spans="1:19" x14ac:dyDescent="0.3">
      <c r="A221" s="122" t="s">
        <v>1806</v>
      </c>
      <c r="B221" s="122" t="s">
        <v>1678</v>
      </c>
      <c r="C221" s="122">
        <v>113142</v>
      </c>
      <c r="D221" s="125">
        <v>44260</v>
      </c>
      <c r="E221" s="126">
        <v>21.277000000000001</v>
      </c>
      <c r="F221" s="126">
        <v>-61.139600000000002</v>
      </c>
      <c r="G221" s="126">
        <v>9.8432999999999993</v>
      </c>
      <c r="H221" s="126">
        <v>20.765999999999998</v>
      </c>
      <c r="I221" s="126">
        <v>-13.217000000000001</v>
      </c>
      <c r="J221" s="126">
        <v>-1.84E-2</v>
      </c>
      <c r="K221" s="126">
        <v>12.108599999999999</v>
      </c>
      <c r="L221" s="126">
        <v>12.4451</v>
      </c>
      <c r="M221" s="126">
        <v>12.51</v>
      </c>
      <c r="N221" s="126">
        <v>7.2450999999999999</v>
      </c>
      <c r="O221" s="126">
        <v>6.0674999999999999</v>
      </c>
      <c r="P221" s="126">
        <v>6.7533000000000003</v>
      </c>
      <c r="Q221" s="126">
        <v>7.3769</v>
      </c>
      <c r="R221" s="126">
        <v>6.6157000000000004</v>
      </c>
      <c r="S221" s="119" t="s">
        <v>1820</v>
      </c>
    </row>
    <row r="222" spans="1:19" x14ac:dyDescent="0.3">
      <c r="A222" s="122" t="s">
        <v>1806</v>
      </c>
      <c r="B222" s="122" t="s">
        <v>1679</v>
      </c>
      <c r="C222" s="122">
        <v>100948</v>
      </c>
      <c r="D222" s="125">
        <v>44260</v>
      </c>
      <c r="E222" s="126">
        <v>64.078299999999999</v>
      </c>
      <c r="F222" s="126">
        <v>-163.5975</v>
      </c>
      <c r="G222" s="126">
        <v>1.6331</v>
      </c>
      <c r="H222" s="126">
        <v>36.4315</v>
      </c>
      <c r="I222" s="126">
        <v>3.5731000000000002</v>
      </c>
      <c r="J222" s="126">
        <v>5.6616</v>
      </c>
      <c r="K222" s="126">
        <v>10.706099999999999</v>
      </c>
      <c r="L222" s="126">
        <v>16.7334</v>
      </c>
      <c r="M222" s="126">
        <v>16.261700000000001</v>
      </c>
      <c r="N222" s="126">
        <v>8.6914999999999996</v>
      </c>
      <c r="O222" s="126">
        <v>6.9855</v>
      </c>
      <c r="P222" s="126">
        <v>7.7564000000000002</v>
      </c>
      <c r="Q222" s="126">
        <v>9.5101999999999993</v>
      </c>
      <c r="R222" s="126">
        <v>8.5274000000000001</v>
      </c>
      <c r="S222" s="119" t="s">
        <v>1820</v>
      </c>
    </row>
    <row r="223" spans="1:19" x14ac:dyDescent="0.3">
      <c r="A223" s="122" t="s">
        <v>1806</v>
      </c>
      <c r="B223" s="122" t="s">
        <v>1655</v>
      </c>
      <c r="C223" s="122">
        <v>118574</v>
      </c>
      <c r="D223" s="125">
        <v>44260</v>
      </c>
      <c r="E223" s="126">
        <v>68.143799999999999</v>
      </c>
      <c r="F223" s="126">
        <v>-162.90520000000001</v>
      </c>
      <c r="G223" s="126">
        <v>2.3037000000000001</v>
      </c>
      <c r="H223" s="126">
        <v>37.121499999999997</v>
      </c>
      <c r="I223" s="126">
        <v>4.2767999999999997</v>
      </c>
      <c r="J223" s="126">
        <v>6.3822000000000001</v>
      </c>
      <c r="K223" s="126">
        <v>11.463800000000001</v>
      </c>
      <c r="L223" s="126">
        <v>17.574400000000001</v>
      </c>
      <c r="M223" s="126">
        <v>17.1647</v>
      </c>
      <c r="N223" s="126">
        <v>9.5879999999999992</v>
      </c>
      <c r="O223" s="126">
        <v>7.7949000000000002</v>
      </c>
      <c r="P223" s="126">
        <v>8.5800999999999998</v>
      </c>
      <c r="Q223" s="126">
        <v>9.4922000000000004</v>
      </c>
      <c r="R223" s="126">
        <v>9.3823000000000008</v>
      </c>
      <c r="S223" s="119" t="s">
        <v>1820</v>
      </c>
    </row>
    <row r="224" spans="1:19" x14ac:dyDescent="0.3">
      <c r="A224" s="122" t="s">
        <v>1806</v>
      </c>
      <c r="B224" s="122" t="s">
        <v>1680</v>
      </c>
      <c r="C224" s="122">
        <v>148297</v>
      </c>
      <c r="D224" s="125"/>
      <c r="E224" s="126"/>
      <c r="F224" s="126"/>
      <c r="G224" s="126"/>
      <c r="H224" s="126"/>
      <c r="I224" s="126"/>
      <c r="J224" s="126"/>
      <c r="K224" s="126"/>
      <c r="L224" s="126"/>
      <c r="M224" s="126"/>
      <c r="N224" s="126"/>
      <c r="O224" s="126"/>
      <c r="P224" s="126"/>
      <c r="Q224" s="126"/>
      <c r="R224" s="126"/>
      <c r="S224" s="119" t="s">
        <v>1820</v>
      </c>
    </row>
    <row r="225" spans="1:19" x14ac:dyDescent="0.3">
      <c r="A225" s="122" t="s">
        <v>1806</v>
      </c>
      <c r="B225" s="122" t="s">
        <v>1656</v>
      </c>
      <c r="C225" s="122">
        <v>148302</v>
      </c>
      <c r="D225" s="125"/>
      <c r="E225" s="126"/>
      <c r="F225" s="126"/>
      <c r="G225" s="126"/>
      <c r="H225" s="126"/>
      <c r="I225" s="126"/>
      <c r="J225" s="126"/>
      <c r="K225" s="126"/>
      <c r="L225" s="126"/>
      <c r="M225" s="126"/>
      <c r="N225" s="126"/>
      <c r="O225" s="126"/>
      <c r="P225" s="126"/>
      <c r="Q225" s="126"/>
      <c r="R225" s="126"/>
      <c r="S225" s="119" t="s">
        <v>1820</v>
      </c>
    </row>
    <row r="226" spans="1:19" x14ac:dyDescent="0.3">
      <c r="A226" s="122" t="s">
        <v>1806</v>
      </c>
      <c r="B226" s="122" t="s">
        <v>1681</v>
      </c>
      <c r="C226" s="122">
        <v>102147</v>
      </c>
      <c r="D226" s="125">
        <v>44260</v>
      </c>
      <c r="E226" s="126">
        <v>53.816800000000001</v>
      </c>
      <c r="F226" s="126">
        <v>-141.40299999999999</v>
      </c>
      <c r="G226" s="126">
        <v>-25.492999999999999</v>
      </c>
      <c r="H226" s="126">
        <v>27.633199999999999</v>
      </c>
      <c r="I226" s="126">
        <v>-8.2911999999999999</v>
      </c>
      <c r="J226" s="126">
        <v>8.3763000000000005</v>
      </c>
      <c r="K226" s="126">
        <v>18.834900000000001</v>
      </c>
      <c r="L226" s="126">
        <v>21.9544</v>
      </c>
      <c r="M226" s="126">
        <v>24.086200000000002</v>
      </c>
      <c r="N226" s="126">
        <v>13.3498</v>
      </c>
      <c r="O226" s="126">
        <v>7.8654999999999999</v>
      </c>
      <c r="P226" s="126">
        <v>9.2836999999999996</v>
      </c>
      <c r="Q226" s="126">
        <v>10.277900000000001</v>
      </c>
      <c r="R226" s="126">
        <v>9.7966999999999995</v>
      </c>
      <c r="S226" s="119"/>
    </row>
    <row r="227" spans="1:19" x14ac:dyDescent="0.3">
      <c r="A227" s="122" t="s">
        <v>1806</v>
      </c>
      <c r="B227" s="122" t="s">
        <v>1657</v>
      </c>
      <c r="C227" s="122">
        <v>119118</v>
      </c>
      <c r="D227" s="125">
        <v>44260</v>
      </c>
      <c r="E227" s="126">
        <v>56.029800000000002</v>
      </c>
      <c r="F227" s="126">
        <v>-140.9462</v>
      </c>
      <c r="G227" s="126">
        <v>-25.0504</v>
      </c>
      <c r="H227" s="126">
        <v>28.069099999999999</v>
      </c>
      <c r="I227" s="126">
        <v>-7.8742000000000001</v>
      </c>
      <c r="J227" s="126">
        <v>8.7951999999999995</v>
      </c>
      <c r="K227" s="126">
        <v>19.2744</v>
      </c>
      <c r="L227" s="126">
        <v>22.4147</v>
      </c>
      <c r="M227" s="126">
        <v>24.579499999999999</v>
      </c>
      <c r="N227" s="126">
        <v>13.8169</v>
      </c>
      <c r="O227" s="126">
        <v>8.3744999999999994</v>
      </c>
      <c r="P227" s="126">
        <v>9.8574000000000002</v>
      </c>
      <c r="Q227" s="126">
        <v>9.6005000000000003</v>
      </c>
      <c r="R227" s="126">
        <v>10.2499</v>
      </c>
      <c r="S227" s="119"/>
    </row>
    <row r="228" spans="1:19" x14ac:dyDescent="0.3">
      <c r="A228" s="122" t="s">
        <v>1806</v>
      </c>
      <c r="B228" s="122" t="s">
        <v>1682</v>
      </c>
      <c r="C228" s="122">
        <v>102262</v>
      </c>
      <c r="D228" s="125">
        <v>44260</v>
      </c>
      <c r="E228" s="126">
        <v>42.802599999999998</v>
      </c>
      <c r="F228" s="126">
        <v>-131.44560000000001</v>
      </c>
      <c r="G228" s="126">
        <v>-19.015000000000001</v>
      </c>
      <c r="H228" s="126">
        <v>28.2073</v>
      </c>
      <c r="I228" s="126">
        <v>-17.396000000000001</v>
      </c>
      <c r="J228" s="126">
        <v>-7.2083000000000004</v>
      </c>
      <c r="K228" s="126">
        <v>6.6792999999999996</v>
      </c>
      <c r="L228" s="126">
        <v>14.313599999999999</v>
      </c>
      <c r="M228" s="126">
        <v>15.1416</v>
      </c>
      <c r="N228" s="126">
        <v>9.9207999999999998</v>
      </c>
      <c r="O228" s="126">
        <v>7.4230999999999998</v>
      </c>
      <c r="P228" s="126">
        <v>8.0183</v>
      </c>
      <c r="Q228" s="126">
        <v>8.9085000000000001</v>
      </c>
      <c r="R228" s="126">
        <v>9.6379000000000001</v>
      </c>
      <c r="S228" s="119" t="s">
        <v>1820</v>
      </c>
    </row>
    <row r="229" spans="1:19" x14ac:dyDescent="0.3">
      <c r="A229" s="122" t="s">
        <v>1806</v>
      </c>
      <c r="B229" s="122" t="s">
        <v>1658</v>
      </c>
      <c r="C229" s="122">
        <v>120073</v>
      </c>
      <c r="D229" s="125">
        <v>44260</v>
      </c>
      <c r="E229" s="126">
        <v>45.692399999999999</v>
      </c>
      <c r="F229" s="126">
        <v>-129.82409999999999</v>
      </c>
      <c r="G229" s="126">
        <v>-17.389399999999998</v>
      </c>
      <c r="H229" s="126">
        <v>29.840299999999999</v>
      </c>
      <c r="I229" s="126">
        <v>-15.7828</v>
      </c>
      <c r="J229" s="126">
        <v>-5.5904999999999996</v>
      </c>
      <c r="K229" s="126">
        <v>8.3461999999999996</v>
      </c>
      <c r="L229" s="126">
        <v>16.117100000000001</v>
      </c>
      <c r="M229" s="126">
        <v>17.069099999999999</v>
      </c>
      <c r="N229" s="126">
        <v>11.864800000000001</v>
      </c>
      <c r="O229" s="126">
        <v>8.7720000000000002</v>
      </c>
      <c r="P229" s="126">
        <v>9.0641999999999996</v>
      </c>
      <c r="Q229" s="126">
        <v>8.9384999999999994</v>
      </c>
      <c r="R229" s="126">
        <v>11.4429</v>
      </c>
      <c r="S229" s="119" t="s">
        <v>1820</v>
      </c>
    </row>
    <row r="230" spans="1:19" x14ac:dyDescent="0.3">
      <c r="A230" s="122" t="s">
        <v>1806</v>
      </c>
      <c r="B230" s="122" t="s">
        <v>1683</v>
      </c>
      <c r="C230" s="122">
        <v>102330</v>
      </c>
      <c r="D230" s="125">
        <v>44260</v>
      </c>
      <c r="E230" s="126">
        <v>51.187800000000003</v>
      </c>
      <c r="F230" s="126">
        <v>-47.997100000000003</v>
      </c>
      <c r="G230" s="126">
        <v>11.3721</v>
      </c>
      <c r="H230" s="126">
        <v>34.752400000000002</v>
      </c>
      <c r="I230" s="126">
        <v>-2.2037</v>
      </c>
      <c r="J230" s="126">
        <v>7.7881</v>
      </c>
      <c r="K230" s="126">
        <v>10.9071</v>
      </c>
      <c r="L230" s="126">
        <v>15.1556</v>
      </c>
      <c r="M230" s="126">
        <v>17.263400000000001</v>
      </c>
      <c r="N230" s="126">
        <v>12.0961</v>
      </c>
      <c r="O230" s="126">
        <v>9.5259999999999998</v>
      </c>
      <c r="P230" s="126">
        <v>10.7332</v>
      </c>
      <c r="Q230" s="126">
        <v>10.117800000000001</v>
      </c>
      <c r="R230" s="126">
        <v>10.591100000000001</v>
      </c>
      <c r="S230" s="119"/>
    </row>
    <row r="231" spans="1:19" x14ac:dyDescent="0.3">
      <c r="A231" s="122" t="s">
        <v>1806</v>
      </c>
      <c r="B231" s="122" t="s">
        <v>1659</v>
      </c>
      <c r="C231" s="122">
        <v>120616</v>
      </c>
      <c r="D231" s="125">
        <v>44260</v>
      </c>
      <c r="E231" s="126">
        <v>54.413800000000002</v>
      </c>
      <c r="F231" s="126">
        <v>-47.028500000000001</v>
      </c>
      <c r="G231" s="126">
        <v>12.3102</v>
      </c>
      <c r="H231" s="126">
        <v>35.669400000000003</v>
      </c>
      <c r="I231" s="126">
        <v>-1.3006</v>
      </c>
      <c r="J231" s="126">
        <v>8.6964000000000006</v>
      </c>
      <c r="K231" s="126">
        <v>11.8378</v>
      </c>
      <c r="L231" s="126">
        <v>16.082899999999999</v>
      </c>
      <c r="M231" s="126">
        <v>18.205300000000001</v>
      </c>
      <c r="N231" s="126">
        <v>12.9552</v>
      </c>
      <c r="O231" s="126">
        <v>10.290900000000001</v>
      </c>
      <c r="P231" s="126">
        <v>11.558400000000001</v>
      </c>
      <c r="Q231" s="126">
        <v>11.0983</v>
      </c>
      <c r="R231" s="126">
        <v>11.353199999999999</v>
      </c>
      <c r="S231" s="119"/>
    </row>
    <row r="232" spans="1:19" x14ac:dyDescent="0.3">
      <c r="A232" s="122" t="s">
        <v>1806</v>
      </c>
      <c r="B232" s="122" t="s">
        <v>1660</v>
      </c>
      <c r="C232" s="122">
        <v>118491</v>
      </c>
      <c r="D232" s="125">
        <v>44260</v>
      </c>
      <c r="E232" s="126">
        <v>26.4941</v>
      </c>
      <c r="F232" s="126">
        <v>-95.086100000000002</v>
      </c>
      <c r="G232" s="126">
        <v>6.2027000000000001</v>
      </c>
      <c r="H232" s="126">
        <v>36.406300000000002</v>
      </c>
      <c r="I232" s="126">
        <v>-12.0724</v>
      </c>
      <c r="J232" s="126">
        <v>-2.7789000000000001</v>
      </c>
      <c r="K232" s="126">
        <v>8.7843</v>
      </c>
      <c r="L232" s="126">
        <v>12.9824</v>
      </c>
      <c r="M232" s="126">
        <v>14.926500000000001</v>
      </c>
      <c r="N232" s="126">
        <v>8.9418000000000006</v>
      </c>
      <c r="O232" s="126">
        <v>7.6755000000000004</v>
      </c>
      <c r="P232" s="126">
        <v>8.8436000000000003</v>
      </c>
      <c r="Q232" s="126">
        <v>9.1870999999999992</v>
      </c>
      <c r="R232" s="126">
        <v>9.2253000000000007</v>
      </c>
      <c r="S232" s="119"/>
    </row>
    <row r="233" spans="1:19" x14ac:dyDescent="0.3">
      <c r="A233" s="122" t="s">
        <v>1806</v>
      </c>
      <c r="B233" s="122" t="s">
        <v>1684</v>
      </c>
      <c r="C233" s="122">
        <v>112353</v>
      </c>
      <c r="D233" s="125">
        <v>44260</v>
      </c>
      <c r="E233" s="126">
        <v>24.660799999999998</v>
      </c>
      <c r="F233" s="126">
        <v>-95.952399999999997</v>
      </c>
      <c r="G233" s="126">
        <v>5.2812000000000001</v>
      </c>
      <c r="H233" s="126">
        <v>35.444099999999999</v>
      </c>
      <c r="I233" s="126">
        <v>-13.004200000000001</v>
      </c>
      <c r="J233" s="126">
        <v>-3.7002000000000002</v>
      </c>
      <c r="K233" s="126">
        <v>7.8503999999999996</v>
      </c>
      <c r="L233" s="126">
        <v>11.996499999999999</v>
      </c>
      <c r="M233" s="126">
        <v>13.898</v>
      </c>
      <c r="N233" s="126">
        <v>7.9478999999999997</v>
      </c>
      <c r="O233" s="126">
        <v>6.7401999999999997</v>
      </c>
      <c r="P233" s="126">
        <v>7.9017999999999997</v>
      </c>
      <c r="Q233" s="126">
        <v>8.5274999999999999</v>
      </c>
      <c r="R233" s="126">
        <v>8.2414000000000005</v>
      </c>
      <c r="S233" s="119"/>
    </row>
    <row r="234" spans="1:19" x14ac:dyDescent="0.3">
      <c r="A234" s="122" t="s">
        <v>1806</v>
      </c>
      <c r="B234" s="122" t="s">
        <v>1661</v>
      </c>
      <c r="C234" s="122">
        <v>135689</v>
      </c>
      <c r="D234" s="125">
        <v>44260</v>
      </c>
      <c r="E234" s="126">
        <v>16.7577</v>
      </c>
      <c r="F234" s="126">
        <v>-81.713300000000004</v>
      </c>
      <c r="G234" s="126">
        <v>-20.150300000000001</v>
      </c>
      <c r="H234" s="126">
        <v>11.632099999999999</v>
      </c>
      <c r="I234" s="126">
        <v>-15.6249</v>
      </c>
      <c r="J234" s="126">
        <v>0.3891</v>
      </c>
      <c r="K234" s="126">
        <v>19.7942</v>
      </c>
      <c r="L234" s="126">
        <v>23.346599999999999</v>
      </c>
      <c r="M234" s="126">
        <v>18.228400000000001</v>
      </c>
      <c r="N234" s="126">
        <v>12.725</v>
      </c>
      <c r="O234" s="126">
        <v>7.9170999999999996</v>
      </c>
      <c r="P234" s="126">
        <v>10.6191</v>
      </c>
      <c r="Q234" s="126">
        <v>10.3123</v>
      </c>
      <c r="R234" s="126">
        <v>9.9940999999999995</v>
      </c>
      <c r="S234" s="119"/>
    </row>
    <row r="235" spans="1:19" x14ac:dyDescent="0.3">
      <c r="A235" s="122" t="s">
        <v>1806</v>
      </c>
      <c r="B235" s="122" t="s">
        <v>1685</v>
      </c>
      <c r="C235" s="122">
        <v>135692</v>
      </c>
      <c r="D235" s="125">
        <v>44260</v>
      </c>
      <c r="E235" s="126">
        <v>15.484</v>
      </c>
      <c r="F235" s="126">
        <v>-83.491699999999994</v>
      </c>
      <c r="G235" s="126">
        <v>-21.883199999999999</v>
      </c>
      <c r="H235" s="126">
        <v>9.8518000000000008</v>
      </c>
      <c r="I235" s="126">
        <v>-17.366099999999999</v>
      </c>
      <c r="J235" s="126">
        <v>-1.3624000000000001</v>
      </c>
      <c r="K235" s="126">
        <v>17.392099999999999</v>
      </c>
      <c r="L235" s="126">
        <v>21.098299999999998</v>
      </c>
      <c r="M235" s="126">
        <v>16.0472</v>
      </c>
      <c r="N235" s="126">
        <v>10.6182</v>
      </c>
      <c r="O235" s="126">
        <v>6.2035999999999998</v>
      </c>
      <c r="P235" s="126">
        <v>8.9671000000000003</v>
      </c>
      <c r="Q235" s="126">
        <v>8.6669999999999998</v>
      </c>
      <c r="R235" s="126">
        <v>8.1659000000000006</v>
      </c>
      <c r="S235" s="119"/>
    </row>
    <row r="236" spans="1:19" x14ac:dyDescent="0.3">
      <c r="A236" s="122" t="s">
        <v>1806</v>
      </c>
      <c r="B236" s="122" t="s">
        <v>1686</v>
      </c>
      <c r="C236" s="122">
        <v>114859</v>
      </c>
      <c r="D236" s="125">
        <v>44260</v>
      </c>
      <c r="E236" s="126">
        <v>38.553100000000001</v>
      </c>
      <c r="F236" s="126">
        <v>-121.3468</v>
      </c>
      <c r="G236" s="126">
        <v>-13.208500000000001</v>
      </c>
      <c r="H236" s="126">
        <v>37.200099999999999</v>
      </c>
      <c r="I236" s="126">
        <v>-11.770799999999999</v>
      </c>
      <c r="J236" s="126">
        <v>-0.5847</v>
      </c>
      <c r="K236" s="126">
        <v>13.626200000000001</v>
      </c>
      <c r="L236" s="126">
        <v>19.979299999999999</v>
      </c>
      <c r="M236" s="126">
        <v>21.885999999999999</v>
      </c>
      <c r="N236" s="126">
        <v>15.5229</v>
      </c>
      <c r="O236" s="126">
        <v>9.5905000000000005</v>
      </c>
      <c r="P236" s="126">
        <v>10.205299999999999</v>
      </c>
      <c r="Q236" s="126">
        <v>8.1280000000000001</v>
      </c>
      <c r="R236" s="126">
        <v>13.122299999999999</v>
      </c>
      <c r="S236" s="119" t="s">
        <v>1820</v>
      </c>
    </row>
    <row r="237" spans="1:19" x14ac:dyDescent="0.3">
      <c r="A237" s="122" t="s">
        <v>1806</v>
      </c>
      <c r="B237" s="122" t="s">
        <v>1662</v>
      </c>
      <c r="C237" s="122">
        <v>120154</v>
      </c>
      <c r="D237" s="125">
        <v>44260</v>
      </c>
      <c r="E237" s="126">
        <v>42.056899999999999</v>
      </c>
      <c r="F237" s="126">
        <v>-120.2368</v>
      </c>
      <c r="G237" s="126">
        <v>-12.080299999999999</v>
      </c>
      <c r="H237" s="126">
        <v>38.354799999999997</v>
      </c>
      <c r="I237" s="126">
        <v>-10.6053</v>
      </c>
      <c r="J237" s="126">
        <v>0.59850000000000003</v>
      </c>
      <c r="K237" s="126">
        <v>14.851100000000001</v>
      </c>
      <c r="L237" s="126">
        <v>21.289300000000001</v>
      </c>
      <c r="M237" s="126">
        <v>23.262</v>
      </c>
      <c r="N237" s="126">
        <v>16.876300000000001</v>
      </c>
      <c r="O237" s="126">
        <v>10.8887</v>
      </c>
      <c r="P237" s="126">
        <v>11.5749</v>
      </c>
      <c r="Q237" s="126">
        <v>10.7799</v>
      </c>
      <c r="R237" s="126">
        <v>14.425599999999999</v>
      </c>
      <c r="S237" s="119" t="s">
        <v>1820</v>
      </c>
    </row>
    <row r="238" spans="1:19" x14ac:dyDescent="0.3">
      <c r="A238" s="122" t="s">
        <v>1806</v>
      </c>
      <c r="B238" s="122" t="s">
        <v>1663</v>
      </c>
      <c r="C238" s="122">
        <v>119852</v>
      </c>
      <c r="D238" s="125">
        <v>44260</v>
      </c>
      <c r="E238" s="126">
        <v>42.421599999999998</v>
      </c>
      <c r="F238" s="126">
        <v>-110.2289</v>
      </c>
      <c r="G238" s="126">
        <v>0.22939999999999999</v>
      </c>
      <c r="H238" s="126">
        <v>31.072800000000001</v>
      </c>
      <c r="I238" s="126">
        <v>-1.8284</v>
      </c>
      <c r="J238" s="126">
        <v>7.1</v>
      </c>
      <c r="K238" s="126">
        <v>8.7502999999999993</v>
      </c>
      <c r="L238" s="126">
        <v>13.1236</v>
      </c>
      <c r="M238" s="126">
        <v>13.9992</v>
      </c>
      <c r="N238" s="126">
        <v>9.1942000000000004</v>
      </c>
      <c r="O238" s="126">
        <v>7.7577999999999996</v>
      </c>
      <c r="P238" s="126">
        <v>8.4869000000000003</v>
      </c>
      <c r="Q238" s="126">
        <v>8.1091999999999995</v>
      </c>
      <c r="R238" s="126">
        <v>9.1773000000000007</v>
      </c>
      <c r="S238" s="119" t="s">
        <v>1820</v>
      </c>
    </row>
    <row r="239" spans="1:19" x14ac:dyDescent="0.3">
      <c r="A239" s="122" t="s">
        <v>1806</v>
      </c>
      <c r="B239" s="122" t="s">
        <v>1687</v>
      </c>
      <c r="C239" s="122">
        <v>112487</v>
      </c>
      <c r="D239" s="125">
        <v>44260</v>
      </c>
      <c r="E239" s="126">
        <v>40.168599999999998</v>
      </c>
      <c r="F239" s="126">
        <v>-110.88330000000001</v>
      </c>
      <c r="G239" s="126">
        <v>-0.36349999999999999</v>
      </c>
      <c r="H239" s="126">
        <v>30.474699999999999</v>
      </c>
      <c r="I239" s="126">
        <v>-2.4207000000000001</v>
      </c>
      <c r="J239" s="126">
        <v>6.5164</v>
      </c>
      <c r="K239" s="126">
        <v>8.1578999999999997</v>
      </c>
      <c r="L239" s="126">
        <v>12.544700000000001</v>
      </c>
      <c r="M239" s="126">
        <v>13.3978</v>
      </c>
      <c r="N239" s="126">
        <v>8.6107999999999993</v>
      </c>
      <c r="O239" s="126">
        <v>7.0956000000000001</v>
      </c>
      <c r="P239" s="126">
        <v>7.7765000000000004</v>
      </c>
      <c r="Q239" s="126">
        <v>5.9454000000000002</v>
      </c>
      <c r="R239" s="126">
        <v>8.5673999999999992</v>
      </c>
      <c r="S239" s="119" t="s">
        <v>1820</v>
      </c>
    </row>
    <row r="240" spans="1:19" x14ac:dyDescent="0.3">
      <c r="A240" s="122" t="s">
        <v>1806</v>
      </c>
      <c r="B240" s="122" t="s">
        <v>1688</v>
      </c>
      <c r="C240" s="122">
        <v>101869</v>
      </c>
      <c r="D240" s="125">
        <v>44260</v>
      </c>
      <c r="E240" s="126">
        <v>63.191299999999998</v>
      </c>
      <c r="F240" s="126">
        <v>-93.563599999999994</v>
      </c>
      <c r="G240" s="126">
        <v>-0.67379999999999995</v>
      </c>
      <c r="H240" s="126">
        <v>36.268700000000003</v>
      </c>
      <c r="I240" s="126">
        <v>-7.4705000000000004</v>
      </c>
      <c r="J240" s="126">
        <v>-0.94</v>
      </c>
      <c r="K240" s="126">
        <v>6.0179999999999998</v>
      </c>
      <c r="L240" s="126">
        <v>11.086600000000001</v>
      </c>
      <c r="M240" s="126">
        <v>11.2349</v>
      </c>
      <c r="N240" s="126">
        <v>7.8586999999999998</v>
      </c>
      <c r="O240" s="126">
        <v>6.9831000000000003</v>
      </c>
      <c r="P240" s="126">
        <v>7.4999000000000002</v>
      </c>
      <c r="Q240" s="126">
        <v>8.3673999999999999</v>
      </c>
      <c r="R240" s="126">
        <v>8.9151000000000007</v>
      </c>
      <c r="S240" s="119" t="s">
        <v>1820</v>
      </c>
    </row>
    <row r="241" spans="1:19" x14ac:dyDescent="0.3">
      <c r="A241" s="122" t="s">
        <v>1806</v>
      </c>
      <c r="B241" s="122" t="s">
        <v>1664</v>
      </c>
      <c r="C241" s="122">
        <v>120276</v>
      </c>
      <c r="D241" s="125">
        <v>44260</v>
      </c>
      <c r="E241" s="126">
        <v>67.2928</v>
      </c>
      <c r="F241" s="126">
        <v>-92.786100000000005</v>
      </c>
      <c r="G241" s="126">
        <v>9.0399999999999994E-2</v>
      </c>
      <c r="H241" s="126">
        <v>37.059899999999999</v>
      </c>
      <c r="I241" s="126">
        <v>-6.6928999999999998</v>
      </c>
      <c r="J241" s="126">
        <v>-0.1704</v>
      </c>
      <c r="K241" s="126">
        <v>6.7930999999999999</v>
      </c>
      <c r="L241" s="126">
        <v>11.9679</v>
      </c>
      <c r="M241" s="126">
        <v>12.2204</v>
      </c>
      <c r="N241" s="126">
        <v>8.8886000000000003</v>
      </c>
      <c r="O241" s="126">
        <v>7.9242999999999997</v>
      </c>
      <c r="P241" s="126">
        <v>8.4557000000000002</v>
      </c>
      <c r="Q241" s="126">
        <v>8.2110000000000003</v>
      </c>
      <c r="R241" s="126">
        <v>9.9296000000000006</v>
      </c>
      <c r="S241" s="119" t="s">
        <v>1820</v>
      </c>
    </row>
    <row r="242" spans="1:19" x14ac:dyDescent="0.3">
      <c r="A242" s="122" t="s">
        <v>1806</v>
      </c>
      <c r="B242" s="122" t="s">
        <v>1689</v>
      </c>
      <c r="C242" s="122">
        <v>102172</v>
      </c>
      <c r="D242" s="125">
        <v>44260</v>
      </c>
      <c r="E242" s="126">
        <v>40.702300000000001</v>
      </c>
      <c r="F242" s="126">
        <v>-29.748000000000001</v>
      </c>
      <c r="G242" s="126">
        <v>14.9643</v>
      </c>
      <c r="H242" s="126">
        <v>26.459800000000001</v>
      </c>
      <c r="I242" s="126">
        <v>5.2784000000000004</v>
      </c>
      <c r="J242" s="126">
        <v>9.1856000000000009</v>
      </c>
      <c r="K242" s="126">
        <v>10.912100000000001</v>
      </c>
      <c r="L242" s="126">
        <v>13.363799999999999</v>
      </c>
      <c r="M242" s="126">
        <v>13.637499999999999</v>
      </c>
      <c r="N242" s="126">
        <v>9.3254000000000001</v>
      </c>
      <c r="O242" s="126">
        <v>0.1211</v>
      </c>
      <c r="P242" s="126">
        <v>3.8330000000000002</v>
      </c>
      <c r="Q242" s="126">
        <v>8.5259</v>
      </c>
      <c r="R242" s="126">
        <v>-2.8129</v>
      </c>
      <c r="S242" s="119" t="s">
        <v>1820</v>
      </c>
    </row>
    <row r="243" spans="1:19" x14ac:dyDescent="0.3">
      <c r="A243" s="122" t="s">
        <v>1806</v>
      </c>
      <c r="B243" s="122" t="s">
        <v>1665</v>
      </c>
      <c r="C243" s="122">
        <v>118726</v>
      </c>
      <c r="D243" s="125">
        <v>44260</v>
      </c>
      <c r="E243" s="126">
        <v>43.537700000000001</v>
      </c>
      <c r="F243" s="126">
        <v>-29.067699999999999</v>
      </c>
      <c r="G243" s="126">
        <v>15.6134</v>
      </c>
      <c r="H243" s="126">
        <v>27.0871</v>
      </c>
      <c r="I243" s="126">
        <v>5.9107000000000003</v>
      </c>
      <c r="J243" s="126">
        <v>9.8162000000000003</v>
      </c>
      <c r="K243" s="126">
        <v>11.556699999999999</v>
      </c>
      <c r="L243" s="126">
        <v>14.0329</v>
      </c>
      <c r="M243" s="126">
        <v>14.3177</v>
      </c>
      <c r="N243" s="126">
        <v>9.9964999999999993</v>
      </c>
      <c r="O243" s="126">
        <v>0.88929999999999998</v>
      </c>
      <c r="P243" s="126">
        <v>4.6745000000000001</v>
      </c>
      <c r="Q243" s="126">
        <v>6.8037999999999998</v>
      </c>
      <c r="R243" s="126">
        <v>-2.1371000000000002</v>
      </c>
      <c r="S243" s="119" t="s">
        <v>1820</v>
      </c>
    </row>
    <row r="244" spans="1:19" x14ac:dyDescent="0.3">
      <c r="A244" s="122" t="s">
        <v>1806</v>
      </c>
      <c r="B244" s="122" t="s">
        <v>1690</v>
      </c>
      <c r="C244" s="122">
        <v>148293</v>
      </c>
      <c r="D244" s="125"/>
      <c r="E244" s="126"/>
      <c r="F244" s="126"/>
      <c r="G244" s="126"/>
      <c r="H244" s="126"/>
      <c r="I244" s="126"/>
      <c r="J244" s="126"/>
      <c r="K244" s="126"/>
      <c r="L244" s="126"/>
      <c r="M244" s="126"/>
      <c r="N244" s="126"/>
      <c r="O244" s="126"/>
      <c r="P244" s="126"/>
      <c r="Q244" s="126"/>
      <c r="R244" s="126"/>
      <c r="S244" s="119" t="s">
        <v>1820</v>
      </c>
    </row>
    <row r="245" spans="1:19" x14ac:dyDescent="0.3">
      <c r="A245" s="122" t="s">
        <v>1806</v>
      </c>
      <c r="B245" s="122" t="s">
        <v>1666</v>
      </c>
      <c r="C245" s="122">
        <v>148296</v>
      </c>
      <c r="D245" s="125"/>
      <c r="E245" s="126"/>
      <c r="F245" s="126"/>
      <c r="G245" s="126"/>
      <c r="H245" s="126"/>
      <c r="I245" s="126"/>
      <c r="J245" s="126"/>
      <c r="K245" s="126"/>
      <c r="L245" s="126"/>
      <c r="M245" s="126"/>
      <c r="N245" s="126"/>
      <c r="O245" s="126"/>
      <c r="P245" s="126"/>
      <c r="Q245" s="126"/>
      <c r="R245" s="126"/>
      <c r="S245" s="119" t="s">
        <v>1820</v>
      </c>
    </row>
    <row r="246" spans="1:19" x14ac:dyDescent="0.3">
      <c r="A246" s="122" t="s">
        <v>1806</v>
      </c>
      <c r="B246" s="122" t="s">
        <v>1667</v>
      </c>
      <c r="C246" s="122">
        <v>119839</v>
      </c>
      <c r="D246" s="125">
        <v>44260</v>
      </c>
      <c r="E246" s="126">
        <v>51.206899999999997</v>
      </c>
      <c r="F246" s="126">
        <v>-98.810199999999995</v>
      </c>
      <c r="G246" s="126">
        <v>2.3800000000000002E-2</v>
      </c>
      <c r="H246" s="126">
        <v>27.6187</v>
      </c>
      <c r="I246" s="126">
        <v>-5.8356000000000003</v>
      </c>
      <c r="J246" s="126">
        <v>6.3106</v>
      </c>
      <c r="K246" s="126">
        <v>15.479699999999999</v>
      </c>
      <c r="L246" s="126">
        <v>22.725200000000001</v>
      </c>
      <c r="M246" s="126">
        <v>24.023299999999999</v>
      </c>
      <c r="N246" s="126">
        <v>15.5497</v>
      </c>
      <c r="O246" s="126">
        <v>9.1966999999999999</v>
      </c>
      <c r="P246" s="126">
        <v>9.7456999999999994</v>
      </c>
      <c r="Q246" s="126">
        <v>9.8132000000000001</v>
      </c>
      <c r="R246" s="126">
        <v>11.9099</v>
      </c>
      <c r="S246" s="119"/>
    </row>
    <row r="247" spans="1:19" x14ac:dyDescent="0.3">
      <c r="A247" s="122" t="s">
        <v>1806</v>
      </c>
      <c r="B247" s="122" t="s">
        <v>1691</v>
      </c>
      <c r="C247" s="122">
        <v>100968</v>
      </c>
      <c r="D247" s="125">
        <v>44260</v>
      </c>
      <c r="E247" s="126">
        <v>47.949800000000003</v>
      </c>
      <c r="F247" s="126">
        <v>-99.2958</v>
      </c>
      <c r="G247" s="126">
        <v>-0.50749999999999995</v>
      </c>
      <c r="H247" s="126">
        <v>27.053999999999998</v>
      </c>
      <c r="I247" s="126">
        <v>-6.4229000000000003</v>
      </c>
      <c r="J247" s="126">
        <v>5.7588999999999997</v>
      </c>
      <c r="K247" s="126">
        <v>14.8835</v>
      </c>
      <c r="L247" s="126">
        <v>22.059000000000001</v>
      </c>
      <c r="M247" s="126">
        <v>23.311399999999999</v>
      </c>
      <c r="N247" s="126">
        <v>14.8545</v>
      </c>
      <c r="O247" s="126">
        <v>8.4243000000000006</v>
      </c>
      <c r="P247" s="126">
        <v>8.8528000000000002</v>
      </c>
      <c r="Q247" s="126">
        <v>8.1683000000000003</v>
      </c>
      <c r="R247" s="126">
        <v>11.263400000000001</v>
      </c>
      <c r="S247" s="119"/>
    </row>
    <row r="248" spans="1:19" x14ac:dyDescent="0.3">
      <c r="A248" s="122" t="s">
        <v>1806</v>
      </c>
      <c r="B248" s="122" t="s">
        <v>1692</v>
      </c>
      <c r="C248" s="122">
        <v>112868</v>
      </c>
      <c r="D248" s="125">
        <v>44260</v>
      </c>
      <c r="E248" s="126">
        <v>21.087399999999999</v>
      </c>
      <c r="F248" s="126">
        <v>-42.875700000000002</v>
      </c>
      <c r="G248" s="126">
        <v>1.6156999999999999</v>
      </c>
      <c r="H248" s="126">
        <v>23.372399999999999</v>
      </c>
      <c r="I248" s="126">
        <v>-8.6582000000000008</v>
      </c>
      <c r="J248" s="126">
        <v>3.1105999999999998</v>
      </c>
      <c r="K248" s="126">
        <v>11.8818</v>
      </c>
      <c r="L248" s="126">
        <v>13.2979</v>
      </c>
      <c r="M248" s="126">
        <v>13.758100000000001</v>
      </c>
      <c r="N248" s="126">
        <v>8.3834</v>
      </c>
      <c r="O248" s="126">
        <v>3.7320000000000002</v>
      </c>
      <c r="P248" s="126">
        <v>6.5083000000000002</v>
      </c>
      <c r="Q248" s="126">
        <v>7.0179999999999998</v>
      </c>
      <c r="R248" s="126">
        <v>4.7529000000000003</v>
      </c>
      <c r="S248" s="119" t="s">
        <v>1820</v>
      </c>
    </row>
    <row r="249" spans="1:19" x14ac:dyDescent="0.3">
      <c r="A249" s="122" t="s">
        <v>1806</v>
      </c>
      <c r="B249" s="122" t="s">
        <v>1668</v>
      </c>
      <c r="C249" s="122">
        <v>119635</v>
      </c>
      <c r="D249" s="125">
        <v>44260</v>
      </c>
      <c r="E249" s="126">
        <v>22.3354</v>
      </c>
      <c r="F249" s="126">
        <v>-42.276200000000003</v>
      </c>
      <c r="G249" s="126">
        <v>2.1793</v>
      </c>
      <c r="H249" s="126">
        <v>23.898</v>
      </c>
      <c r="I249" s="126">
        <v>-8.1434999999999995</v>
      </c>
      <c r="J249" s="126">
        <v>3.6286</v>
      </c>
      <c r="K249" s="126">
        <v>12.4994</v>
      </c>
      <c r="L249" s="126">
        <v>13.997400000000001</v>
      </c>
      <c r="M249" s="126">
        <v>14.547000000000001</v>
      </c>
      <c r="N249" s="126">
        <v>9.1832999999999991</v>
      </c>
      <c r="O249" s="126">
        <v>4.7850999999999999</v>
      </c>
      <c r="P249" s="126">
        <v>7.5216000000000003</v>
      </c>
      <c r="Q249" s="126">
        <v>7.9259000000000004</v>
      </c>
      <c r="R249" s="126">
        <v>5.5856000000000003</v>
      </c>
      <c r="S249" s="119" t="s">
        <v>1820</v>
      </c>
    </row>
    <row r="250" spans="1:19" x14ac:dyDescent="0.3">
      <c r="A250" s="122" t="s">
        <v>1806</v>
      </c>
      <c r="B250" s="122" t="s">
        <v>1669</v>
      </c>
      <c r="C250" s="122">
        <v>148106</v>
      </c>
      <c r="D250" s="125">
        <v>44260</v>
      </c>
      <c r="E250" s="126">
        <v>0.94040000000000001</v>
      </c>
      <c r="F250" s="126">
        <v>11.6477</v>
      </c>
      <c r="G250" s="126">
        <v>11.655099999999999</v>
      </c>
      <c r="H250" s="126">
        <v>11.67</v>
      </c>
      <c r="I250" s="126">
        <v>11.438700000000001</v>
      </c>
      <c r="J250" s="126">
        <v>11.466699999999999</v>
      </c>
      <c r="K250" s="126">
        <v>-89.497600000000006</v>
      </c>
      <c r="L250" s="126">
        <v>-41.449800000000003</v>
      </c>
      <c r="M250" s="126">
        <v>-25.338699999999999</v>
      </c>
      <c r="N250" s="126">
        <v>-17.138100000000001</v>
      </c>
      <c r="O250" s="126"/>
      <c r="P250" s="126"/>
      <c r="Q250" s="126">
        <v>-16.1312</v>
      </c>
      <c r="R250" s="126"/>
      <c r="S250" s="119" t="s">
        <v>1821</v>
      </c>
    </row>
    <row r="251" spans="1:19" x14ac:dyDescent="0.3">
      <c r="A251" s="122" t="s">
        <v>1806</v>
      </c>
      <c r="B251" s="122" t="s">
        <v>1693</v>
      </c>
      <c r="C251" s="122">
        <v>148105</v>
      </c>
      <c r="D251" s="125">
        <v>44260</v>
      </c>
      <c r="E251" s="126">
        <v>0.89570000000000005</v>
      </c>
      <c r="F251" s="126">
        <v>12.229200000000001</v>
      </c>
      <c r="G251" s="126">
        <v>10.8764</v>
      </c>
      <c r="H251" s="126">
        <v>11.669</v>
      </c>
      <c r="I251" s="126">
        <v>11.463800000000001</v>
      </c>
      <c r="J251" s="126">
        <v>11.451599999999999</v>
      </c>
      <c r="K251" s="126">
        <v>-90.262900000000002</v>
      </c>
      <c r="L251" s="126">
        <v>-41.835799999999999</v>
      </c>
      <c r="M251" s="126">
        <v>-25.598199999999999</v>
      </c>
      <c r="N251" s="126">
        <v>-17.340299999999999</v>
      </c>
      <c r="O251" s="126"/>
      <c r="P251" s="126"/>
      <c r="Q251" s="126">
        <v>-16.326899999999998</v>
      </c>
      <c r="R251" s="126"/>
      <c r="S251" s="119" t="s">
        <v>1821</v>
      </c>
    </row>
    <row r="252" spans="1:19" x14ac:dyDescent="0.3">
      <c r="A252" s="122" t="s">
        <v>1806</v>
      </c>
      <c r="B252" s="122" t="s">
        <v>1670</v>
      </c>
      <c r="C252" s="122">
        <v>120779</v>
      </c>
      <c r="D252" s="125">
        <v>44260</v>
      </c>
      <c r="E252" s="126">
        <v>48.647799999999997</v>
      </c>
      <c r="F252" s="126">
        <v>-101.009</v>
      </c>
      <c r="G252" s="126">
        <v>9.6865000000000006</v>
      </c>
      <c r="H252" s="126">
        <v>46.783999999999999</v>
      </c>
      <c r="I252" s="126">
        <v>-7.8228</v>
      </c>
      <c r="J252" s="126">
        <v>-0.38840000000000002</v>
      </c>
      <c r="K252" s="126">
        <v>11.3263</v>
      </c>
      <c r="L252" s="126">
        <v>21.807500000000001</v>
      </c>
      <c r="M252" s="126">
        <v>23.7</v>
      </c>
      <c r="N252" s="126">
        <v>15.371600000000001</v>
      </c>
      <c r="O252" s="126">
        <v>6.7390999999999996</v>
      </c>
      <c r="P252" s="126">
        <v>8.5324000000000009</v>
      </c>
      <c r="Q252" s="126">
        <v>9.5154999999999994</v>
      </c>
      <c r="R252" s="126">
        <v>7.1971999999999996</v>
      </c>
      <c r="S252" s="119" t="s">
        <v>1821</v>
      </c>
    </row>
    <row r="253" spans="1:19" x14ac:dyDescent="0.3">
      <c r="A253" s="122" t="s">
        <v>1806</v>
      </c>
      <c r="B253" s="122" t="s">
        <v>1694</v>
      </c>
      <c r="C253" s="122">
        <v>102535</v>
      </c>
      <c r="D253" s="125">
        <v>44260</v>
      </c>
      <c r="E253" s="126">
        <v>46.134</v>
      </c>
      <c r="F253" s="126">
        <v>-101.5408</v>
      </c>
      <c r="G253" s="126">
        <v>9.0789000000000009</v>
      </c>
      <c r="H253" s="126">
        <v>46.168900000000001</v>
      </c>
      <c r="I253" s="126">
        <v>-8.4361999999999995</v>
      </c>
      <c r="J253" s="126">
        <v>-1.008</v>
      </c>
      <c r="K253" s="126">
        <v>10.686</v>
      </c>
      <c r="L253" s="126">
        <v>21.111499999999999</v>
      </c>
      <c r="M253" s="126">
        <v>22.953299999999999</v>
      </c>
      <c r="N253" s="126">
        <v>14.6289</v>
      </c>
      <c r="O253" s="126">
        <v>6.0343999999999998</v>
      </c>
      <c r="P253" s="126">
        <v>7.7939999999999996</v>
      </c>
      <c r="Q253" s="126">
        <v>9.2794000000000008</v>
      </c>
      <c r="R253" s="126">
        <v>6.4935</v>
      </c>
      <c r="S253" s="119" t="s">
        <v>1821</v>
      </c>
    </row>
    <row r="254" spans="1:19" x14ac:dyDescent="0.3">
      <c r="A254" s="127" t="s">
        <v>27</v>
      </c>
      <c r="B254" s="122"/>
      <c r="C254" s="122"/>
      <c r="D254" s="122"/>
      <c r="E254" s="122"/>
      <c r="F254" s="128">
        <f t="shared" ref="F254:R254" si="9">AVERAGE(F206:F253)</f>
        <v>-87.086099999999988</v>
      </c>
      <c r="G254" s="128">
        <f t="shared" si="9"/>
        <v>3.5881318181818185</v>
      </c>
      <c r="H254" s="128">
        <f t="shared" si="9"/>
        <v>32.104800000000004</v>
      </c>
      <c r="I254" s="128">
        <f t="shared" si="9"/>
        <v>-4.5080727272727268</v>
      </c>
      <c r="J254" s="128">
        <f t="shared" si="9"/>
        <v>4.5280568181818195</v>
      </c>
      <c r="K254" s="128">
        <f t="shared" si="9"/>
        <v>7.2968477272727226</v>
      </c>
      <c r="L254" s="128">
        <f t="shared" si="9"/>
        <v>14.064504545454549</v>
      </c>
      <c r="M254" s="128">
        <f t="shared" si="9"/>
        <v>15.840272727272726</v>
      </c>
      <c r="N254" s="128">
        <f t="shared" si="9"/>
        <v>10.307511363636362</v>
      </c>
      <c r="O254" s="128">
        <f t="shared" si="9"/>
        <v>7.1464928571428592</v>
      </c>
      <c r="P254" s="128">
        <f t="shared" si="9"/>
        <v>8.515502380952384</v>
      </c>
      <c r="Q254" s="128">
        <f t="shared" si="9"/>
        <v>7.6478590909090887</v>
      </c>
      <c r="R254" s="128">
        <f t="shared" si="9"/>
        <v>8.7979690476190484</v>
      </c>
      <c r="S254" s="119"/>
    </row>
    <row r="255" spans="1:19" x14ac:dyDescent="0.3">
      <c r="A255" s="127" t="s">
        <v>408</v>
      </c>
      <c r="B255" s="122"/>
      <c r="C255" s="122"/>
      <c r="D255" s="122"/>
      <c r="E255" s="122"/>
      <c r="F255" s="128">
        <f t="shared" ref="F255:R255" si="10">MEDIAN(F206:F253)</f>
        <v>-94.324849999999998</v>
      </c>
      <c r="G255" s="128">
        <f t="shared" si="10"/>
        <v>6.3950499999999995</v>
      </c>
      <c r="H255" s="128">
        <f t="shared" si="10"/>
        <v>34.310249999999996</v>
      </c>
      <c r="I255" s="128">
        <f t="shared" si="10"/>
        <v>-5.8845000000000001</v>
      </c>
      <c r="J255" s="128">
        <f t="shared" si="10"/>
        <v>5.1263000000000005</v>
      </c>
      <c r="K255" s="128">
        <f t="shared" si="10"/>
        <v>11.06385</v>
      </c>
      <c r="L255" s="128">
        <f t="shared" si="10"/>
        <v>15.123000000000001</v>
      </c>
      <c r="M255" s="128">
        <f t="shared" si="10"/>
        <v>16.549900000000001</v>
      </c>
      <c r="N255" s="128">
        <f t="shared" si="10"/>
        <v>10.8324</v>
      </c>
      <c r="O255" s="128">
        <f t="shared" si="10"/>
        <v>7.6656500000000003</v>
      </c>
      <c r="P255" s="128">
        <f t="shared" si="10"/>
        <v>8.5562500000000004</v>
      </c>
      <c r="Q255" s="128">
        <f t="shared" si="10"/>
        <v>8.7269499999999987</v>
      </c>
      <c r="R255" s="128">
        <f t="shared" si="10"/>
        <v>9.3038000000000007</v>
      </c>
      <c r="S255" s="119"/>
    </row>
    <row r="256" spans="1:19" x14ac:dyDescent="0.3">
      <c r="A256" s="122"/>
      <c r="B256" s="122"/>
      <c r="C256" s="122"/>
      <c r="D256" s="122"/>
      <c r="E256" s="122"/>
      <c r="F256" s="122"/>
      <c r="G256" s="122"/>
      <c r="H256" s="122"/>
      <c r="I256" s="122"/>
      <c r="J256" s="122"/>
      <c r="K256" s="122"/>
      <c r="L256" s="122"/>
      <c r="M256" s="122"/>
      <c r="N256" s="122"/>
      <c r="O256" s="122"/>
      <c r="P256" s="122"/>
      <c r="Q256" s="122"/>
      <c r="R256" s="122"/>
      <c r="S256" s="118"/>
    </row>
    <row r="257" spans="1:19" x14ac:dyDescent="0.3">
      <c r="A257" s="124" t="s">
        <v>609</v>
      </c>
      <c r="B257" s="124"/>
      <c r="C257" s="124"/>
      <c r="D257" s="124"/>
      <c r="E257" s="124"/>
      <c r="F257" s="124"/>
      <c r="G257" s="124"/>
      <c r="H257" s="124"/>
      <c r="I257" s="124"/>
      <c r="J257" s="124"/>
      <c r="K257" s="124"/>
      <c r="L257" s="124"/>
      <c r="M257" s="124"/>
      <c r="N257" s="124"/>
      <c r="O257" s="124"/>
      <c r="P257" s="124"/>
      <c r="Q257" s="124"/>
      <c r="R257" s="124"/>
      <c r="S257" s="121"/>
    </row>
    <row r="258" spans="1:19" x14ac:dyDescent="0.3">
      <c r="A258" s="122" t="s">
        <v>610</v>
      </c>
      <c r="B258" s="122" t="s">
        <v>611</v>
      </c>
      <c r="C258" s="122">
        <v>105460</v>
      </c>
      <c r="D258" s="125">
        <v>44260</v>
      </c>
      <c r="E258" s="126">
        <v>64.89</v>
      </c>
      <c r="F258" s="126">
        <v>-1.2929999999999999</v>
      </c>
      <c r="G258" s="126">
        <v>-0.26129999999999998</v>
      </c>
      <c r="H258" s="126">
        <v>2.4470999999999998</v>
      </c>
      <c r="I258" s="126">
        <v>0.68269999999999997</v>
      </c>
      <c r="J258" s="126">
        <v>1.6607000000000001</v>
      </c>
      <c r="K258" s="126">
        <v>13.483700000000001</v>
      </c>
      <c r="L258" s="126">
        <v>31.196899999999999</v>
      </c>
      <c r="M258" s="126">
        <v>47.0762</v>
      </c>
      <c r="N258" s="126">
        <v>34.264400000000002</v>
      </c>
      <c r="O258" s="126">
        <v>12.2296</v>
      </c>
      <c r="P258" s="126">
        <v>17.907299999999999</v>
      </c>
      <c r="Q258" s="126">
        <v>14.390499999999999</v>
      </c>
      <c r="R258" s="126">
        <v>18.601400000000002</v>
      </c>
      <c r="S258" s="119" t="s">
        <v>1822</v>
      </c>
    </row>
    <row r="259" spans="1:19" x14ac:dyDescent="0.3">
      <c r="A259" s="122" t="s">
        <v>610</v>
      </c>
      <c r="B259" s="122" t="s">
        <v>612</v>
      </c>
      <c r="C259" s="122">
        <v>120348</v>
      </c>
      <c r="D259" s="125">
        <v>44260</v>
      </c>
      <c r="E259" s="126">
        <v>72.2</v>
      </c>
      <c r="F259" s="126">
        <v>-1.2987</v>
      </c>
      <c r="G259" s="126">
        <v>-0.26250000000000001</v>
      </c>
      <c r="H259" s="126">
        <v>2.4695</v>
      </c>
      <c r="I259" s="126">
        <v>0.73950000000000005</v>
      </c>
      <c r="J259" s="126">
        <v>1.7618</v>
      </c>
      <c r="K259" s="126">
        <v>13.844200000000001</v>
      </c>
      <c r="L259" s="126">
        <v>32.040999999999997</v>
      </c>
      <c r="M259" s="126">
        <v>48.498600000000003</v>
      </c>
      <c r="N259" s="126">
        <v>35.944299999999998</v>
      </c>
      <c r="O259" s="126">
        <v>13.5557</v>
      </c>
      <c r="P259" s="126">
        <v>19.563600000000001</v>
      </c>
      <c r="Q259" s="126">
        <v>18.938600000000001</v>
      </c>
      <c r="R259" s="126">
        <v>19.968699999999998</v>
      </c>
      <c r="S259" s="119" t="s">
        <v>1822</v>
      </c>
    </row>
    <row r="260" spans="1:19" x14ac:dyDescent="0.3">
      <c r="A260" s="122" t="s">
        <v>610</v>
      </c>
      <c r="B260" s="122" t="s">
        <v>613</v>
      </c>
      <c r="C260" s="122">
        <v>103040</v>
      </c>
      <c r="D260" s="125">
        <v>44260</v>
      </c>
      <c r="E260" s="126">
        <v>71.218000000000004</v>
      </c>
      <c r="F260" s="126">
        <v>-1.2411000000000001</v>
      </c>
      <c r="G260" s="126">
        <v>0.22800000000000001</v>
      </c>
      <c r="H260" s="126">
        <v>2.9028</v>
      </c>
      <c r="I260" s="126">
        <v>0.95109999999999995</v>
      </c>
      <c r="J260" s="126">
        <v>3.2698999999999998</v>
      </c>
      <c r="K260" s="126">
        <v>16.764199999999999</v>
      </c>
      <c r="L260" s="126">
        <v>37.6965</v>
      </c>
      <c r="M260" s="126">
        <v>54.104799999999997</v>
      </c>
      <c r="N260" s="126">
        <v>34.6556</v>
      </c>
      <c r="O260" s="126">
        <v>14.486800000000001</v>
      </c>
      <c r="P260" s="126">
        <v>17.490400000000001</v>
      </c>
      <c r="Q260" s="126">
        <v>13.3955</v>
      </c>
      <c r="R260" s="126">
        <v>19.064699999999998</v>
      </c>
      <c r="S260" s="119" t="s">
        <v>1823</v>
      </c>
    </row>
    <row r="261" spans="1:19" x14ac:dyDescent="0.3">
      <c r="A261" s="122" t="s">
        <v>610</v>
      </c>
      <c r="B261" s="122" t="s">
        <v>614</v>
      </c>
      <c r="C261" s="122">
        <v>119769</v>
      </c>
      <c r="D261" s="125">
        <v>44260</v>
      </c>
      <c r="E261" s="126">
        <v>79.171000000000006</v>
      </c>
      <c r="F261" s="126">
        <v>-1.2386999999999999</v>
      </c>
      <c r="G261" s="126">
        <v>0.23799999999999999</v>
      </c>
      <c r="H261" s="126">
        <v>2.9291</v>
      </c>
      <c r="I261" s="126">
        <v>1.0015000000000001</v>
      </c>
      <c r="J261" s="126">
        <v>3.3738999999999999</v>
      </c>
      <c r="K261" s="126">
        <v>17.149799999999999</v>
      </c>
      <c r="L261" s="126">
        <v>38.607100000000003</v>
      </c>
      <c r="M261" s="126">
        <v>55.652299999999997</v>
      </c>
      <c r="N261" s="126">
        <v>36.464100000000002</v>
      </c>
      <c r="O261" s="126">
        <v>16.023499999999999</v>
      </c>
      <c r="P261" s="126">
        <v>19.2134</v>
      </c>
      <c r="Q261" s="126">
        <v>16.049700000000001</v>
      </c>
      <c r="R261" s="126">
        <v>20.722200000000001</v>
      </c>
      <c r="S261" s="119" t="s">
        <v>1823</v>
      </c>
    </row>
    <row r="262" spans="1:19" x14ac:dyDescent="0.3">
      <c r="A262" s="122" t="s">
        <v>610</v>
      </c>
      <c r="B262" s="122" t="s">
        <v>615</v>
      </c>
      <c r="C262" s="122">
        <v>119724</v>
      </c>
      <c r="D262" s="125">
        <v>44260</v>
      </c>
      <c r="E262" s="126">
        <v>47.795749208749001</v>
      </c>
      <c r="F262" s="126">
        <v>-1.1760999999999999</v>
      </c>
      <c r="G262" s="126">
        <v>-0.17899999999999999</v>
      </c>
      <c r="H262" s="126">
        <v>2.2622</v>
      </c>
      <c r="I262" s="126">
        <v>1.1812</v>
      </c>
      <c r="J262" s="126">
        <v>4.5408999999999997</v>
      </c>
      <c r="K262" s="126">
        <v>21.795100000000001</v>
      </c>
      <c r="L262" s="126">
        <v>49.2684</v>
      </c>
      <c r="M262" s="126">
        <v>75.882000000000005</v>
      </c>
      <c r="N262" s="126">
        <v>59.921900000000001</v>
      </c>
      <c r="O262" s="126">
        <v>10.546900000000001</v>
      </c>
      <c r="P262" s="126">
        <v>14.9321</v>
      </c>
      <c r="Q262" s="126">
        <v>13.247299999999999</v>
      </c>
      <c r="R262" s="126">
        <v>22.003</v>
      </c>
      <c r="S262" s="119" t="s">
        <v>1822</v>
      </c>
    </row>
    <row r="263" spans="1:19" x14ac:dyDescent="0.3">
      <c r="A263" s="122" t="s">
        <v>610</v>
      </c>
      <c r="B263" s="122" t="s">
        <v>616</v>
      </c>
      <c r="C263" s="122">
        <v>100915</v>
      </c>
      <c r="D263" s="125">
        <v>44260</v>
      </c>
      <c r="E263" s="126">
        <v>395.47990601918798</v>
      </c>
      <c r="F263" s="126">
        <v>-1.1780999999999999</v>
      </c>
      <c r="G263" s="126">
        <v>-0.1847</v>
      </c>
      <c r="H263" s="126">
        <v>2.2482000000000002</v>
      </c>
      <c r="I263" s="126">
        <v>1.1532</v>
      </c>
      <c r="J263" s="126">
        <v>4.4870000000000001</v>
      </c>
      <c r="K263" s="126">
        <v>21.596299999999999</v>
      </c>
      <c r="L263" s="126">
        <v>48.798999999999999</v>
      </c>
      <c r="M263" s="126">
        <v>75.075599999999994</v>
      </c>
      <c r="N263" s="126">
        <v>58.976799999999997</v>
      </c>
      <c r="O263" s="126">
        <v>9.8239000000000001</v>
      </c>
      <c r="P263" s="126">
        <v>14.1823</v>
      </c>
      <c r="Q263" s="126">
        <v>18.484300000000001</v>
      </c>
      <c r="R263" s="126">
        <v>21.298400000000001</v>
      </c>
      <c r="S263" s="119" t="s">
        <v>1822</v>
      </c>
    </row>
    <row r="264" spans="1:19" x14ac:dyDescent="0.3">
      <c r="A264" s="127" t="s">
        <v>27</v>
      </c>
      <c r="B264" s="122"/>
      <c r="C264" s="122"/>
      <c r="D264" s="122"/>
      <c r="E264" s="122"/>
      <c r="F264" s="128">
        <f t="shared" ref="F264:R264" si="11">AVERAGE(F258:F263)</f>
        <v>-1.2376166666666666</v>
      </c>
      <c r="G264" s="128">
        <f t="shared" si="11"/>
        <v>-7.0250000000000021E-2</v>
      </c>
      <c r="H264" s="128">
        <f t="shared" si="11"/>
        <v>2.5431500000000002</v>
      </c>
      <c r="I264" s="128">
        <f t="shared" si="11"/>
        <v>0.95153333333333334</v>
      </c>
      <c r="J264" s="128">
        <f t="shared" si="11"/>
        <v>3.1823666666666668</v>
      </c>
      <c r="K264" s="128">
        <f t="shared" si="11"/>
        <v>17.438883333333333</v>
      </c>
      <c r="L264" s="128">
        <f t="shared" si="11"/>
        <v>39.601483333333327</v>
      </c>
      <c r="M264" s="128">
        <f t="shared" si="11"/>
        <v>59.381583333333332</v>
      </c>
      <c r="N264" s="128">
        <f t="shared" si="11"/>
        <v>43.371183333333327</v>
      </c>
      <c r="O264" s="128">
        <f t="shared" si="11"/>
        <v>12.777733333333332</v>
      </c>
      <c r="P264" s="128">
        <f t="shared" si="11"/>
        <v>17.214850000000002</v>
      </c>
      <c r="Q264" s="128">
        <f t="shared" si="11"/>
        <v>15.750983333333332</v>
      </c>
      <c r="R264" s="128">
        <f t="shared" si="11"/>
        <v>20.276399999999999</v>
      </c>
      <c r="S264" s="119"/>
    </row>
    <row r="265" spans="1:19" x14ac:dyDescent="0.3">
      <c r="A265" s="127" t="s">
        <v>408</v>
      </c>
      <c r="B265" s="122"/>
      <c r="C265" s="122"/>
      <c r="D265" s="122"/>
      <c r="E265" s="122"/>
      <c r="F265" s="128">
        <f t="shared" ref="F265:R265" si="12">MEDIAN(F258:F263)</f>
        <v>-1.2399</v>
      </c>
      <c r="G265" s="128">
        <f t="shared" si="12"/>
        <v>-0.18185000000000001</v>
      </c>
      <c r="H265" s="128">
        <f t="shared" si="12"/>
        <v>2.4582999999999999</v>
      </c>
      <c r="I265" s="128">
        <f t="shared" si="12"/>
        <v>0.97629999999999995</v>
      </c>
      <c r="J265" s="128">
        <f t="shared" si="12"/>
        <v>3.3218999999999999</v>
      </c>
      <c r="K265" s="128">
        <f t="shared" si="12"/>
        <v>16.957000000000001</v>
      </c>
      <c r="L265" s="128">
        <f t="shared" si="12"/>
        <v>38.151800000000001</v>
      </c>
      <c r="M265" s="128">
        <f t="shared" si="12"/>
        <v>54.878549999999997</v>
      </c>
      <c r="N265" s="128">
        <f t="shared" si="12"/>
        <v>36.2042</v>
      </c>
      <c r="O265" s="128">
        <f t="shared" si="12"/>
        <v>12.89265</v>
      </c>
      <c r="P265" s="128">
        <f t="shared" si="12"/>
        <v>17.69885</v>
      </c>
      <c r="Q265" s="128">
        <f t="shared" si="12"/>
        <v>15.2201</v>
      </c>
      <c r="R265" s="128">
        <f t="shared" si="12"/>
        <v>20.34545</v>
      </c>
      <c r="S265" s="119"/>
    </row>
    <row r="266" spans="1:19" x14ac:dyDescent="0.3">
      <c r="A266" s="122"/>
      <c r="B266" s="122"/>
      <c r="C266" s="122"/>
      <c r="D266" s="122"/>
      <c r="E266" s="122"/>
      <c r="F266" s="122"/>
      <c r="G266" s="122"/>
      <c r="H266" s="122"/>
      <c r="I266" s="122"/>
      <c r="J266" s="122"/>
      <c r="K266" s="122"/>
      <c r="L266" s="122"/>
      <c r="M266" s="122"/>
      <c r="N266" s="122"/>
      <c r="O266" s="122"/>
      <c r="P266" s="122"/>
      <c r="Q266" s="122"/>
      <c r="R266" s="122"/>
      <c r="S266" s="118"/>
    </row>
    <row r="267" spans="1:19" x14ac:dyDescent="0.3">
      <c r="A267" s="124" t="s">
        <v>617</v>
      </c>
      <c r="B267" s="124"/>
      <c r="C267" s="124"/>
      <c r="D267" s="124"/>
      <c r="E267" s="124"/>
      <c r="F267" s="124"/>
      <c r="G267" s="124"/>
      <c r="H267" s="124"/>
      <c r="I267" s="124"/>
      <c r="J267" s="124"/>
      <c r="K267" s="124"/>
      <c r="L267" s="124"/>
      <c r="M267" s="124"/>
      <c r="N267" s="124"/>
      <c r="O267" s="124"/>
      <c r="P267" s="124"/>
      <c r="Q267" s="124"/>
      <c r="R267" s="124"/>
      <c r="S267" s="121"/>
    </row>
    <row r="268" spans="1:19" x14ac:dyDescent="0.3">
      <c r="A268" s="122" t="s">
        <v>618</v>
      </c>
      <c r="B268" s="122" t="s">
        <v>619</v>
      </c>
      <c r="C268" s="122">
        <v>103178</v>
      </c>
      <c r="D268" s="125">
        <v>44260</v>
      </c>
      <c r="E268" s="126">
        <v>85.227400000000003</v>
      </c>
      <c r="F268" s="126">
        <v>-7.8784000000000001</v>
      </c>
      <c r="G268" s="126">
        <v>2.2702</v>
      </c>
      <c r="H268" s="126">
        <v>5.9904000000000002</v>
      </c>
      <c r="I268" s="126">
        <v>-0.99890000000000001</v>
      </c>
      <c r="J268" s="126">
        <v>1.2829999999999999</v>
      </c>
      <c r="K268" s="126">
        <v>-0.6653</v>
      </c>
      <c r="L268" s="126">
        <v>4.2582000000000004</v>
      </c>
      <c r="M268" s="126">
        <v>7.5305</v>
      </c>
      <c r="N268" s="126">
        <v>8.9275000000000002</v>
      </c>
      <c r="O268" s="126">
        <v>9.0473999999999997</v>
      </c>
      <c r="P268" s="126">
        <v>8.6351999999999993</v>
      </c>
      <c r="Q268" s="126">
        <v>9.3299000000000003</v>
      </c>
      <c r="R268" s="126">
        <v>9.6838999999999995</v>
      </c>
      <c r="S268" s="119"/>
    </row>
    <row r="269" spans="1:19" x14ac:dyDescent="0.3">
      <c r="A269" s="122" t="s">
        <v>618</v>
      </c>
      <c r="B269" s="122" t="s">
        <v>620</v>
      </c>
      <c r="C269" s="122">
        <v>119533</v>
      </c>
      <c r="D269" s="125">
        <v>44260</v>
      </c>
      <c r="E269" s="126">
        <v>86.039299999999997</v>
      </c>
      <c r="F269" s="126">
        <v>-7.6768999999999998</v>
      </c>
      <c r="G269" s="126">
        <v>2.4327000000000001</v>
      </c>
      <c r="H269" s="126">
        <v>6.1524000000000001</v>
      </c>
      <c r="I269" s="126">
        <v>-0.8397</v>
      </c>
      <c r="J269" s="126">
        <v>1.4394</v>
      </c>
      <c r="K269" s="126">
        <v>-0.51349999999999996</v>
      </c>
      <c r="L269" s="126">
        <v>4.4124999999999996</v>
      </c>
      <c r="M269" s="126">
        <v>7.6965000000000003</v>
      </c>
      <c r="N269" s="126">
        <v>9.0991999999999997</v>
      </c>
      <c r="O269" s="126">
        <v>9.1913</v>
      </c>
      <c r="P269" s="126">
        <v>8.7697000000000003</v>
      </c>
      <c r="Q269" s="126">
        <v>9.0009999999999994</v>
      </c>
      <c r="R269" s="126">
        <v>9.8371999999999993</v>
      </c>
      <c r="S269" s="119"/>
    </row>
    <row r="270" spans="1:19" x14ac:dyDescent="0.3">
      <c r="A270" s="122" t="s">
        <v>618</v>
      </c>
      <c r="B270" s="122" t="s">
        <v>621</v>
      </c>
      <c r="C270" s="122">
        <v>141588</v>
      </c>
      <c r="D270" s="125">
        <v>44260</v>
      </c>
      <c r="E270" s="126">
        <v>13.4838</v>
      </c>
      <c r="F270" s="126">
        <v>-8.6601999999999997</v>
      </c>
      <c r="G270" s="126">
        <v>-9.0200000000000002E-2</v>
      </c>
      <c r="H270" s="126">
        <v>4.4508999999999999</v>
      </c>
      <c r="I270" s="126">
        <v>1.7698</v>
      </c>
      <c r="J270" s="126">
        <v>2.9649999999999999</v>
      </c>
      <c r="K270" s="126">
        <v>0.79279999999999995</v>
      </c>
      <c r="L270" s="126">
        <v>5.2159000000000004</v>
      </c>
      <c r="M270" s="126">
        <v>9.2057000000000002</v>
      </c>
      <c r="N270" s="126">
        <v>9.3469999999999995</v>
      </c>
      <c r="O270" s="126">
        <v>8.8581000000000003</v>
      </c>
      <c r="P270" s="126"/>
      <c r="Q270" s="126">
        <v>8.5420999999999996</v>
      </c>
      <c r="R270" s="126">
        <v>8.7197999999999993</v>
      </c>
      <c r="S270" s="119"/>
    </row>
    <row r="271" spans="1:19" x14ac:dyDescent="0.3">
      <c r="A271" s="122" t="s">
        <v>618</v>
      </c>
      <c r="B271" s="122" t="s">
        <v>622</v>
      </c>
      <c r="C271" s="122">
        <v>141593</v>
      </c>
      <c r="D271" s="125">
        <v>44260</v>
      </c>
      <c r="E271" s="126">
        <v>13.101599999999999</v>
      </c>
      <c r="F271" s="126">
        <v>-9.4696999999999996</v>
      </c>
      <c r="G271" s="126">
        <v>-0.8357</v>
      </c>
      <c r="H271" s="126">
        <v>3.7437999999999998</v>
      </c>
      <c r="I271" s="126">
        <v>1.0590999999999999</v>
      </c>
      <c r="J271" s="126">
        <v>2.2725</v>
      </c>
      <c r="K271" s="126">
        <v>0.1225</v>
      </c>
      <c r="L271" s="126">
        <v>4.5396000000000001</v>
      </c>
      <c r="M271" s="126">
        <v>8.4878999999999998</v>
      </c>
      <c r="N271" s="126">
        <v>8.5863999999999994</v>
      </c>
      <c r="O271" s="126">
        <v>8.0266000000000002</v>
      </c>
      <c r="P271" s="126"/>
      <c r="Q271" s="126">
        <v>7.6896000000000004</v>
      </c>
      <c r="R271" s="126">
        <v>7.9272999999999998</v>
      </c>
      <c r="S271" s="119"/>
    </row>
    <row r="272" spans="1:19" x14ac:dyDescent="0.3">
      <c r="A272" s="122" t="s">
        <v>618</v>
      </c>
      <c r="B272" s="122" t="s">
        <v>623</v>
      </c>
      <c r="C272" s="122">
        <v>117951</v>
      </c>
      <c r="D272" s="125">
        <v>44260</v>
      </c>
      <c r="E272" s="126">
        <v>21.55</v>
      </c>
      <c r="F272" s="126">
        <v>-4.9112</v>
      </c>
      <c r="G272" s="126">
        <v>0.33879999999999999</v>
      </c>
      <c r="H272" s="126">
        <v>4.9406999999999996</v>
      </c>
      <c r="I272" s="126">
        <v>-3.9794</v>
      </c>
      <c r="J272" s="126">
        <v>-0.36890000000000001</v>
      </c>
      <c r="K272" s="126">
        <v>-2.9853999999999998</v>
      </c>
      <c r="L272" s="126">
        <v>2.6964000000000001</v>
      </c>
      <c r="M272" s="126">
        <v>5.8236999999999997</v>
      </c>
      <c r="N272" s="126">
        <v>6.5660999999999996</v>
      </c>
      <c r="O272" s="126">
        <v>4.8114999999999997</v>
      </c>
      <c r="P272" s="126">
        <v>6.2725</v>
      </c>
      <c r="Q272" s="126">
        <v>6.4256000000000002</v>
      </c>
      <c r="R272" s="126">
        <v>4.0583</v>
      </c>
      <c r="S272" s="119"/>
    </row>
    <row r="273" spans="1:19" x14ac:dyDescent="0.3">
      <c r="A273" s="122" t="s">
        <v>618</v>
      </c>
      <c r="B273" s="122" t="s">
        <v>624</v>
      </c>
      <c r="C273" s="122">
        <v>119984</v>
      </c>
      <c r="D273" s="125">
        <v>44260</v>
      </c>
      <c r="E273" s="126">
        <v>22.497</v>
      </c>
      <c r="F273" s="126">
        <v>-4.3800999999999997</v>
      </c>
      <c r="G273" s="126">
        <v>1.0276000000000001</v>
      </c>
      <c r="H273" s="126">
        <v>5.6847000000000003</v>
      </c>
      <c r="I273" s="126">
        <v>-3.2189999999999999</v>
      </c>
      <c r="J273" s="126">
        <v>0.39410000000000001</v>
      </c>
      <c r="K273" s="126">
        <v>-2.4260000000000002</v>
      </c>
      <c r="L273" s="126">
        <v>3.2099000000000002</v>
      </c>
      <c r="M273" s="126">
        <v>6.3856000000000002</v>
      </c>
      <c r="N273" s="126">
        <v>7.0907999999999998</v>
      </c>
      <c r="O273" s="126">
        <v>5.25</v>
      </c>
      <c r="P273" s="126">
        <v>6.8192000000000004</v>
      </c>
      <c r="Q273" s="126">
        <v>7.5343999999999998</v>
      </c>
      <c r="R273" s="126">
        <v>4.5377000000000001</v>
      </c>
      <c r="S273" s="119"/>
    </row>
    <row r="274" spans="1:19" x14ac:dyDescent="0.3">
      <c r="A274" s="122" t="s">
        <v>618</v>
      </c>
      <c r="B274" s="122" t="s">
        <v>625</v>
      </c>
      <c r="C274" s="122">
        <v>126685</v>
      </c>
      <c r="D274" s="125">
        <v>44260</v>
      </c>
      <c r="E274" s="126">
        <v>17.9404</v>
      </c>
      <c r="F274" s="126">
        <v>-11.593</v>
      </c>
      <c r="G274" s="126">
        <v>2.2383999999999999</v>
      </c>
      <c r="H274" s="126">
        <v>7.2763</v>
      </c>
      <c r="I274" s="126">
        <v>-3.589</v>
      </c>
      <c r="J274" s="126">
        <v>0.83609999999999995</v>
      </c>
      <c r="K274" s="126">
        <v>-1.4901</v>
      </c>
      <c r="L274" s="126">
        <v>3.1934999999999998</v>
      </c>
      <c r="M274" s="126">
        <v>5.9038000000000004</v>
      </c>
      <c r="N274" s="126">
        <v>7.2919999999999998</v>
      </c>
      <c r="O274" s="126">
        <v>8.4646000000000008</v>
      </c>
      <c r="P274" s="126">
        <v>8.2167999999999992</v>
      </c>
      <c r="Q274" s="126">
        <v>8.6097000000000001</v>
      </c>
      <c r="R274" s="126">
        <v>9.0848999999999993</v>
      </c>
      <c r="S274" s="119" t="s">
        <v>1814</v>
      </c>
    </row>
    <row r="275" spans="1:19" x14ac:dyDescent="0.3">
      <c r="A275" s="122" t="s">
        <v>618</v>
      </c>
      <c r="B275" s="122" t="s">
        <v>626</v>
      </c>
      <c r="C275" s="122">
        <v>126687</v>
      </c>
      <c r="D275" s="125">
        <v>44260</v>
      </c>
      <c r="E275" s="126">
        <v>17.212199999999999</v>
      </c>
      <c r="F275" s="126">
        <v>-12.083399999999999</v>
      </c>
      <c r="G275" s="126">
        <v>1.6967000000000001</v>
      </c>
      <c r="H275" s="126">
        <v>6.7035999999999998</v>
      </c>
      <c r="I275" s="126">
        <v>-4.1634000000000002</v>
      </c>
      <c r="J275" s="126">
        <v>0.2424</v>
      </c>
      <c r="K275" s="126">
        <v>-2.1071</v>
      </c>
      <c r="L275" s="126">
        <v>2.5510999999999999</v>
      </c>
      <c r="M275" s="126">
        <v>5.2202999999999999</v>
      </c>
      <c r="N275" s="126">
        <v>6.5890000000000004</v>
      </c>
      <c r="O275" s="126">
        <v>7.7074999999999996</v>
      </c>
      <c r="P275" s="126">
        <v>7.4729000000000001</v>
      </c>
      <c r="Q275" s="126">
        <v>7.9756</v>
      </c>
      <c r="R275" s="126">
        <v>8.3252000000000006</v>
      </c>
      <c r="S275" s="119" t="s">
        <v>1814</v>
      </c>
    </row>
    <row r="276" spans="1:19" x14ac:dyDescent="0.3">
      <c r="A276" s="122" t="s">
        <v>618</v>
      </c>
      <c r="B276" s="122" t="s">
        <v>627</v>
      </c>
      <c r="C276" s="122">
        <v>144646</v>
      </c>
      <c r="D276" s="125">
        <v>44260</v>
      </c>
      <c r="E276" s="126">
        <v>12.7408</v>
      </c>
      <c r="F276" s="126">
        <v>-3.4375</v>
      </c>
      <c r="G276" s="126">
        <v>0.76400000000000001</v>
      </c>
      <c r="H276" s="126">
        <v>2.7025000000000001</v>
      </c>
      <c r="I276" s="126">
        <v>2.4853999999999998</v>
      </c>
      <c r="J276" s="126">
        <v>4.5071000000000003</v>
      </c>
      <c r="K276" s="126">
        <v>1.9614</v>
      </c>
      <c r="L276" s="126">
        <v>4.1959</v>
      </c>
      <c r="M276" s="126">
        <v>6.7382</v>
      </c>
      <c r="N276" s="126">
        <v>7.9043000000000001</v>
      </c>
      <c r="O276" s="126"/>
      <c r="P276" s="126"/>
      <c r="Q276" s="126">
        <v>10.2386</v>
      </c>
      <c r="R276" s="126">
        <v>9.6785999999999994</v>
      </c>
      <c r="S276" s="119" t="s">
        <v>1814</v>
      </c>
    </row>
    <row r="277" spans="1:19" x14ac:dyDescent="0.3">
      <c r="A277" s="122" t="s">
        <v>618</v>
      </c>
      <c r="B277" s="122" t="s">
        <v>628</v>
      </c>
      <c r="C277" s="122">
        <v>144644</v>
      </c>
      <c r="D277" s="125">
        <v>44260</v>
      </c>
      <c r="E277" s="126">
        <v>12.661</v>
      </c>
      <c r="F277" s="126">
        <v>-4.0355999999999996</v>
      </c>
      <c r="G277" s="126">
        <v>0.38440000000000002</v>
      </c>
      <c r="H277" s="126">
        <v>2.3898000000000001</v>
      </c>
      <c r="I277" s="126">
        <v>2.2122000000000002</v>
      </c>
      <c r="J277" s="126">
        <v>4.2454000000000001</v>
      </c>
      <c r="K277" s="126">
        <v>1.7020999999999999</v>
      </c>
      <c r="L277" s="126">
        <v>3.9409000000000001</v>
      </c>
      <c r="M277" s="126">
        <v>6.4791999999999996</v>
      </c>
      <c r="N277" s="126">
        <v>7.6314000000000002</v>
      </c>
      <c r="O277" s="126"/>
      <c r="P277" s="126"/>
      <c r="Q277" s="126">
        <v>9.9603000000000002</v>
      </c>
      <c r="R277" s="126">
        <v>9.4010999999999996</v>
      </c>
      <c r="S277" s="119" t="s">
        <v>1814</v>
      </c>
    </row>
    <row r="278" spans="1:19" x14ac:dyDescent="0.3">
      <c r="A278" s="122" t="s">
        <v>618</v>
      </c>
      <c r="B278" s="122" t="s">
        <v>629</v>
      </c>
      <c r="C278" s="122">
        <v>140333</v>
      </c>
      <c r="D278" s="125">
        <v>44260</v>
      </c>
      <c r="E278" s="126">
        <v>13.735900000000001</v>
      </c>
      <c r="F278" s="126">
        <v>3.1890000000000001</v>
      </c>
      <c r="G278" s="126">
        <v>2.6579000000000002</v>
      </c>
      <c r="H278" s="126">
        <v>3.0767000000000002</v>
      </c>
      <c r="I278" s="126">
        <v>2.8022</v>
      </c>
      <c r="J278" s="126">
        <v>3.0057999999999998</v>
      </c>
      <c r="K278" s="126">
        <v>4.1451000000000002</v>
      </c>
      <c r="L278" s="126">
        <v>4.7972999999999999</v>
      </c>
      <c r="M278" s="126">
        <v>-3.1960999999999999</v>
      </c>
      <c r="N278" s="126">
        <v>0.5343</v>
      </c>
      <c r="O278" s="126">
        <v>0.78210000000000002</v>
      </c>
      <c r="P278" s="126">
        <v>3.6789999999999998</v>
      </c>
      <c r="Q278" s="126">
        <v>5.0406000000000004</v>
      </c>
      <c r="R278" s="126">
        <v>-2.4415</v>
      </c>
      <c r="S278" s="119"/>
    </row>
    <row r="279" spans="1:19" x14ac:dyDescent="0.3">
      <c r="A279" s="122" t="s">
        <v>618</v>
      </c>
      <c r="B279" s="122" t="s">
        <v>630</v>
      </c>
      <c r="C279" s="122">
        <v>140336</v>
      </c>
      <c r="D279" s="125">
        <v>44260</v>
      </c>
      <c r="E279" s="126">
        <v>13.319800000000001</v>
      </c>
      <c r="F279" s="126">
        <v>2.7404999999999999</v>
      </c>
      <c r="G279" s="126">
        <v>2.2839999999999998</v>
      </c>
      <c r="H279" s="126">
        <v>2.6633</v>
      </c>
      <c r="I279" s="126">
        <v>2.3955000000000002</v>
      </c>
      <c r="J279" s="126">
        <v>2.6084999999999998</v>
      </c>
      <c r="K279" s="126">
        <v>3.7383999999999999</v>
      </c>
      <c r="L279" s="126">
        <v>4.3864999999999998</v>
      </c>
      <c r="M279" s="126">
        <v>-3.5859999999999999</v>
      </c>
      <c r="N279" s="126">
        <v>0.1323</v>
      </c>
      <c r="O279" s="126">
        <v>0.30030000000000001</v>
      </c>
      <c r="P279" s="126">
        <v>3.1728999999999998</v>
      </c>
      <c r="Q279" s="126">
        <v>4.5353000000000003</v>
      </c>
      <c r="R279" s="126">
        <v>-2.8456000000000001</v>
      </c>
      <c r="S279" s="119"/>
    </row>
    <row r="280" spans="1:19" x14ac:dyDescent="0.3">
      <c r="A280" s="122" t="s">
        <v>618</v>
      </c>
      <c r="B280" s="122" t="s">
        <v>631</v>
      </c>
      <c r="C280" s="122">
        <v>100528</v>
      </c>
      <c r="D280" s="125">
        <v>44260</v>
      </c>
      <c r="E280" s="126">
        <v>76.6083</v>
      </c>
      <c r="F280" s="126">
        <v>-7.0500999999999996</v>
      </c>
      <c r="G280" s="126">
        <v>4.7823000000000002</v>
      </c>
      <c r="H280" s="126">
        <v>7.8186999999999998</v>
      </c>
      <c r="I280" s="126">
        <v>-0.1588</v>
      </c>
      <c r="J280" s="126">
        <v>3.1488</v>
      </c>
      <c r="K280" s="126">
        <v>0.26350000000000001</v>
      </c>
      <c r="L280" s="126">
        <v>5.3692000000000002</v>
      </c>
      <c r="M280" s="126">
        <v>8.2861999999999991</v>
      </c>
      <c r="N280" s="126">
        <v>5.4333999999999998</v>
      </c>
      <c r="O280" s="126">
        <v>8.1654</v>
      </c>
      <c r="P280" s="126">
        <v>8.5119000000000007</v>
      </c>
      <c r="Q280" s="126">
        <v>8.9650999999999996</v>
      </c>
      <c r="R280" s="126">
        <v>8.3191000000000006</v>
      </c>
      <c r="S280" s="119"/>
    </row>
    <row r="281" spans="1:19" x14ac:dyDescent="0.3">
      <c r="A281" s="122" t="s">
        <v>618</v>
      </c>
      <c r="B281" s="122" t="s">
        <v>632</v>
      </c>
      <c r="C281" s="122">
        <v>118569</v>
      </c>
      <c r="D281" s="125">
        <v>44260</v>
      </c>
      <c r="E281" s="126">
        <v>81.032399999999996</v>
      </c>
      <c r="F281" s="126">
        <v>-6.4851000000000001</v>
      </c>
      <c r="G281" s="126">
        <v>5.3475000000000001</v>
      </c>
      <c r="H281" s="126">
        <v>8.3721999999999994</v>
      </c>
      <c r="I281" s="126">
        <v>0.40250000000000002</v>
      </c>
      <c r="J281" s="126">
        <v>3.7105999999999999</v>
      </c>
      <c r="K281" s="126">
        <v>0.82540000000000002</v>
      </c>
      <c r="L281" s="126">
        <v>5.9459999999999997</v>
      </c>
      <c r="M281" s="126">
        <v>8.8859999999999992</v>
      </c>
      <c r="N281" s="126">
        <v>6.0388999999999999</v>
      </c>
      <c r="O281" s="126">
        <v>8.7818000000000005</v>
      </c>
      <c r="P281" s="126">
        <v>9.1524000000000001</v>
      </c>
      <c r="Q281" s="126">
        <v>9.3829999999999991</v>
      </c>
      <c r="R281" s="126">
        <v>8.9330999999999996</v>
      </c>
      <c r="S281" s="119"/>
    </row>
    <row r="282" spans="1:19" x14ac:dyDescent="0.3">
      <c r="A282" s="122" t="s">
        <v>618</v>
      </c>
      <c r="B282" s="122" t="s">
        <v>633</v>
      </c>
      <c r="C282" s="122">
        <v>148001</v>
      </c>
      <c r="D282" s="125"/>
      <c r="E282" s="126"/>
      <c r="F282" s="126"/>
      <c r="G282" s="126"/>
      <c r="H282" s="126"/>
      <c r="I282" s="126"/>
      <c r="J282" s="126"/>
      <c r="K282" s="126"/>
      <c r="L282" s="126"/>
      <c r="M282" s="126"/>
      <c r="N282" s="126"/>
      <c r="O282" s="126"/>
      <c r="P282" s="126"/>
      <c r="Q282" s="126"/>
      <c r="R282" s="126"/>
      <c r="S282" s="119" t="s">
        <v>1824</v>
      </c>
    </row>
    <row r="283" spans="1:19" x14ac:dyDescent="0.3">
      <c r="A283" s="122" t="s">
        <v>618</v>
      </c>
      <c r="B283" s="122" t="s">
        <v>634</v>
      </c>
      <c r="C283" s="122">
        <v>113070</v>
      </c>
      <c r="D283" s="125">
        <v>44260</v>
      </c>
      <c r="E283" s="126">
        <v>24.723400000000002</v>
      </c>
      <c r="F283" s="126">
        <v>-25.375299999999999</v>
      </c>
      <c r="G283" s="126">
        <v>0</v>
      </c>
      <c r="H283" s="126">
        <v>5.5103999999999997</v>
      </c>
      <c r="I283" s="126">
        <v>-3.1454</v>
      </c>
      <c r="J283" s="126">
        <v>-0.6956</v>
      </c>
      <c r="K283" s="126">
        <v>-1.6720999999999999</v>
      </c>
      <c r="L283" s="126">
        <v>3.5834000000000001</v>
      </c>
      <c r="M283" s="126">
        <v>6.9131</v>
      </c>
      <c r="N283" s="126">
        <v>8.1427999999999994</v>
      </c>
      <c r="O283" s="126">
        <v>8.9992000000000001</v>
      </c>
      <c r="P283" s="126">
        <v>8.6987000000000005</v>
      </c>
      <c r="Q283" s="126">
        <v>8.8359000000000005</v>
      </c>
      <c r="R283" s="126">
        <v>9.7759999999999998</v>
      </c>
      <c r="S283" s="119"/>
    </row>
    <row r="284" spans="1:19" x14ac:dyDescent="0.3">
      <c r="A284" s="122" t="s">
        <v>618</v>
      </c>
      <c r="B284" s="122" t="s">
        <v>635</v>
      </c>
      <c r="C284" s="122">
        <v>118987</v>
      </c>
      <c r="D284" s="125">
        <v>44260</v>
      </c>
      <c r="E284" s="126">
        <v>24.971499999999999</v>
      </c>
      <c r="F284" s="126">
        <v>-25.1234</v>
      </c>
      <c r="G284" s="126">
        <v>0.24360000000000001</v>
      </c>
      <c r="H284" s="126">
        <v>5.7904</v>
      </c>
      <c r="I284" s="126">
        <v>-2.8517999999999999</v>
      </c>
      <c r="J284" s="126">
        <v>-0.39140000000000003</v>
      </c>
      <c r="K284" s="126">
        <v>-1.3734</v>
      </c>
      <c r="L284" s="126">
        <v>3.8929</v>
      </c>
      <c r="M284" s="126">
        <v>7.2289000000000003</v>
      </c>
      <c r="N284" s="126">
        <v>8.4388000000000005</v>
      </c>
      <c r="O284" s="126">
        <v>9.1837</v>
      </c>
      <c r="P284" s="126">
        <v>8.8516999999999992</v>
      </c>
      <c r="Q284" s="126">
        <v>8.8829999999999991</v>
      </c>
      <c r="R284" s="126">
        <v>9.9966000000000008</v>
      </c>
      <c r="S284" s="119"/>
    </row>
    <row r="285" spans="1:19" x14ac:dyDescent="0.3">
      <c r="A285" s="122" t="s">
        <v>618</v>
      </c>
      <c r="B285" s="122" t="s">
        <v>636</v>
      </c>
      <c r="C285" s="122">
        <v>111987</v>
      </c>
      <c r="D285" s="125">
        <v>44260</v>
      </c>
      <c r="E285" s="126">
        <v>22.542000000000002</v>
      </c>
      <c r="F285" s="126">
        <v>-13.4344</v>
      </c>
      <c r="G285" s="126">
        <v>-2.4823</v>
      </c>
      <c r="H285" s="126">
        <v>3.4024999999999999</v>
      </c>
      <c r="I285" s="126">
        <v>-0.313</v>
      </c>
      <c r="J285" s="126">
        <v>1.1054999999999999</v>
      </c>
      <c r="K285" s="126">
        <v>0.66659999999999997</v>
      </c>
      <c r="L285" s="126">
        <v>4.2918000000000003</v>
      </c>
      <c r="M285" s="126">
        <v>7.1519000000000004</v>
      </c>
      <c r="N285" s="126">
        <v>8.2562999999999995</v>
      </c>
      <c r="O285" s="126">
        <v>8.5631000000000004</v>
      </c>
      <c r="P285" s="126">
        <v>8.2707999999999995</v>
      </c>
      <c r="Q285" s="126">
        <v>7.2759999999999998</v>
      </c>
      <c r="R285" s="126">
        <v>9.3394999999999992</v>
      </c>
      <c r="S285" s="119"/>
    </row>
    <row r="286" spans="1:19" x14ac:dyDescent="0.3">
      <c r="A286" s="122" t="s">
        <v>618</v>
      </c>
      <c r="B286" s="122" t="s">
        <v>637</v>
      </c>
      <c r="C286" s="122">
        <v>120692</v>
      </c>
      <c r="D286" s="125">
        <v>44260</v>
      </c>
      <c r="E286" s="126">
        <v>23.350200000000001</v>
      </c>
      <c r="F286" s="126">
        <v>-13.1258</v>
      </c>
      <c r="G286" s="126">
        <v>-2.1880000000000002</v>
      </c>
      <c r="H286" s="126">
        <v>3.7094999999999998</v>
      </c>
      <c r="I286" s="126">
        <v>-1.04E-2</v>
      </c>
      <c r="J286" s="126">
        <v>1.4251</v>
      </c>
      <c r="K286" s="126">
        <v>0.9798</v>
      </c>
      <c r="L286" s="126">
        <v>4.6128</v>
      </c>
      <c r="M286" s="126">
        <v>7.4823000000000004</v>
      </c>
      <c r="N286" s="126">
        <v>8.5954999999999995</v>
      </c>
      <c r="O286" s="126">
        <v>8.8969000000000005</v>
      </c>
      <c r="P286" s="126">
        <v>8.6202000000000005</v>
      </c>
      <c r="Q286" s="126">
        <v>8.9289000000000005</v>
      </c>
      <c r="R286" s="126">
        <v>9.6798000000000002</v>
      </c>
      <c r="S286" s="119"/>
    </row>
    <row r="287" spans="1:19" x14ac:dyDescent="0.3">
      <c r="A287" s="122" t="s">
        <v>618</v>
      </c>
      <c r="B287" s="122" t="s">
        <v>638</v>
      </c>
      <c r="C287" s="122">
        <v>135916</v>
      </c>
      <c r="D287" s="125">
        <v>44260</v>
      </c>
      <c r="E287" s="126">
        <v>15.145799999999999</v>
      </c>
      <c r="F287" s="126">
        <v>-0.96389999999999998</v>
      </c>
      <c r="G287" s="126">
        <v>4.5805999999999996</v>
      </c>
      <c r="H287" s="126">
        <v>9.7957000000000001</v>
      </c>
      <c r="I287" s="126">
        <v>-1.7179</v>
      </c>
      <c r="J287" s="126">
        <v>1.7582</v>
      </c>
      <c r="K287" s="126">
        <v>-2.1362999999999999</v>
      </c>
      <c r="L287" s="126">
        <v>3.7498999999999998</v>
      </c>
      <c r="M287" s="126">
        <v>7.3791000000000002</v>
      </c>
      <c r="N287" s="126">
        <v>8.7787000000000006</v>
      </c>
      <c r="O287" s="126">
        <v>8.5858000000000008</v>
      </c>
      <c r="P287" s="126">
        <v>8.5520999999999994</v>
      </c>
      <c r="Q287" s="126">
        <v>8.3981999999999992</v>
      </c>
      <c r="R287" s="126">
        <v>9.0440000000000005</v>
      </c>
      <c r="S287" s="119"/>
    </row>
    <row r="288" spans="1:19" x14ac:dyDescent="0.3">
      <c r="A288" s="122" t="s">
        <v>618</v>
      </c>
      <c r="B288" s="122" t="s">
        <v>639</v>
      </c>
      <c r="C288" s="122">
        <v>135914</v>
      </c>
      <c r="D288" s="125">
        <v>44260</v>
      </c>
      <c r="E288" s="126">
        <v>14.9063</v>
      </c>
      <c r="F288" s="126">
        <v>-1.2242999999999999</v>
      </c>
      <c r="G288" s="126">
        <v>4.2458</v>
      </c>
      <c r="H288" s="126">
        <v>9.4969999999999999</v>
      </c>
      <c r="I288" s="126">
        <v>-2.0225</v>
      </c>
      <c r="J288" s="126">
        <v>1.4533</v>
      </c>
      <c r="K288" s="126">
        <v>-2.4417</v>
      </c>
      <c r="L288" s="126">
        <v>3.4361999999999999</v>
      </c>
      <c r="M288" s="126">
        <v>7.0536000000000003</v>
      </c>
      <c r="N288" s="126">
        <v>8.4442000000000004</v>
      </c>
      <c r="O288" s="126">
        <v>8.2516999999999996</v>
      </c>
      <c r="P288" s="126">
        <v>8.2167999999999992</v>
      </c>
      <c r="Q288" s="126">
        <v>8.0631000000000004</v>
      </c>
      <c r="R288" s="126">
        <v>8.7103000000000002</v>
      </c>
      <c r="S288" s="119"/>
    </row>
    <row r="289" spans="1:19" x14ac:dyDescent="0.3">
      <c r="A289" s="122" t="s">
        <v>618</v>
      </c>
      <c r="B289" s="122" t="s">
        <v>640</v>
      </c>
      <c r="C289" s="122">
        <v>106177</v>
      </c>
      <c r="D289" s="125">
        <v>44260</v>
      </c>
      <c r="E289" s="126">
        <v>2463.6714999999999</v>
      </c>
      <c r="F289" s="126">
        <v>-1.9924999999999999</v>
      </c>
      <c r="G289" s="126">
        <v>5.9170999999999996</v>
      </c>
      <c r="H289" s="126">
        <v>7.9364999999999997</v>
      </c>
      <c r="I289" s="126">
        <v>-9.4600000000000004E-2</v>
      </c>
      <c r="J289" s="126">
        <v>3.2418</v>
      </c>
      <c r="K289" s="126">
        <v>-1.1745000000000001</v>
      </c>
      <c r="L289" s="126">
        <v>3.1955</v>
      </c>
      <c r="M289" s="126">
        <v>6.5961999999999996</v>
      </c>
      <c r="N289" s="126">
        <v>7.34</v>
      </c>
      <c r="O289" s="126">
        <v>8.3315999999999999</v>
      </c>
      <c r="P289" s="126">
        <v>7.8878000000000004</v>
      </c>
      <c r="Q289" s="126">
        <v>6.8544999999999998</v>
      </c>
      <c r="R289" s="126">
        <v>9.3307000000000002</v>
      </c>
      <c r="S289" s="119"/>
    </row>
    <row r="290" spans="1:19" x14ac:dyDescent="0.3">
      <c r="A290" s="122" t="s">
        <v>618</v>
      </c>
      <c r="B290" s="122" t="s">
        <v>641</v>
      </c>
      <c r="C290" s="122">
        <v>120497</v>
      </c>
      <c r="D290" s="125">
        <v>44260</v>
      </c>
      <c r="E290" s="126">
        <v>2596.7114999999999</v>
      </c>
      <c r="F290" s="126">
        <v>-1.5925</v>
      </c>
      <c r="G290" s="126">
        <v>6.3173000000000004</v>
      </c>
      <c r="H290" s="126">
        <v>8.3369999999999997</v>
      </c>
      <c r="I290" s="126">
        <v>0.30530000000000002</v>
      </c>
      <c r="J290" s="126">
        <v>3.6427999999999998</v>
      </c>
      <c r="K290" s="126">
        <v>-0.77549999999999997</v>
      </c>
      <c r="L290" s="126">
        <v>3.6025</v>
      </c>
      <c r="M290" s="126">
        <v>7.0166000000000004</v>
      </c>
      <c r="N290" s="126">
        <v>7.7702</v>
      </c>
      <c r="O290" s="126">
        <v>8.8594000000000008</v>
      </c>
      <c r="P290" s="126">
        <v>8.5129000000000001</v>
      </c>
      <c r="Q290" s="126">
        <v>8.0601000000000003</v>
      </c>
      <c r="R290" s="126">
        <v>9.7654999999999994</v>
      </c>
      <c r="S290" s="119"/>
    </row>
    <row r="291" spans="1:19" x14ac:dyDescent="0.3">
      <c r="A291" s="122" t="s">
        <v>618</v>
      </c>
      <c r="B291" s="122" t="s">
        <v>642</v>
      </c>
      <c r="C291" s="122">
        <v>133782</v>
      </c>
      <c r="D291" s="125">
        <v>44260</v>
      </c>
      <c r="E291" s="126">
        <v>2880.9396999999999</v>
      </c>
      <c r="F291" s="126">
        <v>-10.6722</v>
      </c>
      <c r="G291" s="126">
        <v>-0.36230000000000001</v>
      </c>
      <c r="H291" s="126">
        <v>3.5066999999999999</v>
      </c>
      <c r="I291" s="126">
        <v>-0.2792</v>
      </c>
      <c r="J291" s="126">
        <v>1.6305000000000001</v>
      </c>
      <c r="K291" s="126">
        <v>-0.91510000000000002</v>
      </c>
      <c r="L291" s="126">
        <v>3.6551999999999998</v>
      </c>
      <c r="M291" s="126">
        <v>6.6482000000000001</v>
      </c>
      <c r="N291" s="126">
        <v>7.1828000000000003</v>
      </c>
      <c r="O291" s="126">
        <v>8.3466000000000005</v>
      </c>
      <c r="P291" s="126">
        <v>8.2507999999999999</v>
      </c>
      <c r="Q291" s="126">
        <v>8.1765000000000008</v>
      </c>
      <c r="R291" s="126">
        <v>8.5114999999999998</v>
      </c>
      <c r="S291" s="119"/>
    </row>
    <row r="292" spans="1:19" x14ac:dyDescent="0.3">
      <c r="A292" s="122" t="s">
        <v>618</v>
      </c>
      <c r="B292" s="122" t="s">
        <v>643</v>
      </c>
      <c r="C292" s="122">
        <v>133791</v>
      </c>
      <c r="D292" s="125">
        <v>44260</v>
      </c>
      <c r="E292" s="126">
        <v>2963.5446999999999</v>
      </c>
      <c r="F292" s="126">
        <v>-10.292299999999999</v>
      </c>
      <c r="G292" s="126">
        <v>1.72E-2</v>
      </c>
      <c r="H292" s="126">
        <v>3.8868999999999998</v>
      </c>
      <c r="I292" s="126">
        <v>0.1007</v>
      </c>
      <c r="J292" s="126">
        <v>2.0135000000000001</v>
      </c>
      <c r="K292" s="126">
        <v>-0.57479999999999998</v>
      </c>
      <c r="L292" s="126">
        <v>3.9798</v>
      </c>
      <c r="M292" s="126">
        <v>6.9729999999999999</v>
      </c>
      <c r="N292" s="126">
        <v>7.5094000000000003</v>
      </c>
      <c r="O292" s="126">
        <v>8.6617999999999995</v>
      </c>
      <c r="P292" s="126">
        <v>8.5412999999999997</v>
      </c>
      <c r="Q292" s="126">
        <v>8.7682000000000002</v>
      </c>
      <c r="R292" s="126">
        <v>8.8275000000000006</v>
      </c>
      <c r="S292" s="119"/>
    </row>
    <row r="293" spans="1:19" x14ac:dyDescent="0.3">
      <c r="A293" s="122" t="s">
        <v>618</v>
      </c>
      <c r="B293" s="122" t="s">
        <v>644</v>
      </c>
      <c r="C293" s="122">
        <v>119844</v>
      </c>
      <c r="D293" s="125">
        <v>44260</v>
      </c>
      <c r="E293" s="126">
        <v>58.702100000000002</v>
      </c>
      <c r="F293" s="126">
        <v>-45.706000000000003</v>
      </c>
      <c r="G293" s="126">
        <v>-13.4778</v>
      </c>
      <c r="H293" s="126">
        <v>6.1094999999999997</v>
      </c>
      <c r="I293" s="126">
        <v>-16.055599999999998</v>
      </c>
      <c r="J293" s="126">
        <v>-10.1137</v>
      </c>
      <c r="K293" s="126">
        <v>-7.1433</v>
      </c>
      <c r="L293" s="126">
        <v>6.1499999999999999E-2</v>
      </c>
      <c r="M293" s="126">
        <v>3.7282000000000002</v>
      </c>
      <c r="N293" s="126">
        <v>6.3997000000000002</v>
      </c>
      <c r="O293" s="126">
        <v>9.7204999999999995</v>
      </c>
      <c r="P293" s="126">
        <v>8.9050999999999991</v>
      </c>
      <c r="Q293" s="126">
        <v>8.2603000000000009</v>
      </c>
      <c r="R293" s="126">
        <v>11.405799999999999</v>
      </c>
      <c r="S293" s="119"/>
    </row>
    <row r="294" spans="1:19" x14ac:dyDescent="0.3">
      <c r="A294" s="122" t="s">
        <v>618</v>
      </c>
      <c r="B294" s="122" t="s">
        <v>645</v>
      </c>
      <c r="C294" s="122">
        <v>112410</v>
      </c>
      <c r="D294" s="125">
        <v>44260</v>
      </c>
      <c r="E294" s="126">
        <v>55.923999999999999</v>
      </c>
      <c r="F294" s="126">
        <v>-46.020499999999998</v>
      </c>
      <c r="G294" s="126">
        <v>-13.8209</v>
      </c>
      <c r="H294" s="126">
        <v>5.7497999999999996</v>
      </c>
      <c r="I294" s="126">
        <v>-16.4099</v>
      </c>
      <c r="J294" s="126">
        <v>-10.469900000000001</v>
      </c>
      <c r="K294" s="126">
        <v>-7.5067000000000004</v>
      </c>
      <c r="L294" s="126">
        <v>-0.2883</v>
      </c>
      <c r="M294" s="126">
        <v>3.3788999999999998</v>
      </c>
      <c r="N294" s="126">
        <v>6.0439999999999996</v>
      </c>
      <c r="O294" s="126">
        <v>9.3768999999999991</v>
      </c>
      <c r="P294" s="126">
        <v>8.3622999999999994</v>
      </c>
      <c r="Q294" s="126">
        <v>7.4537000000000004</v>
      </c>
      <c r="R294" s="126">
        <v>11.026899999999999</v>
      </c>
      <c r="S294" s="119"/>
    </row>
    <row r="295" spans="1:19" x14ac:dyDescent="0.3">
      <c r="A295" s="122" t="s">
        <v>618</v>
      </c>
      <c r="B295" s="122" t="s">
        <v>1862</v>
      </c>
      <c r="C295" s="122">
        <v>100856</v>
      </c>
      <c r="D295" s="125">
        <v>44260</v>
      </c>
      <c r="E295" s="126">
        <v>45.123699999999999</v>
      </c>
      <c r="F295" s="126">
        <v>3.2357999999999998</v>
      </c>
      <c r="G295" s="126">
        <v>3.2633999999999999</v>
      </c>
      <c r="H295" s="126">
        <v>6.6760999999999999</v>
      </c>
      <c r="I295" s="126">
        <v>3.3372000000000002</v>
      </c>
      <c r="J295" s="126">
        <v>4.9208999999999996</v>
      </c>
      <c r="K295" s="126">
        <v>1.5840000000000001</v>
      </c>
      <c r="L295" s="126">
        <v>5.4025999999999996</v>
      </c>
      <c r="M295" s="126">
        <v>7.7755000000000001</v>
      </c>
      <c r="N295" s="126">
        <v>7.2087000000000003</v>
      </c>
      <c r="O295" s="126">
        <v>7.7055999999999996</v>
      </c>
      <c r="P295" s="126">
        <v>7.7119999999999997</v>
      </c>
      <c r="Q295" s="126">
        <v>7.6330999999999998</v>
      </c>
      <c r="R295" s="126">
        <v>7.8308999999999997</v>
      </c>
      <c r="S295" s="119"/>
    </row>
    <row r="296" spans="1:19" x14ac:dyDescent="0.3">
      <c r="A296" s="122" t="s">
        <v>618</v>
      </c>
      <c r="B296" s="122" t="s">
        <v>1863</v>
      </c>
      <c r="C296" s="122">
        <v>118814</v>
      </c>
      <c r="D296" s="125">
        <v>44260</v>
      </c>
      <c r="E296" s="126">
        <v>46.6098</v>
      </c>
      <c r="F296" s="126">
        <v>3.6025999999999998</v>
      </c>
      <c r="G296" s="126">
        <v>3.6556000000000002</v>
      </c>
      <c r="H296" s="126">
        <v>7.0797999999999996</v>
      </c>
      <c r="I296" s="126">
        <v>3.7385000000000002</v>
      </c>
      <c r="J296" s="126">
        <v>5.3215000000000003</v>
      </c>
      <c r="K296" s="126">
        <v>1.9846999999999999</v>
      </c>
      <c r="L296" s="126">
        <v>5.8132000000000001</v>
      </c>
      <c r="M296" s="126">
        <v>8.1989000000000001</v>
      </c>
      <c r="N296" s="126">
        <v>7.6372</v>
      </c>
      <c r="O296" s="126">
        <v>8.1372999999999998</v>
      </c>
      <c r="P296" s="126">
        <v>8.1778999999999993</v>
      </c>
      <c r="Q296" s="126">
        <v>8.5249000000000006</v>
      </c>
      <c r="R296" s="126">
        <v>8.2617999999999991</v>
      </c>
      <c r="S296" s="119"/>
    </row>
    <row r="297" spans="1:19" x14ac:dyDescent="0.3">
      <c r="A297" s="122" t="s">
        <v>618</v>
      </c>
      <c r="B297" s="122" t="s">
        <v>646</v>
      </c>
      <c r="C297" s="122">
        <v>138318</v>
      </c>
      <c r="D297" s="125">
        <v>44260</v>
      </c>
      <c r="E297" s="126">
        <v>33.549799999999998</v>
      </c>
      <c r="F297" s="126">
        <v>-5.8738999999999999</v>
      </c>
      <c r="G297" s="126">
        <v>1.2694000000000001</v>
      </c>
      <c r="H297" s="126">
        <v>4.6668000000000003</v>
      </c>
      <c r="I297" s="126">
        <v>0.71819999999999995</v>
      </c>
      <c r="J297" s="126">
        <v>3.2524999999999999</v>
      </c>
      <c r="K297" s="126">
        <v>-9.3200000000000005E-2</v>
      </c>
      <c r="L297" s="126">
        <v>4.0686</v>
      </c>
      <c r="M297" s="126">
        <v>6.7008000000000001</v>
      </c>
      <c r="N297" s="126">
        <v>6.8042999999999996</v>
      </c>
      <c r="O297" s="126">
        <v>7.3832000000000004</v>
      </c>
      <c r="P297" s="126">
        <v>7.0515999999999996</v>
      </c>
      <c r="Q297" s="126">
        <v>6.9135</v>
      </c>
      <c r="R297" s="126">
        <v>8.5319000000000003</v>
      </c>
      <c r="S297" s="119" t="s">
        <v>1814</v>
      </c>
    </row>
    <row r="298" spans="1:19" x14ac:dyDescent="0.3">
      <c r="A298" s="122" t="s">
        <v>618</v>
      </c>
      <c r="B298" s="122" t="s">
        <v>647</v>
      </c>
      <c r="C298" s="122">
        <v>138330</v>
      </c>
      <c r="D298" s="125">
        <v>44260</v>
      </c>
      <c r="E298" s="126">
        <v>36.266100000000002</v>
      </c>
      <c r="F298" s="126">
        <v>-5.1322000000000001</v>
      </c>
      <c r="G298" s="126">
        <v>2.0804</v>
      </c>
      <c r="H298" s="126">
        <v>5.4692999999999996</v>
      </c>
      <c r="I298" s="126">
        <v>1.5375000000000001</v>
      </c>
      <c r="J298" s="126">
        <v>4.0781000000000001</v>
      </c>
      <c r="K298" s="126">
        <v>0.73680000000000001</v>
      </c>
      <c r="L298" s="126">
        <v>4.9055</v>
      </c>
      <c r="M298" s="126">
        <v>7.5571000000000002</v>
      </c>
      <c r="N298" s="126">
        <v>7.6820000000000004</v>
      </c>
      <c r="O298" s="126">
        <v>8.3696000000000002</v>
      </c>
      <c r="P298" s="126">
        <v>8.0953999999999997</v>
      </c>
      <c r="Q298" s="126">
        <v>8.1411999999999995</v>
      </c>
      <c r="R298" s="126">
        <v>9.4527000000000001</v>
      </c>
      <c r="S298" s="119" t="s">
        <v>1814</v>
      </c>
    </row>
    <row r="299" spans="1:19" x14ac:dyDescent="0.3">
      <c r="A299" s="122" t="s">
        <v>618</v>
      </c>
      <c r="B299" s="122" t="s">
        <v>648</v>
      </c>
      <c r="C299" s="122">
        <v>146215</v>
      </c>
      <c r="D299" s="125">
        <v>44260</v>
      </c>
      <c r="E299" s="126">
        <v>12.1434</v>
      </c>
      <c r="F299" s="126">
        <v>-7.2123999999999997</v>
      </c>
      <c r="G299" s="126">
        <v>0.90180000000000005</v>
      </c>
      <c r="H299" s="126">
        <v>6.1475999999999997</v>
      </c>
      <c r="I299" s="126">
        <v>-1.0815999999999999</v>
      </c>
      <c r="J299" s="126">
        <v>1.3540000000000001</v>
      </c>
      <c r="K299" s="126">
        <v>-1.8248</v>
      </c>
      <c r="L299" s="126">
        <v>3.4624999999999999</v>
      </c>
      <c r="M299" s="126">
        <v>6.3113999999999999</v>
      </c>
      <c r="N299" s="126">
        <v>7.7210999999999999</v>
      </c>
      <c r="O299" s="126"/>
      <c r="P299" s="126"/>
      <c r="Q299" s="126">
        <v>9.7353000000000005</v>
      </c>
      <c r="R299" s="126">
        <v>9.6353000000000009</v>
      </c>
      <c r="S299" s="119"/>
    </row>
    <row r="300" spans="1:19" x14ac:dyDescent="0.3">
      <c r="A300" s="122" t="s">
        <v>618</v>
      </c>
      <c r="B300" s="122" t="s">
        <v>649</v>
      </c>
      <c r="C300" s="122">
        <v>146207</v>
      </c>
      <c r="D300" s="125">
        <v>44260</v>
      </c>
      <c r="E300" s="126">
        <v>12.016</v>
      </c>
      <c r="F300" s="126">
        <v>-7.5925000000000002</v>
      </c>
      <c r="G300" s="126">
        <v>0.50629999999999997</v>
      </c>
      <c r="H300" s="126">
        <v>5.6909000000000001</v>
      </c>
      <c r="I300" s="126">
        <v>-1.5381</v>
      </c>
      <c r="J300" s="126">
        <v>0.89019999999999999</v>
      </c>
      <c r="K300" s="126">
        <v>-2.2867999999999999</v>
      </c>
      <c r="L300" s="126">
        <v>2.9708000000000001</v>
      </c>
      <c r="M300" s="126">
        <v>5.7939999999999996</v>
      </c>
      <c r="N300" s="126">
        <v>7.1871</v>
      </c>
      <c r="O300" s="126"/>
      <c r="P300" s="126"/>
      <c r="Q300" s="126">
        <v>9.1829999999999998</v>
      </c>
      <c r="R300" s="126">
        <v>9.0869999999999997</v>
      </c>
      <c r="S300" s="119"/>
    </row>
    <row r="301" spans="1:19" x14ac:dyDescent="0.3">
      <c r="A301" s="122" t="s">
        <v>618</v>
      </c>
      <c r="B301" s="122" t="s">
        <v>650</v>
      </c>
      <c r="C301" s="122">
        <v>100789</v>
      </c>
      <c r="D301" s="125">
        <v>44260</v>
      </c>
      <c r="E301" s="126">
        <v>31.0444</v>
      </c>
      <c r="F301" s="126">
        <v>12.82</v>
      </c>
      <c r="G301" s="126">
        <v>11.140499999999999</v>
      </c>
      <c r="H301" s="126">
        <v>9.8612000000000002</v>
      </c>
      <c r="I301" s="126">
        <v>0.39979999999999999</v>
      </c>
      <c r="J301" s="126">
        <v>4.4324000000000003</v>
      </c>
      <c r="K301" s="126">
        <v>-0.78920000000000001</v>
      </c>
      <c r="L301" s="126">
        <v>3.6432000000000002</v>
      </c>
      <c r="M301" s="126">
        <v>6.6489000000000003</v>
      </c>
      <c r="N301" s="126">
        <v>7.9009999999999998</v>
      </c>
      <c r="O301" s="126">
        <v>9.0122999999999998</v>
      </c>
      <c r="P301" s="126">
        <v>8.5919000000000008</v>
      </c>
      <c r="Q301" s="126">
        <v>7.2481999999999998</v>
      </c>
      <c r="R301" s="126">
        <v>10.1563</v>
      </c>
      <c r="S301" s="119"/>
    </row>
    <row r="302" spans="1:19" x14ac:dyDescent="0.3">
      <c r="A302" s="122" t="s">
        <v>618</v>
      </c>
      <c r="B302" s="122" t="s">
        <v>651</v>
      </c>
      <c r="C302" s="122">
        <v>119621</v>
      </c>
      <c r="D302" s="125">
        <v>44260</v>
      </c>
      <c r="E302" s="126">
        <v>31.778400000000001</v>
      </c>
      <c r="F302" s="126">
        <v>13.0985</v>
      </c>
      <c r="G302" s="126">
        <v>11.4199</v>
      </c>
      <c r="H302" s="126">
        <v>10.1107</v>
      </c>
      <c r="I302" s="126">
        <v>0.65869999999999995</v>
      </c>
      <c r="J302" s="126">
        <v>4.6890999999999998</v>
      </c>
      <c r="K302" s="126">
        <v>-0.53949999999999998</v>
      </c>
      <c r="L302" s="126">
        <v>3.8889</v>
      </c>
      <c r="M302" s="126">
        <v>6.8993000000000002</v>
      </c>
      <c r="N302" s="126">
        <v>8.1449999999999996</v>
      </c>
      <c r="O302" s="126">
        <v>9.3369999999999997</v>
      </c>
      <c r="P302" s="126">
        <v>9.0075000000000003</v>
      </c>
      <c r="Q302" s="126">
        <v>8.3247</v>
      </c>
      <c r="R302" s="126">
        <v>10.3996</v>
      </c>
      <c r="S302" s="119"/>
    </row>
    <row r="303" spans="1:19" x14ac:dyDescent="0.3">
      <c r="A303" s="122" t="s">
        <v>618</v>
      </c>
      <c r="B303" s="122" t="s">
        <v>652</v>
      </c>
      <c r="C303" s="122">
        <v>147389</v>
      </c>
      <c r="D303" s="125">
        <v>44260</v>
      </c>
      <c r="E303" s="126">
        <v>200.18340000000001</v>
      </c>
      <c r="F303" s="126">
        <v>0</v>
      </c>
      <c r="G303" s="126">
        <v>0</v>
      </c>
      <c r="H303" s="126">
        <v>0</v>
      </c>
      <c r="I303" s="126">
        <v>0</v>
      </c>
      <c r="J303" s="126">
        <v>0</v>
      </c>
      <c r="K303" s="126">
        <v>0</v>
      </c>
      <c r="L303" s="126">
        <v>0</v>
      </c>
      <c r="M303" s="126">
        <v>-20.261800000000001</v>
      </c>
      <c r="N303" s="126">
        <v>-15.1547</v>
      </c>
      <c r="O303" s="126"/>
      <c r="P303" s="126"/>
      <c r="Q303" s="126">
        <v>-12.626300000000001</v>
      </c>
      <c r="R303" s="126"/>
      <c r="S303" s="119" t="s">
        <v>1814</v>
      </c>
    </row>
    <row r="304" spans="1:19" x14ac:dyDescent="0.3">
      <c r="A304" s="122" t="s">
        <v>618</v>
      </c>
      <c r="B304" s="122" t="s">
        <v>653</v>
      </c>
      <c r="C304" s="122">
        <v>147392</v>
      </c>
      <c r="D304" s="125">
        <v>44260</v>
      </c>
      <c r="E304" s="126">
        <v>192.02520000000001</v>
      </c>
      <c r="F304" s="126">
        <v>0</v>
      </c>
      <c r="G304" s="126">
        <v>0</v>
      </c>
      <c r="H304" s="126">
        <v>0</v>
      </c>
      <c r="I304" s="126">
        <v>0</v>
      </c>
      <c r="J304" s="126">
        <v>0</v>
      </c>
      <c r="K304" s="126">
        <v>0</v>
      </c>
      <c r="L304" s="126">
        <v>0</v>
      </c>
      <c r="M304" s="126">
        <v>-20.261800000000001</v>
      </c>
      <c r="N304" s="126">
        <v>-15.1547</v>
      </c>
      <c r="O304" s="126"/>
      <c r="P304" s="126"/>
      <c r="Q304" s="126">
        <v>-12.626300000000001</v>
      </c>
      <c r="R304" s="126"/>
      <c r="S304" s="119" t="s">
        <v>1814</v>
      </c>
    </row>
    <row r="305" spans="1:19" x14ac:dyDescent="0.3">
      <c r="A305" s="122" t="s">
        <v>618</v>
      </c>
      <c r="B305" s="122" t="s">
        <v>654</v>
      </c>
      <c r="C305" s="122">
        <v>143241</v>
      </c>
      <c r="D305" s="125">
        <v>44260</v>
      </c>
      <c r="E305" s="126">
        <v>12.024100000000001</v>
      </c>
      <c r="F305" s="126">
        <v>-6.6769999999999996</v>
      </c>
      <c r="G305" s="126">
        <v>-5.7648999999999999</v>
      </c>
      <c r="H305" s="126">
        <v>5.1656000000000004</v>
      </c>
      <c r="I305" s="126">
        <v>-3.9802</v>
      </c>
      <c r="J305" s="126">
        <v>1.6391</v>
      </c>
      <c r="K305" s="126">
        <v>-3.3837000000000002</v>
      </c>
      <c r="L305" s="126">
        <v>2.6960999999999999</v>
      </c>
      <c r="M305" s="126">
        <v>6.5065</v>
      </c>
      <c r="N305" s="126">
        <v>7.0522</v>
      </c>
      <c r="O305" s="126"/>
      <c r="P305" s="126"/>
      <c r="Q305" s="126">
        <v>6.8532000000000002</v>
      </c>
      <c r="R305" s="126">
        <v>6.5991</v>
      </c>
      <c r="S305" s="119"/>
    </row>
    <row r="306" spans="1:19" x14ac:dyDescent="0.3">
      <c r="A306" s="122" t="s">
        <v>618</v>
      </c>
      <c r="B306" s="122" t="s">
        <v>655</v>
      </c>
      <c r="C306" s="122">
        <v>143239</v>
      </c>
      <c r="D306" s="125">
        <v>44260</v>
      </c>
      <c r="E306" s="126">
        <v>11.917</v>
      </c>
      <c r="F306" s="126">
        <v>-6.7370000000000001</v>
      </c>
      <c r="G306" s="126">
        <v>-5.8166000000000002</v>
      </c>
      <c r="H306" s="126">
        <v>5.1681999999999997</v>
      </c>
      <c r="I306" s="126">
        <v>-4.0159000000000002</v>
      </c>
      <c r="J306" s="126">
        <v>1.599</v>
      </c>
      <c r="K306" s="126">
        <v>-3.49</v>
      </c>
      <c r="L306" s="126">
        <v>2.4944000000000002</v>
      </c>
      <c r="M306" s="126">
        <v>6.2671999999999999</v>
      </c>
      <c r="N306" s="126">
        <v>6.7831999999999999</v>
      </c>
      <c r="O306" s="126"/>
      <c r="P306" s="126"/>
      <c r="Q306" s="126">
        <v>6.5099</v>
      </c>
      <c r="R306" s="126">
        <v>6.2458999999999998</v>
      </c>
      <c r="S306" s="119"/>
    </row>
    <row r="307" spans="1:19" x14ac:dyDescent="0.3">
      <c r="A307" s="122" t="s">
        <v>618</v>
      </c>
      <c r="B307" s="122" t="s">
        <v>656</v>
      </c>
      <c r="C307" s="122">
        <v>144339</v>
      </c>
      <c r="D307" s="125">
        <v>44260</v>
      </c>
      <c r="E307" s="126">
        <v>12.7173</v>
      </c>
      <c r="F307" s="126">
        <v>1.1480999999999999</v>
      </c>
      <c r="G307" s="126">
        <v>5.9344000000000001</v>
      </c>
      <c r="H307" s="126">
        <v>8.0487000000000002</v>
      </c>
      <c r="I307" s="126">
        <v>-0.87980000000000003</v>
      </c>
      <c r="J307" s="126">
        <v>2.4750000000000001</v>
      </c>
      <c r="K307" s="126">
        <v>-1.1009</v>
      </c>
      <c r="L307" s="126">
        <v>3.7315</v>
      </c>
      <c r="M307" s="126">
        <v>6.9603999999999999</v>
      </c>
      <c r="N307" s="126">
        <v>7.5122</v>
      </c>
      <c r="O307" s="126"/>
      <c r="P307" s="126"/>
      <c r="Q307" s="126">
        <v>9.7833000000000006</v>
      </c>
      <c r="R307" s="126">
        <v>10.4175</v>
      </c>
      <c r="S307" s="119"/>
    </row>
    <row r="308" spans="1:19" x14ac:dyDescent="0.3">
      <c r="A308" s="122" t="s">
        <v>618</v>
      </c>
      <c r="B308" s="122" t="s">
        <v>657</v>
      </c>
      <c r="C308" s="122">
        <v>144345</v>
      </c>
      <c r="D308" s="125">
        <v>44260</v>
      </c>
      <c r="E308" s="126">
        <v>12.6165</v>
      </c>
      <c r="F308" s="126">
        <v>1.1573</v>
      </c>
      <c r="G308" s="126">
        <v>5.7888000000000002</v>
      </c>
      <c r="H308" s="126">
        <v>7.8228999999999997</v>
      </c>
      <c r="I308" s="126">
        <v>-1.1567000000000001</v>
      </c>
      <c r="J308" s="126">
        <v>2.2044999999999999</v>
      </c>
      <c r="K308" s="126">
        <v>-1.3782000000000001</v>
      </c>
      <c r="L308" s="126">
        <v>3.4472</v>
      </c>
      <c r="M308" s="126">
        <v>6.6688000000000001</v>
      </c>
      <c r="N308" s="126">
        <v>7.2202999999999999</v>
      </c>
      <c r="O308" s="126"/>
      <c r="P308" s="126"/>
      <c r="Q308" s="126">
        <v>9.4445999999999994</v>
      </c>
      <c r="R308" s="126">
        <v>10.0989</v>
      </c>
      <c r="S308" s="119"/>
    </row>
    <row r="309" spans="1:19" x14ac:dyDescent="0.3">
      <c r="A309" s="127" t="s">
        <v>27</v>
      </c>
      <c r="B309" s="122"/>
      <c r="C309" s="122"/>
      <c r="D309" s="122"/>
      <c r="E309" s="122"/>
      <c r="F309" s="128">
        <f t="shared" ref="F309:R309" si="13">AVERAGE(F268:F308)</f>
        <v>-7.0354375000000022</v>
      </c>
      <c r="G309" s="128">
        <f t="shared" si="13"/>
        <v>1.2166975000000002</v>
      </c>
      <c r="H309" s="128">
        <f t="shared" si="13"/>
        <v>5.677642500000001</v>
      </c>
      <c r="I309" s="128">
        <f t="shared" si="13"/>
        <v>-1.2144549999999998</v>
      </c>
      <c r="J309" s="128">
        <f t="shared" si="13"/>
        <v>1.5436549999999996</v>
      </c>
      <c r="K309" s="128">
        <f t="shared" si="13"/>
        <v>-0.78210000000000002</v>
      </c>
      <c r="L309" s="128">
        <f t="shared" si="13"/>
        <v>3.5752650000000004</v>
      </c>
      <c r="M309" s="128">
        <f t="shared" si="13"/>
        <v>4.9794174999999994</v>
      </c>
      <c r="N309" s="128">
        <f t="shared" si="13"/>
        <v>6.0654975000000011</v>
      </c>
      <c r="O309" s="128">
        <f t="shared" si="13"/>
        <v>7.8369600000000004</v>
      </c>
      <c r="P309" s="128">
        <f t="shared" si="13"/>
        <v>7.8931892857142856</v>
      </c>
      <c r="Q309" s="128">
        <f t="shared" si="13"/>
        <v>7.1057875000000008</v>
      </c>
      <c r="R309" s="128">
        <f t="shared" si="13"/>
        <v>8.2986868421052655</v>
      </c>
      <c r="S309" s="119"/>
    </row>
    <row r="310" spans="1:19" x14ac:dyDescent="0.3">
      <c r="A310" s="127" t="s">
        <v>408</v>
      </c>
      <c r="B310" s="122"/>
      <c r="C310" s="122"/>
      <c r="D310" s="122"/>
      <c r="E310" s="122"/>
      <c r="F310" s="128">
        <f t="shared" ref="F310:R310" si="14">MEDIAN(F268:F308)</f>
        <v>-6.1795</v>
      </c>
      <c r="G310" s="128">
        <f t="shared" si="14"/>
        <v>1.1485000000000001</v>
      </c>
      <c r="H310" s="128">
        <f t="shared" si="14"/>
        <v>5.7203499999999998</v>
      </c>
      <c r="I310" s="128">
        <f t="shared" si="14"/>
        <v>-0.219</v>
      </c>
      <c r="J310" s="128">
        <f t="shared" si="14"/>
        <v>1.69865</v>
      </c>
      <c r="K310" s="128">
        <f t="shared" si="14"/>
        <v>-0.72039999999999993</v>
      </c>
      <c r="L310" s="128">
        <f t="shared" si="14"/>
        <v>3.7406999999999999</v>
      </c>
      <c r="M310" s="128">
        <f t="shared" si="14"/>
        <v>6.7195</v>
      </c>
      <c r="N310" s="128">
        <f t="shared" si="14"/>
        <v>7.4246999999999996</v>
      </c>
      <c r="O310" s="128">
        <f t="shared" si="14"/>
        <v>8.5138500000000015</v>
      </c>
      <c r="P310" s="128">
        <f t="shared" si="14"/>
        <v>8.3165499999999994</v>
      </c>
      <c r="Q310" s="128">
        <f t="shared" si="14"/>
        <v>8.2184000000000008</v>
      </c>
      <c r="R310" s="128">
        <f t="shared" si="14"/>
        <v>9.0859500000000004</v>
      </c>
      <c r="S310" s="119"/>
    </row>
    <row r="311" spans="1:19" x14ac:dyDescent="0.3">
      <c r="A311" s="122"/>
      <c r="B311" s="122"/>
      <c r="C311" s="122"/>
      <c r="D311" s="122"/>
      <c r="E311" s="122"/>
      <c r="F311" s="122"/>
      <c r="G311" s="122"/>
      <c r="H311" s="122"/>
      <c r="I311" s="122"/>
      <c r="J311" s="122"/>
      <c r="K311" s="122"/>
      <c r="L311" s="122"/>
      <c r="M311" s="122"/>
      <c r="N311" s="122"/>
      <c r="O311" s="122"/>
      <c r="P311" s="122"/>
      <c r="Q311" s="122"/>
      <c r="R311" s="122"/>
      <c r="S311" s="118"/>
    </row>
    <row r="312" spans="1:19" x14ac:dyDescent="0.3">
      <c r="A312" s="124" t="s">
        <v>658</v>
      </c>
      <c r="B312" s="124"/>
      <c r="C312" s="124"/>
      <c r="D312" s="124"/>
      <c r="E312" s="124"/>
      <c r="F312" s="124"/>
      <c r="G312" s="124"/>
      <c r="H312" s="124"/>
      <c r="I312" s="124"/>
      <c r="J312" s="124"/>
      <c r="K312" s="124"/>
      <c r="L312" s="124"/>
      <c r="M312" s="124"/>
      <c r="N312" s="124"/>
      <c r="O312" s="124"/>
      <c r="P312" s="124"/>
      <c r="Q312" s="124"/>
      <c r="R312" s="124"/>
      <c r="S312" s="121"/>
    </row>
    <row r="313" spans="1:19" x14ac:dyDescent="0.3">
      <c r="A313" s="122" t="s">
        <v>659</v>
      </c>
      <c r="B313" s="122" t="s">
        <v>660</v>
      </c>
      <c r="C313" s="122">
        <v>134387</v>
      </c>
      <c r="D313" s="125">
        <v>44260</v>
      </c>
      <c r="E313" s="126">
        <v>16.084599999999998</v>
      </c>
      <c r="F313" s="126">
        <v>28.614999999999998</v>
      </c>
      <c r="G313" s="126">
        <v>19.622800000000002</v>
      </c>
      <c r="H313" s="126">
        <v>17.075099999999999</v>
      </c>
      <c r="I313" s="126">
        <v>11.2925</v>
      </c>
      <c r="J313" s="126">
        <v>11.4459</v>
      </c>
      <c r="K313" s="126">
        <v>8.1288</v>
      </c>
      <c r="L313" s="126">
        <v>9.8649000000000004</v>
      </c>
      <c r="M313" s="126">
        <v>13.256</v>
      </c>
      <c r="N313" s="126">
        <v>9.3908000000000005</v>
      </c>
      <c r="O313" s="126">
        <v>7.0353000000000003</v>
      </c>
      <c r="P313" s="126">
        <v>8.2533999999999992</v>
      </c>
      <c r="Q313" s="126">
        <v>8.3940000000000001</v>
      </c>
      <c r="R313" s="126">
        <v>6.9931999999999999</v>
      </c>
      <c r="S313" s="119"/>
    </row>
    <row r="314" spans="1:19" x14ac:dyDescent="0.3">
      <c r="A314" s="122" t="s">
        <v>659</v>
      </c>
      <c r="B314" s="122" t="s">
        <v>661</v>
      </c>
      <c r="C314" s="122">
        <v>134383</v>
      </c>
      <c r="D314" s="125">
        <v>44260</v>
      </c>
      <c r="E314" s="126">
        <v>15.2441</v>
      </c>
      <c r="F314" s="126">
        <v>27.7958</v>
      </c>
      <c r="G314" s="126">
        <v>18.704799999999999</v>
      </c>
      <c r="H314" s="126">
        <v>16.160599999999999</v>
      </c>
      <c r="I314" s="126">
        <v>10.452199999999999</v>
      </c>
      <c r="J314" s="126">
        <v>10.6471</v>
      </c>
      <c r="K314" s="126">
        <v>7.3495999999999997</v>
      </c>
      <c r="L314" s="126">
        <v>9.0729000000000006</v>
      </c>
      <c r="M314" s="126">
        <v>12.404</v>
      </c>
      <c r="N314" s="126">
        <v>8.5398999999999994</v>
      </c>
      <c r="O314" s="126">
        <v>6.0865</v>
      </c>
      <c r="P314" s="126">
        <v>7.2427000000000001</v>
      </c>
      <c r="Q314" s="126">
        <v>7.4103000000000003</v>
      </c>
      <c r="R314" s="126">
        <v>6.1224999999999996</v>
      </c>
      <c r="S314" s="119"/>
    </row>
    <row r="315" spans="1:19" x14ac:dyDescent="0.3">
      <c r="A315" s="122" t="s">
        <v>659</v>
      </c>
      <c r="B315" s="122" t="s">
        <v>662</v>
      </c>
      <c r="C315" s="122">
        <v>147802</v>
      </c>
      <c r="D315" s="125">
        <v>44260</v>
      </c>
      <c r="E315" s="126">
        <v>0.41570000000000001</v>
      </c>
      <c r="F315" s="126">
        <v>0</v>
      </c>
      <c r="G315" s="126">
        <v>0</v>
      </c>
      <c r="H315" s="126">
        <v>0</v>
      </c>
      <c r="I315" s="126">
        <v>0</v>
      </c>
      <c r="J315" s="126">
        <v>0</v>
      </c>
      <c r="K315" s="126">
        <v>0</v>
      </c>
      <c r="L315" s="126">
        <v>0</v>
      </c>
      <c r="M315" s="126">
        <v>0</v>
      </c>
      <c r="N315" s="126">
        <v>-25.847300000000001</v>
      </c>
      <c r="O315" s="126"/>
      <c r="P315" s="126"/>
      <c r="Q315" s="126">
        <v>-19.287500000000001</v>
      </c>
      <c r="R315" s="126"/>
      <c r="S315" s="119"/>
    </row>
    <row r="316" spans="1:19" x14ac:dyDescent="0.3">
      <c r="A316" s="122" t="s">
        <v>659</v>
      </c>
      <c r="B316" s="122" t="s">
        <v>663</v>
      </c>
      <c r="C316" s="122">
        <v>147798</v>
      </c>
      <c r="D316" s="125">
        <v>44260</v>
      </c>
      <c r="E316" s="126">
        <v>0.39800000000000002</v>
      </c>
      <c r="F316" s="126">
        <v>0</v>
      </c>
      <c r="G316" s="126">
        <v>0</v>
      </c>
      <c r="H316" s="126">
        <v>0</v>
      </c>
      <c r="I316" s="126">
        <v>0</v>
      </c>
      <c r="J316" s="126">
        <v>0</v>
      </c>
      <c r="K316" s="126">
        <v>0</v>
      </c>
      <c r="L316" s="126">
        <v>0</v>
      </c>
      <c r="M316" s="126">
        <v>0</v>
      </c>
      <c r="N316" s="126">
        <v>-25.8569</v>
      </c>
      <c r="O316" s="126"/>
      <c r="P316" s="126"/>
      <c r="Q316" s="126">
        <v>-19.283799999999999</v>
      </c>
      <c r="R316" s="126"/>
      <c r="S316" s="119"/>
    </row>
    <row r="317" spans="1:19" x14ac:dyDescent="0.3">
      <c r="A317" s="122" t="s">
        <v>659</v>
      </c>
      <c r="B317" s="122" t="s">
        <v>664</v>
      </c>
      <c r="C317" s="122">
        <v>130314</v>
      </c>
      <c r="D317" s="125">
        <v>44260</v>
      </c>
      <c r="E317" s="126">
        <v>17.4572</v>
      </c>
      <c r="F317" s="126">
        <v>1.8817999999999999</v>
      </c>
      <c r="G317" s="126">
        <v>7.5316000000000001</v>
      </c>
      <c r="H317" s="126">
        <v>7.9272999999999998</v>
      </c>
      <c r="I317" s="126">
        <v>6.4008000000000003</v>
      </c>
      <c r="J317" s="126">
        <v>7.7369000000000003</v>
      </c>
      <c r="K317" s="126">
        <v>5.8795000000000002</v>
      </c>
      <c r="L317" s="126">
        <v>8.2604000000000006</v>
      </c>
      <c r="M317" s="126">
        <v>9.7426999999999992</v>
      </c>
      <c r="N317" s="126">
        <v>7.8364000000000003</v>
      </c>
      <c r="O317" s="126">
        <v>7.4355000000000002</v>
      </c>
      <c r="P317" s="126">
        <v>8.1516999999999999</v>
      </c>
      <c r="Q317" s="126">
        <v>8.7478999999999996</v>
      </c>
      <c r="R317" s="126">
        <v>7.2224000000000004</v>
      </c>
      <c r="S317" s="119"/>
    </row>
    <row r="318" spans="1:19" x14ac:dyDescent="0.3">
      <c r="A318" s="122" t="s">
        <v>659</v>
      </c>
      <c r="B318" s="122" t="s">
        <v>665</v>
      </c>
      <c r="C318" s="122">
        <v>130309</v>
      </c>
      <c r="D318" s="125">
        <v>44260</v>
      </c>
      <c r="E318" s="126">
        <v>16.178000000000001</v>
      </c>
      <c r="F318" s="126">
        <v>0.67689999999999995</v>
      </c>
      <c r="G318" s="126">
        <v>6.3958000000000004</v>
      </c>
      <c r="H318" s="126">
        <v>6.8418999999999999</v>
      </c>
      <c r="I318" s="126">
        <v>5.2908999999999997</v>
      </c>
      <c r="J318" s="126">
        <v>6.6327999999999996</v>
      </c>
      <c r="K318" s="126">
        <v>4.7666000000000004</v>
      </c>
      <c r="L318" s="126">
        <v>7.1191000000000004</v>
      </c>
      <c r="M318" s="126">
        <v>8.5725999999999996</v>
      </c>
      <c r="N318" s="126">
        <v>6.6679000000000004</v>
      </c>
      <c r="O318" s="126">
        <v>6.1985000000000001</v>
      </c>
      <c r="P318" s="126">
        <v>6.8341000000000003</v>
      </c>
      <c r="Q318" s="126">
        <v>7.5094000000000003</v>
      </c>
      <c r="R318" s="126">
        <v>6.0021000000000004</v>
      </c>
      <c r="S318" s="119"/>
    </row>
    <row r="319" spans="1:19" x14ac:dyDescent="0.3">
      <c r="A319" s="122" t="s">
        <v>659</v>
      </c>
      <c r="B319" s="122" t="s">
        <v>666</v>
      </c>
      <c r="C319" s="122">
        <v>133486</v>
      </c>
      <c r="D319" s="125">
        <v>44260</v>
      </c>
      <c r="E319" s="126">
        <v>14.887700000000001</v>
      </c>
      <c r="F319" s="126">
        <v>11.5266</v>
      </c>
      <c r="G319" s="126">
        <v>9.1599000000000004</v>
      </c>
      <c r="H319" s="126">
        <v>8.4895999999999994</v>
      </c>
      <c r="I319" s="126">
        <v>8.3643999999999998</v>
      </c>
      <c r="J319" s="126">
        <v>8.6998999999999995</v>
      </c>
      <c r="K319" s="126">
        <v>8.8388000000000009</v>
      </c>
      <c r="L319" s="126">
        <v>10.2752</v>
      </c>
      <c r="M319" s="126">
        <v>14.174899999999999</v>
      </c>
      <c r="N319" s="126">
        <v>2.6497000000000002</v>
      </c>
      <c r="O319" s="126">
        <v>3.8098999999999998</v>
      </c>
      <c r="P319" s="126">
        <v>6.0175000000000001</v>
      </c>
      <c r="Q319" s="126">
        <v>6.7210000000000001</v>
      </c>
      <c r="R319" s="126">
        <v>2.6751999999999998</v>
      </c>
      <c r="S319" s="119"/>
    </row>
    <row r="320" spans="1:19" x14ac:dyDescent="0.3">
      <c r="A320" s="122" t="s">
        <v>659</v>
      </c>
      <c r="B320" s="122" t="s">
        <v>667</v>
      </c>
      <c r="C320" s="122">
        <v>148330</v>
      </c>
      <c r="D320" s="125"/>
      <c r="E320" s="126"/>
      <c r="F320" s="126"/>
      <c r="G320" s="126"/>
      <c r="H320" s="126"/>
      <c r="I320" s="126"/>
      <c r="J320" s="126"/>
      <c r="K320" s="126"/>
      <c r="L320" s="126"/>
      <c r="M320" s="126"/>
      <c r="N320" s="126"/>
      <c r="O320" s="126"/>
      <c r="P320" s="126"/>
      <c r="Q320" s="126"/>
      <c r="R320" s="126"/>
      <c r="S320" s="119"/>
    </row>
    <row r="321" spans="1:19" x14ac:dyDescent="0.3">
      <c r="A321" s="122" t="s">
        <v>659</v>
      </c>
      <c r="B321" s="122" t="s">
        <v>668</v>
      </c>
      <c r="C321" s="122">
        <v>133488</v>
      </c>
      <c r="D321" s="125">
        <v>44260</v>
      </c>
      <c r="E321" s="126">
        <v>15.8452</v>
      </c>
      <c r="F321" s="126">
        <v>12.2128</v>
      </c>
      <c r="G321" s="126">
        <v>9.9132999999999996</v>
      </c>
      <c r="H321" s="126">
        <v>9.2304999999999993</v>
      </c>
      <c r="I321" s="126">
        <v>9.0790000000000006</v>
      </c>
      <c r="J321" s="126">
        <v>9.4132999999999996</v>
      </c>
      <c r="K321" s="126">
        <v>9.5767000000000007</v>
      </c>
      <c r="L321" s="126">
        <v>11.0337</v>
      </c>
      <c r="M321" s="126">
        <v>14.973100000000001</v>
      </c>
      <c r="N321" s="126">
        <v>3.4045999999999998</v>
      </c>
      <c r="O321" s="126">
        <v>4.6814</v>
      </c>
      <c r="P321" s="126">
        <v>7.0674000000000001</v>
      </c>
      <c r="Q321" s="126">
        <v>7.8139000000000003</v>
      </c>
      <c r="R321" s="126">
        <v>3.4933000000000001</v>
      </c>
      <c r="S321" s="119"/>
    </row>
    <row r="322" spans="1:19" x14ac:dyDescent="0.3">
      <c r="A322" s="122" t="s">
        <v>659</v>
      </c>
      <c r="B322" s="122" t="s">
        <v>669</v>
      </c>
      <c r="C322" s="122">
        <v>148333</v>
      </c>
      <c r="D322" s="125"/>
      <c r="E322" s="126"/>
      <c r="F322" s="126"/>
      <c r="G322" s="126"/>
      <c r="H322" s="126"/>
      <c r="I322" s="126"/>
      <c r="J322" s="126"/>
      <c r="K322" s="126"/>
      <c r="L322" s="126"/>
      <c r="M322" s="126"/>
      <c r="N322" s="126"/>
      <c r="O322" s="126"/>
      <c r="P322" s="126"/>
      <c r="Q322" s="126"/>
      <c r="R322" s="126"/>
      <c r="S322" s="119"/>
    </row>
    <row r="323" spans="1:19" x14ac:dyDescent="0.3">
      <c r="A323" s="122" t="s">
        <v>659</v>
      </c>
      <c r="B323" s="122" t="s">
        <v>670</v>
      </c>
      <c r="C323" s="122">
        <v>133868</v>
      </c>
      <c r="D323" s="125">
        <v>44260</v>
      </c>
      <c r="E323" s="126">
        <v>4.0382999999999996</v>
      </c>
      <c r="F323" s="126">
        <v>8.1364000000000001</v>
      </c>
      <c r="G323" s="126">
        <v>6.6318000000000001</v>
      </c>
      <c r="H323" s="126">
        <v>6.7229000000000001</v>
      </c>
      <c r="I323" s="126">
        <v>4.9511000000000003</v>
      </c>
      <c r="J323" s="126">
        <v>5.4457000000000004</v>
      </c>
      <c r="K323" s="126">
        <v>3.8</v>
      </c>
      <c r="L323" s="126">
        <v>5.4112999999999998</v>
      </c>
      <c r="M323" s="126">
        <v>11.1168</v>
      </c>
      <c r="N323" s="126">
        <v>-46.946800000000003</v>
      </c>
      <c r="O323" s="126">
        <v>-32.645200000000003</v>
      </c>
      <c r="P323" s="126">
        <v>-17.991299999999999</v>
      </c>
      <c r="Q323" s="126">
        <v>-13.9788</v>
      </c>
      <c r="R323" s="126">
        <v>-44.6036</v>
      </c>
      <c r="S323" s="119" t="s">
        <v>1824</v>
      </c>
    </row>
    <row r="324" spans="1:19" x14ac:dyDescent="0.3">
      <c r="A324" s="122" t="s">
        <v>659</v>
      </c>
      <c r="B324" s="122" t="s">
        <v>671</v>
      </c>
      <c r="C324" s="122">
        <v>133867</v>
      </c>
      <c r="D324" s="125">
        <v>44260</v>
      </c>
      <c r="E324" s="126">
        <v>3.9935999999999998</v>
      </c>
      <c r="F324" s="126">
        <v>8.2274999999999991</v>
      </c>
      <c r="G324" s="126">
        <v>6.4010999999999996</v>
      </c>
      <c r="H324" s="126">
        <v>6.5365000000000002</v>
      </c>
      <c r="I324" s="126">
        <v>4.7007000000000003</v>
      </c>
      <c r="J324" s="126">
        <v>5.1778000000000004</v>
      </c>
      <c r="K324" s="126">
        <v>3.5156999999999998</v>
      </c>
      <c r="L324" s="126">
        <v>5.1242999999999999</v>
      </c>
      <c r="M324" s="126">
        <v>10.8163</v>
      </c>
      <c r="N324" s="126">
        <v>-47.094099999999997</v>
      </c>
      <c r="O324" s="126">
        <v>-32.811599999999999</v>
      </c>
      <c r="P324" s="126">
        <v>-18.153500000000001</v>
      </c>
      <c r="Q324" s="126">
        <v>-14.137700000000001</v>
      </c>
      <c r="R324" s="126">
        <v>-44.753399999999999</v>
      </c>
      <c r="S324" s="119" t="s">
        <v>1824</v>
      </c>
    </row>
    <row r="325" spans="1:19" x14ac:dyDescent="0.3">
      <c r="A325" s="122" t="s">
        <v>659</v>
      </c>
      <c r="B325" s="122" t="s">
        <v>672</v>
      </c>
      <c r="C325" s="122">
        <v>119082</v>
      </c>
      <c r="D325" s="125">
        <v>44260</v>
      </c>
      <c r="E325" s="126">
        <v>31.7913</v>
      </c>
      <c r="F325" s="126">
        <v>3.1002000000000001</v>
      </c>
      <c r="G325" s="126">
        <v>3.5602</v>
      </c>
      <c r="H325" s="126">
        <v>3.7915000000000001</v>
      </c>
      <c r="I325" s="126">
        <v>3.7793000000000001</v>
      </c>
      <c r="J325" s="126">
        <v>4.9267000000000003</v>
      </c>
      <c r="K325" s="126">
        <v>4.2523</v>
      </c>
      <c r="L325" s="126">
        <v>7.6844999999999999</v>
      </c>
      <c r="M325" s="126">
        <v>8.2491000000000003</v>
      </c>
      <c r="N325" s="126">
        <v>4.3837000000000002</v>
      </c>
      <c r="O325" s="126">
        <v>2.9903</v>
      </c>
      <c r="P325" s="126">
        <v>5.2725999999999997</v>
      </c>
      <c r="Q325" s="126">
        <v>7.0575999999999999</v>
      </c>
      <c r="R325" s="126">
        <v>5.0704000000000002</v>
      </c>
      <c r="S325" s="119"/>
    </row>
    <row r="326" spans="1:19" x14ac:dyDescent="0.3">
      <c r="A326" s="122" t="s">
        <v>659</v>
      </c>
      <c r="B326" s="122" t="s">
        <v>673</v>
      </c>
      <c r="C326" s="122">
        <v>101837</v>
      </c>
      <c r="D326" s="125">
        <v>44260</v>
      </c>
      <c r="E326" s="126">
        <v>30.1556</v>
      </c>
      <c r="F326" s="126">
        <v>2.2999000000000001</v>
      </c>
      <c r="G326" s="126">
        <v>2.7442000000000002</v>
      </c>
      <c r="H326" s="126">
        <v>2.9931000000000001</v>
      </c>
      <c r="I326" s="126">
        <v>2.9731000000000001</v>
      </c>
      <c r="J326" s="126">
        <v>4.1196999999999999</v>
      </c>
      <c r="K326" s="126">
        <v>3.4531000000000001</v>
      </c>
      <c r="L326" s="126">
        <v>6.8621999999999996</v>
      </c>
      <c r="M326" s="126">
        <v>7.3821000000000003</v>
      </c>
      <c r="N326" s="126">
        <v>3.5722999999999998</v>
      </c>
      <c r="O326" s="126">
        <v>2.1962000000000002</v>
      </c>
      <c r="P326" s="126">
        <v>4.5254000000000003</v>
      </c>
      <c r="Q326" s="126">
        <v>6.3882000000000003</v>
      </c>
      <c r="R326" s="126">
        <v>4.2191000000000001</v>
      </c>
      <c r="S326" s="119"/>
    </row>
    <row r="327" spans="1:19" x14ac:dyDescent="0.3">
      <c r="A327" s="122" t="s">
        <v>659</v>
      </c>
      <c r="B327" s="122" t="s">
        <v>674</v>
      </c>
      <c r="C327" s="122">
        <v>116153</v>
      </c>
      <c r="D327" s="125">
        <v>44260</v>
      </c>
      <c r="E327" s="126">
        <v>20.334700000000002</v>
      </c>
      <c r="F327" s="126">
        <v>-9.5107999999999997</v>
      </c>
      <c r="G327" s="126">
        <v>7.0044000000000004</v>
      </c>
      <c r="H327" s="126">
        <v>12.749700000000001</v>
      </c>
      <c r="I327" s="126">
        <v>16.3233</v>
      </c>
      <c r="J327" s="126">
        <v>18.2332</v>
      </c>
      <c r="K327" s="126">
        <v>16.287199999999999</v>
      </c>
      <c r="L327" s="126">
        <v>19.065200000000001</v>
      </c>
      <c r="M327" s="126">
        <v>13.865600000000001</v>
      </c>
      <c r="N327" s="126">
        <v>5.8536999999999999</v>
      </c>
      <c r="O327" s="126">
        <v>4.4621000000000004</v>
      </c>
      <c r="P327" s="126">
        <v>6.2941000000000003</v>
      </c>
      <c r="Q327" s="126">
        <v>7.9756</v>
      </c>
      <c r="R327" s="126">
        <v>2.4396</v>
      </c>
      <c r="S327" s="119"/>
    </row>
    <row r="328" spans="1:19" x14ac:dyDescent="0.3">
      <c r="A328" s="122" t="s">
        <v>659</v>
      </c>
      <c r="B328" s="122" t="s">
        <v>675</v>
      </c>
      <c r="C328" s="122">
        <v>118553</v>
      </c>
      <c r="D328" s="125">
        <v>44260</v>
      </c>
      <c r="E328" s="126">
        <v>21.656600000000001</v>
      </c>
      <c r="F328" s="126">
        <v>-8.9304000000000006</v>
      </c>
      <c r="G328" s="126">
        <v>7.5890000000000004</v>
      </c>
      <c r="H328" s="126">
        <v>13.3245</v>
      </c>
      <c r="I328" s="126">
        <v>16.903199999999998</v>
      </c>
      <c r="J328" s="126">
        <v>18.819199999999999</v>
      </c>
      <c r="K328" s="126">
        <v>16.8901</v>
      </c>
      <c r="L328" s="126">
        <v>19.701599999999999</v>
      </c>
      <c r="M328" s="126">
        <v>14.5076</v>
      </c>
      <c r="N328" s="126">
        <v>6.4798</v>
      </c>
      <c r="O328" s="126">
        <v>5.1608999999999998</v>
      </c>
      <c r="P328" s="126">
        <v>7.0643000000000002</v>
      </c>
      <c r="Q328" s="126">
        <v>8.2538</v>
      </c>
      <c r="R328" s="126">
        <v>3.0998000000000001</v>
      </c>
      <c r="S328" s="119"/>
    </row>
    <row r="329" spans="1:19" x14ac:dyDescent="0.3">
      <c r="A329" s="122" t="s">
        <v>659</v>
      </c>
      <c r="B329" s="122" t="s">
        <v>676</v>
      </c>
      <c r="C329" s="122">
        <v>147954</v>
      </c>
      <c r="D329" s="125"/>
      <c r="E329" s="126"/>
      <c r="F329" s="126"/>
      <c r="G329" s="126"/>
      <c r="H329" s="126"/>
      <c r="I329" s="126"/>
      <c r="J329" s="126"/>
      <c r="K329" s="126"/>
      <c r="L329" s="126"/>
      <c r="M329" s="126"/>
      <c r="N329" s="126"/>
      <c r="O329" s="126"/>
      <c r="P329" s="126"/>
      <c r="Q329" s="126"/>
      <c r="R329" s="126"/>
      <c r="S329" s="119"/>
    </row>
    <row r="330" spans="1:19" x14ac:dyDescent="0.3">
      <c r="A330" s="122" t="s">
        <v>659</v>
      </c>
      <c r="B330" s="122" t="s">
        <v>677</v>
      </c>
      <c r="C330" s="122">
        <v>147955</v>
      </c>
      <c r="D330" s="125"/>
      <c r="E330" s="126"/>
      <c r="F330" s="126"/>
      <c r="G330" s="126"/>
      <c r="H330" s="126"/>
      <c r="I330" s="126"/>
      <c r="J330" s="126"/>
      <c r="K330" s="126"/>
      <c r="L330" s="126"/>
      <c r="M330" s="126"/>
      <c r="N330" s="126"/>
      <c r="O330" s="126"/>
      <c r="P330" s="126"/>
      <c r="Q330" s="126"/>
      <c r="R330" s="126"/>
      <c r="S330" s="119"/>
    </row>
    <row r="331" spans="1:19" x14ac:dyDescent="0.3">
      <c r="A331" s="122" t="s">
        <v>659</v>
      </c>
      <c r="B331" s="122" t="s">
        <v>678</v>
      </c>
      <c r="C331" s="122">
        <v>147961</v>
      </c>
      <c r="D331" s="125"/>
      <c r="E331" s="126"/>
      <c r="F331" s="126"/>
      <c r="G331" s="126"/>
      <c r="H331" s="126"/>
      <c r="I331" s="126"/>
      <c r="J331" s="126"/>
      <c r="K331" s="126"/>
      <c r="L331" s="126"/>
      <c r="M331" s="126"/>
      <c r="N331" s="126"/>
      <c r="O331" s="126"/>
      <c r="P331" s="126"/>
      <c r="Q331" s="126"/>
      <c r="R331" s="126"/>
      <c r="S331" s="119"/>
    </row>
    <row r="332" spans="1:19" x14ac:dyDescent="0.3">
      <c r="A332" s="122" t="s">
        <v>659</v>
      </c>
      <c r="B332" s="122" t="s">
        <v>679</v>
      </c>
      <c r="C332" s="122">
        <v>147958</v>
      </c>
      <c r="D332" s="125"/>
      <c r="E332" s="126"/>
      <c r="F332" s="126"/>
      <c r="G332" s="126"/>
      <c r="H332" s="126"/>
      <c r="I332" s="126"/>
      <c r="J332" s="126"/>
      <c r="K332" s="126"/>
      <c r="L332" s="126"/>
      <c r="M332" s="126"/>
      <c r="N332" s="126"/>
      <c r="O332" s="126"/>
      <c r="P332" s="126"/>
      <c r="Q332" s="126"/>
      <c r="R332" s="126"/>
      <c r="S332" s="119"/>
    </row>
    <row r="333" spans="1:19" x14ac:dyDescent="0.3">
      <c r="A333" s="122" t="s">
        <v>659</v>
      </c>
      <c r="B333" s="122" t="s">
        <v>680</v>
      </c>
      <c r="C333" s="122">
        <v>148303</v>
      </c>
      <c r="D333" s="125"/>
      <c r="E333" s="126"/>
      <c r="F333" s="126"/>
      <c r="G333" s="126"/>
      <c r="H333" s="126"/>
      <c r="I333" s="126"/>
      <c r="J333" s="126"/>
      <c r="K333" s="126"/>
      <c r="L333" s="126"/>
      <c r="M333" s="126"/>
      <c r="N333" s="126"/>
      <c r="O333" s="126"/>
      <c r="P333" s="126"/>
      <c r="Q333" s="126"/>
      <c r="R333" s="126"/>
      <c r="S333" s="119"/>
    </row>
    <row r="334" spans="1:19" x14ac:dyDescent="0.3">
      <c r="A334" s="122" t="s">
        <v>659</v>
      </c>
      <c r="B334" s="122" t="s">
        <v>681</v>
      </c>
      <c r="C334" s="122">
        <v>148304</v>
      </c>
      <c r="D334" s="125"/>
      <c r="E334" s="126"/>
      <c r="F334" s="126"/>
      <c r="G334" s="126"/>
      <c r="H334" s="126"/>
      <c r="I334" s="126"/>
      <c r="J334" s="126"/>
      <c r="K334" s="126"/>
      <c r="L334" s="126"/>
      <c r="M334" s="126"/>
      <c r="N334" s="126"/>
      <c r="O334" s="126"/>
      <c r="P334" s="126"/>
      <c r="Q334" s="126"/>
      <c r="R334" s="126"/>
      <c r="S334" s="118"/>
    </row>
    <row r="335" spans="1:19" x14ac:dyDescent="0.3">
      <c r="A335" s="122" t="s">
        <v>659</v>
      </c>
      <c r="B335" s="122" t="s">
        <v>682</v>
      </c>
      <c r="C335" s="122">
        <v>128053</v>
      </c>
      <c r="D335" s="125">
        <v>44260</v>
      </c>
      <c r="E335" s="126">
        <v>18.096299999999999</v>
      </c>
      <c r="F335" s="126">
        <v>0.40339999999999998</v>
      </c>
      <c r="G335" s="126">
        <v>2.6899000000000002</v>
      </c>
      <c r="H335" s="126">
        <v>6.7801</v>
      </c>
      <c r="I335" s="126">
        <v>2.5306000000000002</v>
      </c>
      <c r="J335" s="126">
        <v>5.4542000000000002</v>
      </c>
      <c r="K335" s="126">
        <v>4.6524999999999999</v>
      </c>
      <c r="L335" s="126">
        <v>9.4313000000000002</v>
      </c>
      <c r="M335" s="126">
        <v>12.269600000000001</v>
      </c>
      <c r="N335" s="126">
        <v>8.6022999999999996</v>
      </c>
      <c r="O335" s="126">
        <v>8.4438999999999993</v>
      </c>
      <c r="P335" s="126">
        <v>8.3461999999999996</v>
      </c>
      <c r="Q335" s="126">
        <v>8.9079999999999995</v>
      </c>
      <c r="R335" s="126">
        <v>9.5810999999999993</v>
      </c>
      <c r="S335" s="118"/>
    </row>
    <row r="336" spans="1:19" x14ac:dyDescent="0.3">
      <c r="A336" s="122" t="s">
        <v>659</v>
      </c>
      <c r="B336" s="122" t="s">
        <v>683</v>
      </c>
      <c r="C336" s="122">
        <v>128051</v>
      </c>
      <c r="D336" s="125">
        <v>44260</v>
      </c>
      <c r="E336" s="126">
        <v>19.047499999999999</v>
      </c>
      <c r="F336" s="126">
        <v>0.95820000000000005</v>
      </c>
      <c r="G336" s="126">
        <v>3.1945999999999999</v>
      </c>
      <c r="H336" s="126">
        <v>7.2919999999999998</v>
      </c>
      <c r="I336" s="126">
        <v>3.0186999999999999</v>
      </c>
      <c r="J336" s="126">
        <v>5.9469000000000003</v>
      </c>
      <c r="K336" s="126">
        <v>5.1463999999999999</v>
      </c>
      <c r="L336" s="126">
        <v>9.9495000000000005</v>
      </c>
      <c r="M336" s="126">
        <v>12.7981</v>
      </c>
      <c r="N336" s="126">
        <v>9.1227999999999998</v>
      </c>
      <c r="O336" s="126">
        <v>9.0264000000000006</v>
      </c>
      <c r="P336" s="126">
        <v>9.0950000000000006</v>
      </c>
      <c r="Q336" s="126">
        <v>9.7135999999999996</v>
      </c>
      <c r="R336" s="126">
        <v>10.0745</v>
      </c>
      <c r="S336" s="118"/>
    </row>
    <row r="337" spans="1:19" x14ac:dyDescent="0.3">
      <c r="A337" s="122" t="s">
        <v>659</v>
      </c>
      <c r="B337" s="122" t="s">
        <v>684</v>
      </c>
      <c r="C337" s="122">
        <v>114239</v>
      </c>
      <c r="D337" s="125">
        <v>44260</v>
      </c>
      <c r="E337" s="126">
        <v>23.465499999999999</v>
      </c>
      <c r="F337" s="126">
        <v>-1.2443</v>
      </c>
      <c r="G337" s="126">
        <v>5.6022999999999996</v>
      </c>
      <c r="H337" s="126">
        <v>10.420199999999999</v>
      </c>
      <c r="I337" s="126">
        <v>1.0892999999999999</v>
      </c>
      <c r="J337" s="126">
        <v>3.7159</v>
      </c>
      <c r="K337" s="126">
        <v>3.4323999999999999</v>
      </c>
      <c r="L337" s="126">
        <v>7.0099</v>
      </c>
      <c r="M337" s="126">
        <v>9.7486999999999995</v>
      </c>
      <c r="N337" s="126">
        <v>7.7401999999999997</v>
      </c>
      <c r="O337" s="126">
        <v>8.5033999999999992</v>
      </c>
      <c r="P337" s="126">
        <v>8.4654000000000007</v>
      </c>
      <c r="Q337" s="126">
        <v>8.6684000000000001</v>
      </c>
      <c r="R337" s="126">
        <v>9.3030000000000008</v>
      </c>
      <c r="S337" s="118"/>
    </row>
    <row r="338" spans="1:19" x14ac:dyDescent="0.3">
      <c r="A338" s="122" t="s">
        <v>659</v>
      </c>
      <c r="B338" s="122" t="s">
        <v>685</v>
      </c>
      <c r="C338" s="122">
        <v>120711</v>
      </c>
      <c r="D338" s="125">
        <v>44260</v>
      </c>
      <c r="E338" s="126">
        <v>25.1311</v>
      </c>
      <c r="F338" s="126">
        <v>-0.58089999999999997</v>
      </c>
      <c r="G338" s="126">
        <v>6.2484999999999999</v>
      </c>
      <c r="H338" s="126">
        <v>11.0199</v>
      </c>
      <c r="I338" s="126">
        <v>1.7150000000000001</v>
      </c>
      <c r="J338" s="126">
        <v>4.3665000000000003</v>
      </c>
      <c r="K338" s="126">
        <v>4.1555999999999997</v>
      </c>
      <c r="L338" s="126">
        <v>7.7403000000000004</v>
      </c>
      <c r="M338" s="126">
        <v>10.487399999999999</v>
      </c>
      <c r="N338" s="126">
        <v>8.4550999999999998</v>
      </c>
      <c r="O338" s="126">
        <v>9.3010999999999999</v>
      </c>
      <c r="P338" s="126">
        <v>9.3330000000000002</v>
      </c>
      <c r="Q338" s="126">
        <v>9.4699000000000009</v>
      </c>
      <c r="R338" s="126">
        <v>9.9783000000000008</v>
      </c>
      <c r="S338" s="118"/>
    </row>
    <row r="339" spans="1:19" x14ac:dyDescent="0.3">
      <c r="A339" s="122" t="s">
        <v>659</v>
      </c>
      <c r="B339" s="122" t="s">
        <v>686</v>
      </c>
      <c r="C339" s="122">
        <v>127183</v>
      </c>
      <c r="D339" s="125">
        <v>44260</v>
      </c>
      <c r="E339" s="126">
        <v>13.164400000000001</v>
      </c>
      <c r="F339" s="126">
        <v>4.7141000000000002</v>
      </c>
      <c r="G339" s="126">
        <v>3.7904</v>
      </c>
      <c r="H339" s="126">
        <v>4.5987</v>
      </c>
      <c r="I339" s="126">
        <v>1.6092</v>
      </c>
      <c r="J339" s="126">
        <v>3.7637999999999998</v>
      </c>
      <c r="K339" s="126">
        <v>5.3631000000000002</v>
      </c>
      <c r="L339" s="126">
        <v>8.7939000000000007</v>
      </c>
      <c r="M339" s="126">
        <v>11.3978</v>
      </c>
      <c r="N339" s="126">
        <v>-0.98009999999999997</v>
      </c>
      <c r="O339" s="126">
        <v>-1.1342000000000001</v>
      </c>
      <c r="P339" s="126">
        <v>1.9589000000000001</v>
      </c>
      <c r="Q339" s="126">
        <v>3.9994000000000001</v>
      </c>
      <c r="R339" s="126">
        <v>-4.3169000000000004</v>
      </c>
      <c r="S339" s="118"/>
    </row>
    <row r="340" spans="1:19" x14ac:dyDescent="0.3">
      <c r="A340" s="122" t="s">
        <v>659</v>
      </c>
      <c r="B340" s="122" t="s">
        <v>687</v>
      </c>
      <c r="C340" s="122">
        <v>127181</v>
      </c>
      <c r="D340" s="125">
        <v>44260</v>
      </c>
      <c r="E340" s="126">
        <v>13.976900000000001</v>
      </c>
      <c r="F340" s="126">
        <v>5.4848999999999997</v>
      </c>
      <c r="G340" s="126">
        <v>4.5282</v>
      </c>
      <c r="H340" s="126">
        <v>5.3029000000000002</v>
      </c>
      <c r="I340" s="126">
        <v>2.3525999999999998</v>
      </c>
      <c r="J340" s="126">
        <v>4.5015999999999998</v>
      </c>
      <c r="K340" s="126">
        <v>6.0799000000000003</v>
      </c>
      <c r="L340" s="126">
        <v>9.5135000000000005</v>
      </c>
      <c r="M340" s="126">
        <v>12.1358</v>
      </c>
      <c r="N340" s="126">
        <v>-0.33090000000000003</v>
      </c>
      <c r="O340" s="126">
        <v>-0.39660000000000001</v>
      </c>
      <c r="P340" s="126">
        <v>2.8610000000000002</v>
      </c>
      <c r="Q340" s="126">
        <v>4.8916000000000004</v>
      </c>
      <c r="R340" s="126">
        <v>-3.6846000000000001</v>
      </c>
      <c r="S340" s="118"/>
    </row>
    <row r="341" spans="1:19" x14ac:dyDescent="0.3">
      <c r="A341" s="122" t="s">
        <v>659</v>
      </c>
      <c r="B341" s="122" t="s">
        <v>688</v>
      </c>
      <c r="C341" s="122">
        <v>140603</v>
      </c>
      <c r="D341" s="125">
        <v>44260</v>
      </c>
      <c r="E341" s="126">
        <v>13.4833</v>
      </c>
      <c r="F341" s="126">
        <v>-23.8065</v>
      </c>
      <c r="G341" s="126">
        <v>1.5342</v>
      </c>
      <c r="H341" s="126">
        <v>8.5993999999999993</v>
      </c>
      <c r="I341" s="126">
        <v>1.1736</v>
      </c>
      <c r="J341" s="126">
        <v>1.7717000000000001</v>
      </c>
      <c r="K341" s="126">
        <v>2.0150999999999999</v>
      </c>
      <c r="L341" s="126">
        <v>5.6727999999999996</v>
      </c>
      <c r="M341" s="126">
        <v>7.9005999999999998</v>
      </c>
      <c r="N341" s="126">
        <v>5.7911999999999999</v>
      </c>
      <c r="O341" s="126">
        <v>8.0094999999999992</v>
      </c>
      <c r="P341" s="126"/>
      <c r="Q341" s="126">
        <v>7.7413999999999996</v>
      </c>
      <c r="R341" s="126">
        <v>8.4395000000000007</v>
      </c>
      <c r="S341" s="118"/>
    </row>
    <row r="342" spans="1:19" x14ac:dyDescent="0.3">
      <c r="A342" s="122" t="s">
        <v>659</v>
      </c>
      <c r="B342" s="122" t="s">
        <v>689</v>
      </c>
      <c r="C342" s="122">
        <v>140609</v>
      </c>
      <c r="D342" s="125">
        <v>44260</v>
      </c>
      <c r="E342" s="126">
        <v>12.9528</v>
      </c>
      <c r="F342" s="126">
        <v>-24.780899999999999</v>
      </c>
      <c r="G342" s="126">
        <v>0.56359999999999999</v>
      </c>
      <c r="H342" s="126">
        <v>7.5791000000000004</v>
      </c>
      <c r="I342" s="126">
        <v>9.3899999999999997E-2</v>
      </c>
      <c r="J342" s="126">
        <v>0.66459999999999997</v>
      </c>
      <c r="K342" s="126">
        <v>0.93740000000000001</v>
      </c>
      <c r="L342" s="126">
        <v>4.6269999999999998</v>
      </c>
      <c r="M342" s="126">
        <v>6.8559000000000001</v>
      </c>
      <c r="N342" s="126">
        <v>4.7672999999999996</v>
      </c>
      <c r="O342" s="126">
        <v>6.9635999999999996</v>
      </c>
      <c r="P342" s="126"/>
      <c r="Q342" s="126">
        <v>6.6677999999999997</v>
      </c>
      <c r="R342" s="126">
        <v>7.4629000000000003</v>
      </c>
      <c r="S342" s="118"/>
    </row>
    <row r="343" spans="1:19" x14ac:dyDescent="0.3">
      <c r="A343" s="122" t="s">
        <v>659</v>
      </c>
      <c r="B343" s="122" t="s">
        <v>690</v>
      </c>
      <c r="C343" s="122">
        <v>130721</v>
      </c>
      <c r="D343" s="125">
        <v>44260</v>
      </c>
      <c r="E343" s="126">
        <v>1432.7633000000001</v>
      </c>
      <c r="F343" s="126">
        <v>-8.2800999999999991</v>
      </c>
      <c r="G343" s="126">
        <v>-0.83299999999999996</v>
      </c>
      <c r="H343" s="126">
        <v>5.4909999999999997</v>
      </c>
      <c r="I343" s="126">
        <v>-2.1507999999999998</v>
      </c>
      <c r="J343" s="126">
        <v>0.61480000000000001</v>
      </c>
      <c r="K343" s="126">
        <v>-2.3024</v>
      </c>
      <c r="L343" s="126">
        <v>1.5056</v>
      </c>
      <c r="M343" s="126">
        <v>4.7317</v>
      </c>
      <c r="N343" s="126">
        <v>5.6867999999999999</v>
      </c>
      <c r="O343" s="126">
        <v>1.8926000000000001</v>
      </c>
      <c r="P343" s="126">
        <v>4.5690999999999997</v>
      </c>
      <c r="Q343" s="126">
        <v>5.6845999999999997</v>
      </c>
      <c r="R343" s="126">
        <v>4.2990000000000004</v>
      </c>
      <c r="S343" s="118"/>
    </row>
    <row r="344" spans="1:19" x14ac:dyDescent="0.3">
      <c r="A344" s="122" t="s">
        <v>659</v>
      </c>
      <c r="B344" s="122" t="s">
        <v>691</v>
      </c>
      <c r="C344" s="122">
        <v>130722</v>
      </c>
      <c r="D344" s="125">
        <v>44260</v>
      </c>
      <c r="E344" s="126">
        <v>1515.9033999999999</v>
      </c>
      <c r="F344" s="126">
        <v>-7.1402000000000001</v>
      </c>
      <c r="G344" s="126">
        <v>0.30659999999999998</v>
      </c>
      <c r="H344" s="126">
        <v>6.6322999999999999</v>
      </c>
      <c r="I344" s="126">
        <v>-1.0117</v>
      </c>
      <c r="J344" s="126">
        <v>1.7558</v>
      </c>
      <c r="K344" s="126">
        <v>-1.1669</v>
      </c>
      <c r="L344" s="126">
        <v>2.6576</v>
      </c>
      <c r="M344" s="126">
        <v>5.9172000000000002</v>
      </c>
      <c r="N344" s="126">
        <v>6.9771999999999998</v>
      </c>
      <c r="O344" s="126">
        <v>2.9209999999999998</v>
      </c>
      <c r="P344" s="126">
        <v>5.5168999999999997</v>
      </c>
      <c r="Q344" s="126">
        <v>6.6051000000000002</v>
      </c>
      <c r="R344" s="126">
        <v>5.4757999999999996</v>
      </c>
      <c r="S344" s="118"/>
    </row>
    <row r="345" spans="1:19" x14ac:dyDescent="0.3">
      <c r="A345" s="122" t="s">
        <v>659</v>
      </c>
      <c r="B345" s="122" t="s">
        <v>692</v>
      </c>
      <c r="C345" s="122">
        <v>117716</v>
      </c>
      <c r="D345" s="125">
        <v>44260</v>
      </c>
      <c r="E345" s="126">
        <v>23.194400000000002</v>
      </c>
      <c r="F345" s="126">
        <v>-3.3043999999999998</v>
      </c>
      <c r="G345" s="126">
        <v>7.1380999999999997</v>
      </c>
      <c r="H345" s="126">
        <v>8.0606000000000009</v>
      </c>
      <c r="I345" s="126">
        <v>1.9423999999999999</v>
      </c>
      <c r="J345" s="126">
        <v>4.5627000000000004</v>
      </c>
      <c r="K345" s="126">
        <v>3.109</v>
      </c>
      <c r="L345" s="126">
        <v>4.7196999999999996</v>
      </c>
      <c r="M345" s="126">
        <v>8.4787999999999997</v>
      </c>
      <c r="N345" s="126">
        <v>4.7350000000000003</v>
      </c>
      <c r="O345" s="126">
        <v>7.0408999999999997</v>
      </c>
      <c r="P345" s="126">
        <v>7.5377999999999998</v>
      </c>
      <c r="Q345" s="126">
        <v>8.0823</v>
      </c>
      <c r="R345" s="126">
        <v>7.2834000000000003</v>
      </c>
      <c r="S345" s="118"/>
    </row>
    <row r="346" spans="1:19" x14ac:dyDescent="0.3">
      <c r="A346" s="122" t="s">
        <v>659</v>
      </c>
      <c r="B346" s="122" t="s">
        <v>693</v>
      </c>
      <c r="C346" s="122">
        <v>119741</v>
      </c>
      <c r="D346" s="125">
        <v>44260</v>
      </c>
      <c r="E346" s="126">
        <v>25.028700000000001</v>
      </c>
      <c r="F346" s="126">
        <v>-2.3332000000000002</v>
      </c>
      <c r="G346" s="126">
        <v>8.1234000000000002</v>
      </c>
      <c r="H346" s="126">
        <v>9.1199999999999992</v>
      </c>
      <c r="I346" s="126">
        <v>3.0078999999999998</v>
      </c>
      <c r="J346" s="126">
        <v>5.6440999999999999</v>
      </c>
      <c r="K346" s="126">
        <v>4.2005999999999997</v>
      </c>
      <c r="L346" s="126">
        <v>5.8289</v>
      </c>
      <c r="M346" s="126">
        <v>9.5991999999999997</v>
      </c>
      <c r="N346" s="126">
        <v>5.8183999999999996</v>
      </c>
      <c r="O346" s="126">
        <v>8.0546000000000006</v>
      </c>
      <c r="P346" s="126">
        <v>8.5972000000000008</v>
      </c>
      <c r="Q346" s="126">
        <v>9.1096000000000004</v>
      </c>
      <c r="R346" s="126">
        <v>8.3472000000000008</v>
      </c>
      <c r="S346" s="118"/>
    </row>
    <row r="347" spans="1:19" x14ac:dyDescent="0.3">
      <c r="A347" s="122" t="s">
        <v>659</v>
      </c>
      <c r="B347" s="122" t="s">
        <v>694</v>
      </c>
      <c r="C347" s="122">
        <v>112632</v>
      </c>
      <c r="D347" s="125">
        <v>44260</v>
      </c>
      <c r="E347" s="126">
        <v>22.153600000000001</v>
      </c>
      <c r="F347" s="126">
        <v>-13.0113</v>
      </c>
      <c r="G347" s="126">
        <v>-1.0434000000000001</v>
      </c>
      <c r="H347" s="126">
        <v>4.8766999999999996</v>
      </c>
      <c r="I347" s="126">
        <v>1.8137000000000001</v>
      </c>
      <c r="J347" s="126">
        <v>3.9426000000000001</v>
      </c>
      <c r="K347" s="126">
        <v>0.61109999999999998</v>
      </c>
      <c r="L347" s="126">
        <v>5.1962000000000002</v>
      </c>
      <c r="M347" s="126">
        <v>10.622</v>
      </c>
      <c r="N347" s="126">
        <v>2.6837</v>
      </c>
      <c r="O347" s="126">
        <v>3.9843999999999999</v>
      </c>
      <c r="P347" s="126">
        <v>5.7371999999999996</v>
      </c>
      <c r="Q347" s="126">
        <v>7.2175000000000002</v>
      </c>
      <c r="R347" s="126">
        <v>3.1629999999999998</v>
      </c>
      <c r="S347" s="118"/>
    </row>
    <row r="348" spans="1:19" x14ac:dyDescent="0.3">
      <c r="A348" s="122" t="s">
        <v>659</v>
      </c>
      <c r="B348" s="122" t="s">
        <v>695</v>
      </c>
      <c r="C348" s="122">
        <v>119786</v>
      </c>
      <c r="D348" s="125">
        <v>44260</v>
      </c>
      <c r="E348" s="126">
        <v>23.197800000000001</v>
      </c>
      <c r="F348" s="126">
        <v>-12.1114</v>
      </c>
      <c r="G348" s="126">
        <v>-0.26219999999999999</v>
      </c>
      <c r="H348" s="126">
        <v>5.6704999999999997</v>
      </c>
      <c r="I348" s="126">
        <v>2.6042000000000001</v>
      </c>
      <c r="J348" s="126">
        <v>4.7374000000000001</v>
      </c>
      <c r="K348" s="126">
        <v>1.4054</v>
      </c>
      <c r="L348" s="126">
        <v>6.4542999999999999</v>
      </c>
      <c r="M348" s="126">
        <v>11.790900000000001</v>
      </c>
      <c r="N348" s="126">
        <v>3.7208999999999999</v>
      </c>
      <c r="O348" s="126">
        <v>4.7796000000000003</v>
      </c>
      <c r="P348" s="126">
        <v>6.4752000000000001</v>
      </c>
      <c r="Q348" s="126">
        <v>7.4747000000000003</v>
      </c>
      <c r="R348" s="126">
        <v>4.0377000000000001</v>
      </c>
      <c r="S348" s="118"/>
    </row>
    <row r="349" spans="1:19" x14ac:dyDescent="0.3">
      <c r="A349" s="122" t="s">
        <v>659</v>
      </c>
      <c r="B349" s="122" t="s">
        <v>696</v>
      </c>
      <c r="C349" s="122">
        <v>144403</v>
      </c>
      <c r="D349" s="125">
        <v>44260</v>
      </c>
      <c r="E349" s="126">
        <v>11.889099999999999</v>
      </c>
      <c r="F349" s="126">
        <v>-14.7302</v>
      </c>
      <c r="G349" s="126">
        <v>-4.5011000000000001</v>
      </c>
      <c r="H349" s="126">
        <v>1.6671</v>
      </c>
      <c r="I349" s="126">
        <v>-1.2069000000000001</v>
      </c>
      <c r="J349" s="126">
        <v>1.2841</v>
      </c>
      <c r="K349" s="126">
        <v>1.6123000000000001</v>
      </c>
      <c r="L349" s="126">
        <v>4.2249999999999996</v>
      </c>
      <c r="M349" s="126">
        <v>5.4760999999999997</v>
      </c>
      <c r="N349" s="126">
        <v>4.8986000000000001</v>
      </c>
      <c r="O349" s="126"/>
      <c r="P349" s="126"/>
      <c r="Q349" s="126">
        <v>7.0427999999999997</v>
      </c>
      <c r="R349" s="126">
        <v>7.1044999999999998</v>
      </c>
      <c r="S349" s="118"/>
    </row>
    <row r="350" spans="1:19" x14ac:dyDescent="0.3">
      <c r="A350" s="122" t="s">
        <v>659</v>
      </c>
      <c r="B350" s="122" t="s">
        <v>697</v>
      </c>
      <c r="C350" s="122">
        <v>144401</v>
      </c>
      <c r="D350" s="125">
        <v>44260</v>
      </c>
      <c r="E350" s="126">
        <v>11.5588</v>
      </c>
      <c r="F350" s="126">
        <v>-15.4665</v>
      </c>
      <c r="G350" s="126">
        <v>-5.4710000000000001</v>
      </c>
      <c r="H350" s="126">
        <v>0.63160000000000005</v>
      </c>
      <c r="I350" s="126">
        <v>-2.2505000000000002</v>
      </c>
      <c r="J350" s="126">
        <v>0.2369</v>
      </c>
      <c r="K350" s="126">
        <v>0.56289999999999996</v>
      </c>
      <c r="L350" s="126">
        <v>3.1492</v>
      </c>
      <c r="M350" s="126">
        <v>4.3472999999999997</v>
      </c>
      <c r="N350" s="126">
        <v>3.7212999999999998</v>
      </c>
      <c r="O350" s="126"/>
      <c r="P350" s="126"/>
      <c r="Q350" s="126">
        <v>5.8631000000000002</v>
      </c>
      <c r="R350" s="126">
        <v>5.9329000000000001</v>
      </c>
      <c r="S350" s="118"/>
    </row>
    <row r="351" spans="1:19" x14ac:dyDescent="0.3">
      <c r="A351" s="122" t="s">
        <v>659</v>
      </c>
      <c r="B351" s="122" t="s">
        <v>698</v>
      </c>
      <c r="C351" s="122">
        <v>112938</v>
      </c>
      <c r="D351" s="125">
        <v>44260</v>
      </c>
      <c r="E351" s="126">
        <v>24.473800000000001</v>
      </c>
      <c r="F351" s="126">
        <v>-0.44740000000000002</v>
      </c>
      <c r="G351" s="126">
        <v>3.8290999999999999</v>
      </c>
      <c r="H351" s="126">
        <v>6.9335000000000004</v>
      </c>
      <c r="I351" s="126">
        <v>5.8204000000000002</v>
      </c>
      <c r="J351" s="126">
        <v>7.7046000000000001</v>
      </c>
      <c r="K351" s="126">
        <v>7.0884</v>
      </c>
      <c r="L351" s="126">
        <v>9.5450999999999997</v>
      </c>
      <c r="M351" s="126">
        <v>10.188800000000001</v>
      </c>
      <c r="N351" s="126">
        <v>7.3769999999999998</v>
      </c>
      <c r="O351" s="126">
        <v>0.77339999999999998</v>
      </c>
      <c r="P351" s="126">
        <v>3.6669999999999998</v>
      </c>
      <c r="Q351" s="126">
        <v>5.83</v>
      </c>
      <c r="R351" s="126">
        <v>-2.1071</v>
      </c>
      <c r="S351" s="118"/>
    </row>
    <row r="352" spans="1:19" x14ac:dyDescent="0.3">
      <c r="A352" s="122" t="s">
        <v>659</v>
      </c>
      <c r="B352" s="122" t="s">
        <v>699</v>
      </c>
      <c r="C352" s="122">
        <v>118780</v>
      </c>
      <c r="D352" s="125">
        <v>44260</v>
      </c>
      <c r="E352" s="126">
        <v>26.128599999999999</v>
      </c>
      <c r="F352" s="126">
        <v>0.13969999999999999</v>
      </c>
      <c r="G352" s="126">
        <v>4.4718</v>
      </c>
      <c r="H352" s="126">
        <v>7.5544000000000002</v>
      </c>
      <c r="I352" s="126">
        <v>6.4428999999999998</v>
      </c>
      <c r="J352" s="126">
        <v>8.3195999999999994</v>
      </c>
      <c r="K352" s="126">
        <v>7.7135999999999996</v>
      </c>
      <c r="L352" s="126">
        <v>10.1899</v>
      </c>
      <c r="M352" s="126">
        <v>10.851000000000001</v>
      </c>
      <c r="N352" s="126">
        <v>8.0409000000000006</v>
      </c>
      <c r="O352" s="126">
        <v>1.4728000000000001</v>
      </c>
      <c r="P352" s="126">
        <v>4.4736000000000002</v>
      </c>
      <c r="Q352" s="126">
        <v>6.5917000000000003</v>
      </c>
      <c r="R352" s="126">
        <v>-1.4967999999999999</v>
      </c>
      <c r="S352" s="118"/>
    </row>
    <row r="353" spans="1:19" x14ac:dyDescent="0.3">
      <c r="A353" s="122" t="s">
        <v>659</v>
      </c>
      <c r="B353" s="122" t="s">
        <v>700</v>
      </c>
      <c r="C353" s="122">
        <v>148094</v>
      </c>
      <c r="D353" s="125">
        <v>44260</v>
      </c>
      <c r="E353" s="126">
        <v>0.1158</v>
      </c>
      <c r="F353" s="126">
        <v>0</v>
      </c>
      <c r="G353" s="126">
        <v>10.515700000000001</v>
      </c>
      <c r="H353" s="126">
        <v>13.5436</v>
      </c>
      <c r="I353" s="126">
        <v>10.552199999999999</v>
      </c>
      <c r="J353" s="126">
        <v>11.3552</v>
      </c>
      <c r="K353" s="126">
        <v>-91.450500000000005</v>
      </c>
      <c r="L353" s="126">
        <v>-49.058100000000003</v>
      </c>
      <c r="M353" s="126">
        <v>-30.4147</v>
      </c>
      <c r="N353" s="126">
        <v>-20.9556</v>
      </c>
      <c r="O353" s="126"/>
      <c r="P353" s="126"/>
      <c r="Q353" s="126">
        <v>-19.810199999999998</v>
      </c>
      <c r="R353" s="126"/>
      <c r="S353" s="118"/>
    </row>
    <row r="354" spans="1:19" x14ac:dyDescent="0.3">
      <c r="A354" s="122" t="s">
        <v>659</v>
      </c>
      <c r="B354" s="122" t="s">
        <v>701</v>
      </c>
      <c r="C354" s="122">
        <v>148101</v>
      </c>
      <c r="D354" s="125">
        <v>44260</v>
      </c>
      <c r="E354" s="126">
        <v>0.12280000000000001</v>
      </c>
      <c r="F354" s="126">
        <v>0</v>
      </c>
      <c r="G354" s="126">
        <v>9.9158000000000008</v>
      </c>
      <c r="H354" s="126">
        <v>8.5061999999999998</v>
      </c>
      <c r="I354" s="126">
        <v>9.9481999999999999</v>
      </c>
      <c r="J354" s="126">
        <v>10.7026</v>
      </c>
      <c r="K354" s="126">
        <v>-91.514099999999999</v>
      </c>
      <c r="L354" s="126">
        <v>-49.182099999999998</v>
      </c>
      <c r="M354" s="126">
        <v>-30.439800000000002</v>
      </c>
      <c r="N354" s="126">
        <v>-20.978100000000001</v>
      </c>
      <c r="O354" s="126"/>
      <c r="P354" s="126"/>
      <c r="Q354" s="126">
        <v>-19.800599999999999</v>
      </c>
      <c r="R354" s="126"/>
      <c r="S354" s="118"/>
    </row>
    <row r="355" spans="1:19" x14ac:dyDescent="0.3">
      <c r="A355" s="122" t="s">
        <v>659</v>
      </c>
      <c r="B355" s="122" t="s">
        <v>702</v>
      </c>
      <c r="C355" s="122">
        <v>148258</v>
      </c>
      <c r="D355" s="125"/>
      <c r="E355" s="126"/>
      <c r="F355" s="126"/>
      <c r="G355" s="126"/>
      <c r="H355" s="126"/>
      <c r="I355" s="126"/>
      <c r="J355" s="126"/>
      <c r="K355" s="126"/>
      <c r="L355" s="126"/>
      <c r="M355" s="126"/>
      <c r="N355" s="126"/>
      <c r="O355" s="126"/>
      <c r="P355" s="126"/>
      <c r="Q355" s="126"/>
      <c r="R355" s="126"/>
      <c r="S355" s="118"/>
    </row>
    <row r="356" spans="1:19" x14ac:dyDescent="0.3">
      <c r="A356" s="122" t="s">
        <v>659</v>
      </c>
      <c r="B356" s="122" t="s">
        <v>703</v>
      </c>
      <c r="C356" s="122">
        <v>148261</v>
      </c>
      <c r="D356" s="125"/>
      <c r="E356" s="126"/>
      <c r="F356" s="126"/>
      <c r="G356" s="126"/>
      <c r="H356" s="126"/>
      <c r="I356" s="126"/>
      <c r="J356" s="126"/>
      <c r="K356" s="126"/>
      <c r="L356" s="126"/>
      <c r="M356" s="126"/>
      <c r="N356" s="126"/>
      <c r="O356" s="126"/>
      <c r="P356" s="126"/>
      <c r="Q356" s="126"/>
      <c r="R356" s="126"/>
      <c r="S356" s="118"/>
    </row>
    <row r="357" spans="1:19" x14ac:dyDescent="0.3">
      <c r="A357" s="122" t="s">
        <v>659</v>
      </c>
      <c r="B357" s="122" t="s">
        <v>704</v>
      </c>
      <c r="C357" s="122">
        <v>138898</v>
      </c>
      <c r="D357" s="125">
        <v>44260</v>
      </c>
      <c r="E357" s="126">
        <v>15.5952</v>
      </c>
      <c r="F357" s="126">
        <v>-4.9142999999999999</v>
      </c>
      <c r="G357" s="126">
        <v>4.7607999999999997</v>
      </c>
      <c r="H357" s="126">
        <v>10.117000000000001</v>
      </c>
      <c r="I357" s="126">
        <v>14.3611</v>
      </c>
      <c r="J357" s="126">
        <v>13.709</v>
      </c>
      <c r="K357" s="126">
        <v>12.515700000000001</v>
      </c>
      <c r="L357" s="126">
        <v>12.3666</v>
      </c>
      <c r="M357" s="126">
        <v>9.9707000000000008</v>
      </c>
      <c r="N357" s="126">
        <v>1.3169</v>
      </c>
      <c r="O357" s="126">
        <v>3.4481999999999999</v>
      </c>
      <c r="P357" s="126">
        <v>5.7906000000000004</v>
      </c>
      <c r="Q357" s="126">
        <v>7.149</v>
      </c>
      <c r="R357" s="126">
        <v>1.8653999999999999</v>
      </c>
      <c r="S357" s="118"/>
    </row>
    <row r="358" spans="1:19" x14ac:dyDescent="0.3">
      <c r="A358" s="122" t="s">
        <v>659</v>
      </c>
      <c r="B358" s="122" t="s">
        <v>705</v>
      </c>
      <c r="C358" s="122">
        <v>138905</v>
      </c>
      <c r="D358" s="125">
        <v>44260</v>
      </c>
      <c r="E358" s="126">
        <v>14.5845</v>
      </c>
      <c r="F358" s="126">
        <v>-6.0053999999999998</v>
      </c>
      <c r="G358" s="126">
        <v>3.5882000000000001</v>
      </c>
      <c r="H358" s="126">
        <v>8.9534000000000002</v>
      </c>
      <c r="I358" s="126">
        <v>13.185</v>
      </c>
      <c r="J358" s="126">
        <v>12.5161</v>
      </c>
      <c r="K358" s="126">
        <v>11.3284</v>
      </c>
      <c r="L358" s="126">
        <v>11.186</v>
      </c>
      <c r="M358" s="126">
        <v>8.6475000000000009</v>
      </c>
      <c r="N358" s="126">
        <v>0.1201</v>
      </c>
      <c r="O358" s="126">
        <v>2.3601000000000001</v>
      </c>
      <c r="P358" s="126">
        <v>4.6638000000000002</v>
      </c>
      <c r="Q358" s="126">
        <v>6.0392000000000001</v>
      </c>
      <c r="R358" s="126">
        <v>0.76849999999999996</v>
      </c>
      <c r="S358" s="118"/>
    </row>
    <row r="359" spans="1:19" x14ac:dyDescent="0.3">
      <c r="A359" s="122" t="s">
        <v>659</v>
      </c>
      <c r="B359" s="122" t="s">
        <v>706</v>
      </c>
      <c r="C359" s="122">
        <v>148207</v>
      </c>
      <c r="D359" s="125"/>
      <c r="E359" s="126"/>
      <c r="F359" s="126"/>
      <c r="G359" s="126"/>
      <c r="H359" s="126"/>
      <c r="I359" s="126"/>
      <c r="J359" s="126"/>
      <c r="K359" s="126"/>
      <c r="L359" s="126"/>
      <c r="M359" s="126"/>
      <c r="N359" s="126"/>
      <c r="O359" s="126"/>
      <c r="P359" s="126"/>
      <c r="Q359" s="126"/>
      <c r="R359" s="126"/>
      <c r="S359" s="118"/>
    </row>
    <row r="360" spans="1:19" x14ac:dyDescent="0.3">
      <c r="A360" s="122" t="s">
        <v>659</v>
      </c>
      <c r="B360" s="122" t="s">
        <v>707</v>
      </c>
      <c r="C360" s="122">
        <v>148217</v>
      </c>
      <c r="D360" s="125"/>
      <c r="E360" s="126"/>
      <c r="F360" s="126"/>
      <c r="G360" s="126"/>
      <c r="H360" s="126"/>
      <c r="I360" s="126"/>
      <c r="J360" s="126"/>
      <c r="K360" s="126"/>
      <c r="L360" s="126"/>
      <c r="M360" s="126"/>
      <c r="N360" s="126"/>
      <c r="O360" s="126"/>
      <c r="P360" s="126"/>
      <c r="Q360" s="126"/>
      <c r="R360" s="126"/>
      <c r="S360" s="118"/>
    </row>
    <row r="361" spans="1:19" x14ac:dyDescent="0.3">
      <c r="A361" s="122" t="s">
        <v>659</v>
      </c>
      <c r="B361" s="122" t="s">
        <v>708</v>
      </c>
      <c r="C361" s="122">
        <v>102729</v>
      </c>
      <c r="D361" s="125"/>
      <c r="E361" s="126"/>
      <c r="F361" s="126"/>
      <c r="G361" s="126"/>
      <c r="H361" s="126"/>
      <c r="I361" s="126"/>
      <c r="J361" s="126"/>
      <c r="K361" s="126"/>
      <c r="L361" s="126"/>
      <c r="M361" s="126"/>
      <c r="N361" s="126"/>
      <c r="O361" s="126"/>
      <c r="P361" s="126"/>
      <c r="Q361" s="126"/>
      <c r="R361" s="126"/>
      <c r="S361" s="118"/>
    </row>
    <row r="362" spans="1:19" x14ac:dyDescent="0.3">
      <c r="A362" s="122" t="s">
        <v>659</v>
      </c>
      <c r="B362" s="122" t="s">
        <v>709</v>
      </c>
      <c r="C362" s="122">
        <v>119450</v>
      </c>
      <c r="D362" s="125"/>
      <c r="E362" s="126"/>
      <c r="F362" s="126"/>
      <c r="G362" s="126"/>
      <c r="H362" s="126"/>
      <c r="I362" s="126"/>
      <c r="J362" s="126"/>
      <c r="K362" s="126"/>
      <c r="L362" s="126"/>
      <c r="M362" s="126"/>
      <c r="N362" s="126"/>
      <c r="O362" s="126"/>
      <c r="P362" s="126"/>
      <c r="Q362" s="126"/>
      <c r="R362" s="126"/>
      <c r="S362" s="118"/>
    </row>
    <row r="363" spans="1:19" x14ac:dyDescent="0.3">
      <c r="A363" s="122" t="s">
        <v>659</v>
      </c>
      <c r="B363" s="122" t="s">
        <v>710</v>
      </c>
      <c r="C363" s="122">
        <v>119798</v>
      </c>
      <c r="D363" s="125">
        <v>44260</v>
      </c>
      <c r="E363" s="126">
        <v>35.819299999999998</v>
      </c>
      <c r="F363" s="126">
        <v>5.2995999999999999</v>
      </c>
      <c r="G363" s="126">
        <v>8.5315999999999992</v>
      </c>
      <c r="H363" s="126">
        <v>9.1725999999999992</v>
      </c>
      <c r="I363" s="126">
        <v>4.0624000000000002</v>
      </c>
      <c r="J363" s="126">
        <v>5.4195000000000002</v>
      </c>
      <c r="K363" s="126">
        <v>2.5082</v>
      </c>
      <c r="L363" s="126">
        <v>7.3383000000000003</v>
      </c>
      <c r="M363" s="126">
        <v>9.7759</v>
      </c>
      <c r="N363" s="126">
        <v>8.0023</v>
      </c>
      <c r="O363" s="126">
        <v>7.9993999999999996</v>
      </c>
      <c r="P363" s="126">
        <v>8.4451000000000001</v>
      </c>
      <c r="Q363" s="126">
        <v>9.2258999999999993</v>
      </c>
      <c r="R363" s="126">
        <v>8.0686</v>
      </c>
      <c r="S363" s="118"/>
    </row>
    <row r="364" spans="1:19" x14ac:dyDescent="0.3">
      <c r="A364" s="122" t="s">
        <v>659</v>
      </c>
      <c r="B364" s="122" t="s">
        <v>711</v>
      </c>
      <c r="C364" s="122">
        <v>102505</v>
      </c>
      <c r="D364" s="125">
        <v>44260</v>
      </c>
      <c r="E364" s="126">
        <v>34.097799999999999</v>
      </c>
      <c r="F364" s="126">
        <v>4.7106000000000003</v>
      </c>
      <c r="G364" s="126">
        <v>7.9264999999999999</v>
      </c>
      <c r="H364" s="126">
        <v>8.5470000000000006</v>
      </c>
      <c r="I364" s="126">
        <v>3.4302999999999999</v>
      </c>
      <c r="J364" s="126">
        <v>4.7887000000000004</v>
      </c>
      <c r="K364" s="126">
        <v>1.853</v>
      </c>
      <c r="L364" s="126">
        <v>6.6748000000000003</v>
      </c>
      <c r="M364" s="126">
        <v>9.0954999999999995</v>
      </c>
      <c r="N364" s="126">
        <v>7.3212999999999999</v>
      </c>
      <c r="O364" s="126">
        <v>7.2643000000000004</v>
      </c>
      <c r="P364" s="126">
        <v>7.6669</v>
      </c>
      <c r="Q364" s="126">
        <v>7.6444000000000001</v>
      </c>
      <c r="R364" s="126">
        <v>7.4105999999999996</v>
      </c>
      <c r="S364" s="118"/>
    </row>
    <row r="365" spans="1:19" x14ac:dyDescent="0.3">
      <c r="A365" s="122" t="s">
        <v>659</v>
      </c>
      <c r="B365" s="122" t="s">
        <v>712</v>
      </c>
      <c r="C365" s="122">
        <v>101545</v>
      </c>
      <c r="D365" s="125"/>
      <c r="E365" s="126"/>
      <c r="F365" s="126"/>
      <c r="G365" s="126"/>
      <c r="H365" s="126"/>
      <c r="I365" s="126"/>
      <c r="J365" s="126"/>
      <c r="K365" s="126"/>
      <c r="L365" s="126"/>
      <c r="M365" s="126"/>
      <c r="N365" s="126"/>
      <c r="O365" s="126"/>
      <c r="P365" s="126"/>
      <c r="Q365" s="126"/>
      <c r="R365" s="126"/>
      <c r="S365" s="118"/>
    </row>
    <row r="366" spans="1:19" x14ac:dyDescent="0.3">
      <c r="A366" s="122" t="s">
        <v>659</v>
      </c>
      <c r="B366" s="122" t="s">
        <v>713</v>
      </c>
      <c r="C366" s="122">
        <v>119632</v>
      </c>
      <c r="D366" s="125"/>
      <c r="E366" s="126"/>
      <c r="F366" s="126"/>
      <c r="G366" s="126"/>
      <c r="H366" s="126"/>
      <c r="I366" s="126"/>
      <c r="J366" s="126"/>
      <c r="K366" s="126"/>
      <c r="L366" s="126"/>
      <c r="M366" s="126"/>
      <c r="N366" s="126"/>
      <c r="O366" s="126"/>
      <c r="P366" s="126"/>
      <c r="Q366" s="126"/>
      <c r="R366" s="126"/>
      <c r="S366" s="119"/>
    </row>
    <row r="367" spans="1:19" x14ac:dyDescent="0.3">
      <c r="A367" s="122" t="s">
        <v>659</v>
      </c>
      <c r="B367" s="122" t="s">
        <v>714</v>
      </c>
      <c r="C367" s="122">
        <v>148242</v>
      </c>
      <c r="D367" s="125"/>
      <c r="E367" s="126"/>
      <c r="F367" s="126"/>
      <c r="G367" s="126"/>
      <c r="H367" s="126"/>
      <c r="I367" s="126"/>
      <c r="J367" s="126"/>
      <c r="K367" s="126"/>
      <c r="L367" s="126"/>
      <c r="M367" s="126"/>
      <c r="N367" s="126"/>
      <c r="O367" s="126"/>
      <c r="P367" s="126"/>
      <c r="Q367" s="126"/>
      <c r="R367" s="126"/>
      <c r="S367" s="119"/>
    </row>
    <row r="368" spans="1:19" x14ac:dyDescent="0.3">
      <c r="A368" s="122" t="s">
        <v>659</v>
      </c>
      <c r="B368" s="122" t="s">
        <v>715</v>
      </c>
      <c r="C368" s="122">
        <v>148237</v>
      </c>
      <c r="D368" s="125"/>
      <c r="E368" s="126"/>
      <c r="F368" s="126"/>
      <c r="G368" s="126"/>
      <c r="H368" s="126"/>
      <c r="I368" s="126"/>
      <c r="J368" s="126"/>
      <c r="K368" s="126"/>
      <c r="L368" s="126"/>
      <c r="M368" s="126"/>
      <c r="N368" s="126"/>
      <c r="O368" s="126"/>
      <c r="P368" s="126"/>
      <c r="Q368" s="126"/>
      <c r="R368" s="126"/>
      <c r="S368" s="119"/>
    </row>
    <row r="369" spans="1:19" x14ac:dyDescent="0.3">
      <c r="A369" s="122" t="s">
        <v>659</v>
      </c>
      <c r="B369" s="122" t="s">
        <v>716</v>
      </c>
      <c r="C369" s="122">
        <v>147651</v>
      </c>
      <c r="D369" s="125">
        <v>44260</v>
      </c>
      <c r="E369" s="126">
        <v>0.16</v>
      </c>
      <c r="F369" s="126">
        <v>0</v>
      </c>
      <c r="G369" s="126">
        <v>0</v>
      </c>
      <c r="H369" s="126">
        <v>0</v>
      </c>
      <c r="I369" s="126">
        <v>0</v>
      </c>
      <c r="J369" s="126">
        <v>0.81520000000000004</v>
      </c>
      <c r="K369" s="126">
        <v>0.25080000000000002</v>
      </c>
      <c r="L369" s="126">
        <v>-38.4893</v>
      </c>
      <c r="M369" s="126">
        <v>-25.659500000000001</v>
      </c>
      <c r="N369" s="126">
        <v>-19.1919</v>
      </c>
      <c r="O369" s="126"/>
      <c r="P369" s="126"/>
      <c r="Q369" s="126">
        <v>-29.4817</v>
      </c>
      <c r="R369" s="126"/>
      <c r="S369" s="119"/>
    </row>
    <row r="370" spans="1:19" x14ac:dyDescent="0.3">
      <c r="A370" s="122" t="s">
        <v>659</v>
      </c>
      <c r="B370" s="122" t="s">
        <v>717</v>
      </c>
      <c r="C370" s="122">
        <v>147650</v>
      </c>
      <c r="D370" s="125">
        <v>44260</v>
      </c>
      <c r="E370" s="126">
        <v>0.14779999999999999</v>
      </c>
      <c r="F370" s="126">
        <v>0</v>
      </c>
      <c r="G370" s="126">
        <v>0</v>
      </c>
      <c r="H370" s="126">
        <v>0</v>
      </c>
      <c r="I370" s="126">
        <v>0</v>
      </c>
      <c r="J370" s="126">
        <v>0</v>
      </c>
      <c r="K370" s="126">
        <v>0</v>
      </c>
      <c r="L370" s="126">
        <v>-38.487099999999998</v>
      </c>
      <c r="M370" s="126">
        <v>-25.658000000000001</v>
      </c>
      <c r="N370" s="126">
        <v>-19.190799999999999</v>
      </c>
      <c r="O370" s="126"/>
      <c r="P370" s="126"/>
      <c r="Q370" s="126">
        <v>-29.527000000000001</v>
      </c>
      <c r="R370" s="126"/>
      <c r="S370" s="119"/>
    </row>
    <row r="371" spans="1:19" x14ac:dyDescent="0.3">
      <c r="A371" s="122" t="s">
        <v>659</v>
      </c>
      <c r="B371" s="122" t="s">
        <v>718</v>
      </c>
      <c r="C371" s="122">
        <v>148147</v>
      </c>
      <c r="D371" s="125">
        <v>44260</v>
      </c>
      <c r="E371" s="126">
        <v>0.61829999999999996</v>
      </c>
      <c r="F371" s="126">
        <v>11.8104</v>
      </c>
      <c r="G371" s="126">
        <v>11.818</v>
      </c>
      <c r="H371" s="126">
        <v>11.833399999999999</v>
      </c>
      <c r="I371" s="126">
        <v>11.466799999999999</v>
      </c>
      <c r="J371" s="126">
        <v>11.485200000000001</v>
      </c>
      <c r="K371" s="126">
        <v>-89.385199999999998</v>
      </c>
      <c r="L371" s="126">
        <v>-41.350900000000003</v>
      </c>
      <c r="M371" s="126">
        <v>-80.537899999999993</v>
      </c>
      <c r="N371" s="126">
        <v>-59.405200000000001</v>
      </c>
      <c r="O371" s="126"/>
      <c r="P371" s="126"/>
      <c r="Q371" s="126">
        <v>-57.5944</v>
      </c>
      <c r="R371" s="126"/>
      <c r="S371" s="119"/>
    </row>
    <row r="372" spans="1:19" x14ac:dyDescent="0.3">
      <c r="A372" s="122" t="s">
        <v>659</v>
      </c>
      <c r="B372" s="122" t="s">
        <v>719</v>
      </c>
      <c r="C372" s="122">
        <v>148146</v>
      </c>
      <c r="D372" s="125">
        <v>44260</v>
      </c>
      <c r="E372" s="126">
        <v>0.56340000000000001</v>
      </c>
      <c r="F372" s="126">
        <v>12.961600000000001</v>
      </c>
      <c r="G372" s="126">
        <v>12.9709</v>
      </c>
      <c r="H372" s="126">
        <v>12.0594</v>
      </c>
      <c r="I372" s="126">
        <v>11.717499999999999</v>
      </c>
      <c r="J372" s="126">
        <v>11.6724</v>
      </c>
      <c r="K372" s="126">
        <v>-90.1755</v>
      </c>
      <c r="L372" s="126">
        <v>-41.767000000000003</v>
      </c>
      <c r="M372" s="126">
        <v>-81.115799999999993</v>
      </c>
      <c r="N372" s="126">
        <v>-59.8461</v>
      </c>
      <c r="O372" s="126"/>
      <c r="P372" s="126"/>
      <c r="Q372" s="126">
        <v>-58.0334</v>
      </c>
      <c r="R372" s="126"/>
      <c r="S372" s="119"/>
    </row>
    <row r="373" spans="1:19" x14ac:dyDescent="0.3">
      <c r="A373" s="122" t="s">
        <v>659</v>
      </c>
      <c r="B373" s="122" t="s">
        <v>720</v>
      </c>
      <c r="C373" s="122">
        <v>120764</v>
      </c>
      <c r="D373" s="125">
        <v>44260</v>
      </c>
      <c r="E373" s="126">
        <v>12.4071</v>
      </c>
      <c r="F373" s="126">
        <v>6.1790000000000003</v>
      </c>
      <c r="G373" s="126">
        <v>9.2248000000000001</v>
      </c>
      <c r="H373" s="126">
        <v>6.8171999999999997</v>
      </c>
      <c r="I373" s="126">
        <v>2.6899000000000002</v>
      </c>
      <c r="J373" s="126">
        <v>5.5182000000000002</v>
      </c>
      <c r="K373" s="126">
        <v>3.2820999999999998</v>
      </c>
      <c r="L373" s="126">
        <v>6.9280999999999997</v>
      </c>
      <c r="M373" s="126">
        <v>-5.4772999999999996</v>
      </c>
      <c r="N373" s="126">
        <v>-7.6433999999999997</v>
      </c>
      <c r="O373" s="126">
        <v>-9.4257000000000009</v>
      </c>
      <c r="P373" s="126">
        <v>-2.2326999999999999</v>
      </c>
      <c r="Q373" s="126">
        <v>2.5194000000000001</v>
      </c>
      <c r="R373" s="126">
        <v>-16.543600000000001</v>
      </c>
      <c r="S373" s="119"/>
    </row>
    <row r="374" spans="1:19" x14ac:dyDescent="0.3">
      <c r="A374" s="122" t="s">
        <v>659</v>
      </c>
      <c r="B374" s="122" t="s">
        <v>721</v>
      </c>
      <c r="C374" s="122">
        <v>117981</v>
      </c>
      <c r="D374" s="125">
        <v>44260</v>
      </c>
      <c r="E374" s="126">
        <v>11.330500000000001</v>
      </c>
      <c r="F374" s="126">
        <v>5.4771999999999998</v>
      </c>
      <c r="G374" s="126">
        <v>8.4888999999999992</v>
      </c>
      <c r="H374" s="126">
        <v>6.0355999999999996</v>
      </c>
      <c r="I374" s="126">
        <v>1.8914</v>
      </c>
      <c r="J374" s="126">
        <v>4.7110000000000003</v>
      </c>
      <c r="K374" s="126">
        <v>2.4540000000000002</v>
      </c>
      <c r="L374" s="126">
        <v>6.0537999999999998</v>
      </c>
      <c r="M374" s="126">
        <v>-6.2827999999999999</v>
      </c>
      <c r="N374" s="126">
        <v>-8.3989999999999991</v>
      </c>
      <c r="O374" s="126">
        <v>-10.267899999999999</v>
      </c>
      <c r="P374" s="126">
        <v>-3.2273999999999998</v>
      </c>
      <c r="Q374" s="126">
        <v>1.5170999999999999</v>
      </c>
      <c r="R374" s="126">
        <v>-17.271100000000001</v>
      </c>
      <c r="S374" s="119"/>
    </row>
    <row r="375" spans="1:19" x14ac:dyDescent="0.3">
      <c r="A375" s="127" t="s">
        <v>27</v>
      </c>
      <c r="B375" s="122"/>
      <c r="C375" s="122"/>
      <c r="D375" s="122"/>
      <c r="E375" s="122"/>
      <c r="F375" s="128">
        <f t="shared" ref="F375:R375" si="15">AVERAGE(F313:F374)</f>
        <v>0.13666818181818172</v>
      </c>
      <c r="G375" s="128">
        <f t="shared" si="15"/>
        <v>5.2934113636363644</v>
      </c>
      <c r="H375" s="128">
        <f t="shared" si="15"/>
        <v>7.4013318181818173</v>
      </c>
      <c r="I375" s="128">
        <f t="shared" si="15"/>
        <v>4.8274954545454554</v>
      </c>
      <c r="J375" s="128">
        <f t="shared" si="15"/>
        <v>6.2040704545454535</v>
      </c>
      <c r="K375" s="128">
        <f t="shared" si="15"/>
        <v>-4.1131431818181818</v>
      </c>
      <c r="L375" s="128">
        <f t="shared" si="15"/>
        <v>0.6340477272727264</v>
      </c>
      <c r="M375" s="128">
        <f t="shared" si="15"/>
        <v>1.2854886363636384</v>
      </c>
      <c r="N375" s="128">
        <f t="shared" si="15"/>
        <v>-4.2951840909090899</v>
      </c>
      <c r="O375" s="128">
        <f t="shared" si="15"/>
        <v>1.9298411764705885</v>
      </c>
      <c r="P375" s="128">
        <f t="shared" si="15"/>
        <v>4.3224437500000015</v>
      </c>
      <c r="Q375" s="128">
        <f t="shared" si="15"/>
        <v>-0.93197499999999966</v>
      </c>
      <c r="R375" s="128">
        <f t="shared" si="15"/>
        <v>0.86545555555555576</v>
      </c>
      <c r="S375" s="119"/>
    </row>
    <row r="376" spans="1:19" x14ac:dyDescent="0.3">
      <c r="A376" s="127" t="s">
        <v>408</v>
      </c>
      <c r="B376" s="122"/>
      <c r="C376" s="122"/>
      <c r="D376" s="122"/>
      <c r="E376" s="122"/>
      <c r="F376" s="128">
        <f t="shared" ref="F376:R376" si="16">MEDIAN(F313:F374)</f>
        <v>0</v>
      </c>
      <c r="G376" s="128">
        <f t="shared" si="16"/>
        <v>5.1815499999999997</v>
      </c>
      <c r="H376" s="128">
        <f t="shared" si="16"/>
        <v>7.4231999999999996</v>
      </c>
      <c r="I376" s="128">
        <f t="shared" si="16"/>
        <v>3.0133000000000001</v>
      </c>
      <c r="J376" s="128">
        <f t="shared" si="16"/>
        <v>5.2986500000000003</v>
      </c>
      <c r="K376" s="128">
        <f t="shared" si="16"/>
        <v>3.4427500000000002</v>
      </c>
      <c r="L376" s="128">
        <f t="shared" si="16"/>
        <v>6.7684999999999995</v>
      </c>
      <c r="M376" s="128">
        <f t="shared" si="16"/>
        <v>9.3473499999999987</v>
      </c>
      <c r="N376" s="128">
        <f t="shared" si="16"/>
        <v>4.0525000000000002</v>
      </c>
      <c r="O376" s="128">
        <f t="shared" si="16"/>
        <v>4.5717499999999998</v>
      </c>
      <c r="P376" s="128">
        <f t="shared" si="16"/>
        <v>6.1558000000000002</v>
      </c>
      <c r="Q376" s="128">
        <f t="shared" si="16"/>
        <v>6.6943999999999999</v>
      </c>
      <c r="R376" s="128">
        <f t="shared" si="16"/>
        <v>4.6847000000000003</v>
      </c>
      <c r="S376" s="119"/>
    </row>
    <row r="377" spans="1:19" x14ac:dyDescent="0.3">
      <c r="A377" s="122"/>
      <c r="B377" s="122"/>
      <c r="C377" s="122"/>
      <c r="D377" s="122"/>
      <c r="E377" s="122"/>
      <c r="F377" s="122"/>
      <c r="G377" s="122"/>
      <c r="H377" s="122"/>
      <c r="I377" s="122"/>
      <c r="J377" s="122"/>
      <c r="K377" s="122"/>
      <c r="L377" s="122"/>
      <c r="M377" s="122"/>
      <c r="N377" s="122"/>
      <c r="O377" s="122"/>
      <c r="P377" s="122"/>
      <c r="Q377" s="122"/>
      <c r="R377" s="122"/>
      <c r="S377" s="118"/>
    </row>
    <row r="378" spans="1:19" x14ac:dyDescent="0.3">
      <c r="A378" s="124" t="s">
        <v>722</v>
      </c>
      <c r="B378" s="124"/>
      <c r="C378" s="124"/>
      <c r="D378" s="124"/>
      <c r="E378" s="124"/>
      <c r="F378" s="124"/>
      <c r="G378" s="124"/>
      <c r="H378" s="124"/>
      <c r="I378" s="124"/>
      <c r="J378" s="124"/>
      <c r="K378" s="124"/>
      <c r="L378" s="124"/>
      <c r="M378" s="124"/>
      <c r="N378" s="124"/>
      <c r="O378" s="124"/>
      <c r="P378" s="124"/>
      <c r="Q378" s="124"/>
      <c r="R378" s="124"/>
      <c r="S378" s="121"/>
    </row>
    <row r="379" spans="1:19" x14ac:dyDescent="0.3">
      <c r="A379" s="122" t="s">
        <v>723</v>
      </c>
      <c r="B379" s="122" t="s">
        <v>724</v>
      </c>
      <c r="C379" s="122">
        <v>147848</v>
      </c>
      <c r="D379" s="125">
        <v>44260</v>
      </c>
      <c r="E379" s="126">
        <v>1108.5853999999999</v>
      </c>
      <c r="F379" s="126">
        <v>22.5015</v>
      </c>
      <c r="G379" s="126">
        <v>19.712199999999999</v>
      </c>
      <c r="H379" s="126">
        <v>15.0968</v>
      </c>
      <c r="I379" s="126">
        <v>1.901</v>
      </c>
      <c r="J379" s="126">
        <v>6.4542999999999999</v>
      </c>
      <c r="K379" s="126">
        <v>0.12970000000000001</v>
      </c>
      <c r="L379" s="126">
        <v>4.4897</v>
      </c>
      <c r="M379" s="126">
        <v>7.3182999999999998</v>
      </c>
      <c r="N379" s="126">
        <v>8.4664999999999999</v>
      </c>
      <c r="O379" s="126"/>
      <c r="P379" s="126"/>
      <c r="Q379" s="126">
        <v>9.0640000000000001</v>
      </c>
      <c r="R379" s="126"/>
      <c r="S379" s="119"/>
    </row>
    <row r="380" spans="1:19" x14ac:dyDescent="0.3">
      <c r="A380" s="122" t="s">
        <v>723</v>
      </c>
      <c r="B380" s="122" t="s">
        <v>725</v>
      </c>
      <c r="C380" s="122">
        <v>147849</v>
      </c>
      <c r="D380" s="125">
        <v>44260</v>
      </c>
      <c r="E380" s="126">
        <v>1108.2977000000001</v>
      </c>
      <c r="F380" s="126">
        <v>-12.7506</v>
      </c>
      <c r="G380" s="126">
        <v>4.1378000000000004</v>
      </c>
      <c r="H380" s="126">
        <v>12.3713</v>
      </c>
      <c r="I380" s="126">
        <v>-9.8820999999999994</v>
      </c>
      <c r="J380" s="126">
        <v>-8.8877000000000006</v>
      </c>
      <c r="K380" s="126">
        <v>-7.2762000000000002</v>
      </c>
      <c r="L380" s="126">
        <v>0.53049999999999997</v>
      </c>
      <c r="M380" s="126">
        <v>5.3783000000000003</v>
      </c>
      <c r="N380" s="126">
        <v>6.7561</v>
      </c>
      <c r="O380" s="126"/>
      <c r="P380" s="126"/>
      <c r="Q380" s="126">
        <v>9.0396000000000001</v>
      </c>
      <c r="R380" s="126"/>
      <c r="S380" s="119"/>
    </row>
    <row r="381" spans="1:19" x14ac:dyDescent="0.3">
      <c r="A381" s="122" t="s">
        <v>723</v>
      </c>
      <c r="B381" s="122" t="s">
        <v>726</v>
      </c>
      <c r="C381" s="122">
        <v>133307</v>
      </c>
      <c r="D381" s="125">
        <v>44260</v>
      </c>
      <c r="E381" s="126">
        <v>21.562100000000001</v>
      </c>
      <c r="F381" s="126">
        <v>-98.928299999999993</v>
      </c>
      <c r="G381" s="126">
        <v>-34.042299999999997</v>
      </c>
      <c r="H381" s="126">
        <v>-4.5182000000000002</v>
      </c>
      <c r="I381" s="126">
        <v>-20.899799999999999</v>
      </c>
      <c r="J381" s="126">
        <v>-13.2254</v>
      </c>
      <c r="K381" s="126">
        <v>-8.3960000000000008</v>
      </c>
      <c r="L381" s="126">
        <v>-0.58240000000000003</v>
      </c>
      <c r="M381" s="126">
        <v>1.4954000000000001</v>
      </c>
      <c r="N381" s="126">
        <v>4.6063999999999998</v>
      </c>
      <c r="O381" s="126">
        <v>9.4542000000000002</v>
      </c>
      <c r="P381" s="126">
        <v>8.0470000000000006</v>
      </c>
      <c r="Q381" s="126">
        <v>7.9617000000000004</v>
      </c>
      <c r="R381" s="126">
        <v>9.2649000000000008</v>
      </c>
      <c r="S381" s="119" t="s">
        <v>1825</v>
      </c>
    </row>
    <row r="382" spans="1:19" x14ac:dyDescent="0.3">
      <c r="A382" s="122" t="s">
        <v>723</v>
      </c>
      <c r="B382" s="122" t="s">
        <v>727</v>
      </c>
      <c r="C382" s="122">
        <v>139496</v>
      </c>
      <c r="D382" s="125">
        <v>44260</v>
      </c>
      <c r="E382" s="126">
        <v>21.920100000000001</v>
      </c>
      <c r="F382" s="126">
        <v>-98.310699999999997</v>
      </c>
      <c r="G382" s="126">
        <v>-33.7639</v>
      </c>
      <c r="H382" s="126">
        <v>-4.9905999999999997</v>
      </c>
      <c r="I382" s="126">
        <v>-20.7468</v>
      </c>
      <c r="J382" s="126">
        <v>-13.029</v>
      </c>
      <c r="K382" s="126">
        <v>-7.7785000000000002</v>
      </c>
      <c r="L382" s="126">
        <v>-0.29959999999999998</v>
      </c>
      <c r="M382" s="126">
        <v>1.7093</v>
      </c>
      <c r="N382" s="126">
        <v>4.7706</v>
      </c>
      <c r="O382" s="126">
        <v>9.8201000000000001</v>
      </c>
      <c r="P382" s="126"/>
      <c r="Q382" s="126">
        <v>7.8437999999999999</v>
      </c>
      <c r="R382" s="126">
        <v>9.6654</v>
      </c>
      <c r="S382" s="119" t="s">
        <v>1825</v>
      </c>
    </row>
    <row r="383" spans="1:19" x14ac:dyDescent="0.3">
      <c r="A383" s="122" t="s">
        <v>723</v>
      </c>
      <c r="B383" s="122" t="s">
        <v>728</v>
      </c>
      <c r="C383" s="122">
        <v>139430</v>
      </c>
      <c r="D383" s="125">
        <v>44260</v>
      </c>
      <c r="E383" s="126">
        <v>199.56899999999999</v>
      </c>
      <c r="F383" s="126">
        <v>-42.309199999999997</v>
      </c>
      <c r="G383" s="126">
        <v>-10.896800000000001</v>
      </c>
      <c r="H383" s="126">
        <v>-2.0945999999999998</v>
      </c>
      <c r="I383" s="126">
        <v>-15.4642</v>
      </c>
      <c r="J383" s="126">
        <v>-9.1622000000000003</v>
      </c>
      <c r="K383" s="126">
        <v>-5.7123999999999997</v>
      </c>
      <c r="L383" s="126">
        <v>0.3674</v>
      </c>
      <c r="M383" s="126">
        <v>0.84960000000000002</v>
      </c>
      <c r="N383" s="126">
        <v>3.2955000000000001</v>
      </c>
      <c r="O383" s="126">
        <v>8.5599000000000007</v>
      </c>
      <c r="P383" s="126"/>
      <c r="Q383" s="126">
        <v>6.8914</v>
      </c>
      <c r="R383" s="126">
        <v>8.6000999999999994</v>
      </c>
      <c r="S383" s="119" t="s">
        <v>1826</v>
      </c>
    </row>
    <row r="384" spans="1:19" x14ac:dyDescent="0.3">
      <c r="A384" s="127" t="s">
        <v>27</v>
      </c>
      <c r="B384" s="122"/>
      <c r="C384" s="122"/>
      <c r="D384" s="122"/>
      <c r="E384" s="122"/>
      <c r="F384" s="128">
        <f t="shared" ref="F384:R384" si="17">AVERAGE(F379:F383)</f>
        <v>-45.959459999999993</v>
      </c>
      <c r="G384" s="128">
        <f t="shared" si="17"/>
        <v>-10.970599999999999</v>
      </c>
      <c r="H384" s="128">
        <f t="shared" si="17"/>
        <v>3.1729399999999996</v>
      </c>
      <c r="I384" s="128">
        <f t="shared" si="17"/>
        <v>-13.018379999999999</v>
      </c>
      <c r="J384" s="128">
        <f t="shared" si="17"/>
        <v>-7.57</v>
      </c>
      <c r="K384" s="128">
        <f t="shared" si="17"/>
        <v>-5.8066800000000001</v>
      </c>
      <c r="L384" s="128">
        <f t="shared" si="17"/>
        <v>0.90112000000000003</v>
      </c>
      <c r="M384" s="128">
        <f t="shared" si="17"/>
        <v>3.3501800000000004</v>
      </c>
      <c r="N384" s="128">
        <f t="shared" si="17"/>
        <v>5.5790200000000008</v>
      </c>
      <c r="O384" s="128">
        <f t="shared" si="17"/>
        <v>9.2780666666666676</v>
      </c>
      <c r="P384" s="128">
        <f t="shared" si="17"/>
        <v>8.0470000000000006</v>
      </c>
      <c r="Q384" s="128">
        <f t="shared" si="17"/>
        <v>8.1600999999999999</v>
      </c>
      <c r="R384" s="128">
        <f t="shared" si="17"/>
        <v>9.1768000000000001</v>
      </c>
      <c r="S384" s="119"/>
    </row>
    <row r="385" spans="1:19" x14ac:dyDescent="0.3">
      <c r="A385" s="127" t="s">
        <v>408</v>
      </c>
      <c r="B385" s="122"/>
      <c r="C385" s="122"/>
      <c r="D385" s="122"/>
      <c r="E385" s="122"/>
      <c r="F385" s="128">
        <f t="shared" ref="F385:R385" si="18">MEDIAN(F379:F383)</f>
        <v>-42.309199999999997</v>
      </c>
      <c r="G385" s="128">
        <f t="shared" si="18"/>
        <v>-10.896800000000001</v>
      </c>
      <c r="H385" s="128">
        <f t="shared" si="18"/>
        <v>-2.0945999999999998</v>
      </c>
      <c r="I385" s="128">
        <f t="shared" si="18"/>
        <v>-15.4642</v>
      </c>
      <c r="J385" s="128">
        <f t="shared" si="18"/>
        <v>-9.1622000000000003</v>
      </c>
      <c r="K385" s="128">
        <f t="shared" si="18"/>
        <v>-7.2762000000000002</v>
      </c>
      <c r="L385" s="128">
        <f t="shared" si="18"/>
        <v>0.3674</v>
      </c>
      <c r="M385" s="128">
        <f t="shared" si="18"/>
        <v>1.7093</v>
      </c>
      <c r="N385" s="128">
        <f t="shared" si="18"/>
        <v>4.7706</v>
      </c>
      <c r="O385" s="128">
        <f t="shared" si="18"/>
        <v>9.4542000000000002</v>
      </c>
      <c r="P385" s="128">
        <f t="shared" si="18"/>
        <v>8.0470000000000006</v>
      </c>
      <c r="Q385" s="128">
        <f t="shared" si="18"/>
        <v>7.9617000000000004</v>
      </c>
      <c r="R385" s="128">
        <f t="shared" si="18"/>
        <v>9.2649000000000008</v>
      </c>
      <c r="S385" s="119"/>
    </row>
    <row r="386" spans="1:19" x14ac:dyDescent="0.3">
      <c r="A386" s="122"/>
      <c r="B386" s="122"/>
      <c r="C386" s="122"/>
      <c r="D386" s="122"/>
      <c r="E386" s="122"/>
      <c r="F386" s="122"/>
      <c r="G386" s="122"/>
      <c r="H386" s="122"/>
      <c r="I386" s="122"/>
      <c r="J386" s="122"/>
      <c r="K386" s="122"/>
      <c r="L386" s="122"/>
      <c r="M386" s="122"/>
      <c r="N386" s="122"/>
      <c r="O386" s="122"/>
      <c r="P386" s="122"/>
      <c r="Q386" s="122"/>
      <c r="R386" s="122"/>
      <c r="S386" s="118"/>
    </row>
    <row r="387" spans="1:19" x14ac:dyDescent="0.3">
      <c r="A387" s="124" t="s">
        <v>729</v>
      </c>
      <c r="B387" s="124"/>
      <c r="C387" s="124"/>
      <c r="D387" s="124"/>
      <c r="E387" s="124"/>
      <c r="F387" s="124"/>
      <c r="G387" s="124"/>
      <c r="H387" s="124"/>
      <c r="I387" s="124"/>
      <c r="J387" s="124"/>
      <c r="K387" s="124"/>
      <c r="L387" s="124"/>
      <c r="M387" s="124"/>
      <c r="N387" s="124"/>
      <c r="O387" s="124"/>
      <c r="P387" s="124"/>
      <c r="Q387" s="124"/>
      <c r="R387" s="124"/>
      <c r="S387" s="121"/>
    </row>
    <row r="388" spans="1:19" x14ac:dyDescent="0.3">
      <c r="A388" s="122" t="s">
        <v>730</v>
      </c>
      <c r="B388" s="122" t="s">
        <v>731</v>
      </c>
      <c r="C388" s="122">
        <v>131896</v>
      </c>
      <c r="D388" s="125">
        <v>44260</v>
      </c>
      <c r="E388" s="126">
        <v>28.895299999999999</v>
      </c>
      <c r="F388" s="126">
        <v>159.34819999999999</v>
      </c>
      <c r="G388" s="126">
        <v>57.577500000000001</v>
      </c>
      <c r="H388" s="126">
        <v>6.4501999999999997</v>
      </c>
      <c r="I388" s="126">
        <v>2.9679000000000002</v>
      </c>
      <c r="J388" s="126">
        <v>-3.2222</v>
      </c>
      <c r="K388" s="126">
        <v>1.2545999999999999</v>
      </c>
      <c r="L388" s="126">
        <v>4.4032999999999998</v>
      </c>
      <c r="M388" s="126">
        <v>6.2331000000000003</v>
      </c>
      <c r="N388" s="126">
        <v>6.8118999999999996</v>
      </c>
      <c r="O388" s="126">
        <v>7.9486999999999997</v>
      </c>
      <c r="P388" s="126">
        <v>8.0328999999999997</v>
      </c>
      <c r="Q388" s="126">
        <v>7.7618999999999998</v>
      </c>
      <c r="R388" s="126">
        <v>8.1466999999999992</v>
      </c>
      <c r="S388" s="119" t="s">
        <v>1814</v>
      </c>
    </row>
    <row r="389" spans="1:19" x14ac:dyDescent="0.3">
      <c r="A389" s="122" t="s">
        <v>730</v>
      </c>
      <c r="B389" s="122" t="s">
        <v>732</v>
      </c>
      <c r="C389" s="122">
        <v>131898</v>
      </c>
      <c r="D389" s="125">
        <v>44260</v>
      </c>
      <c r="E389" s="126">
        <v>30.054099999999998</v>
      </c>
      <c r="F389" s="126">
        <v>159.7929</v>
      </c>
      <c r="G389" s="126">
        <v>58.044199999999996</v>
      </c>
      <c r="H389" s="126">
        <v>6.9317000000000002</v>
      </c>
      <c r="I389" s="126">
        <v>3.4540000000000002</v>
      </c>
      <c r="J389" s="126">
        <v>-2.7355</v>
      </c>
      <c r="K389" s="126">
        <v>1.7479</v>
      </c>
      <c r="L389" s="126">
        <v>4.9048999999999996</v>
      </c>
      <c r="M389" s="126">
        <v>6.7789999999999999</v>
      </c>
      <c r="N389" s="126">
        <v>7.3913000000000002</v>
      </c>
      <c r="O389" s="126">
        <v>8.5342000000000002</v>
      </c>
      <c r="P389" s="126">
        <v>8.6010000000000009</v>
      </c>
      <c r="Q389" s="126">
        <v>8.1710999999999991</v>
      </c>
      <c r="R389" s="126">
        <v>8.7552000000000003</v>
      </c>
      <c r="S389" s="119" t="s">
        <v>1814</v>
      </c>
    </row>
    <row r="390" spans="1:19" x14ac:dyDescent="0.3">
      <c r="A390" s="122" t="s">
        <v>730</v>
      </c>
      <c r="B390" s="122" t="s">
        <v>1878</v>
      </c>
      <c r="C390" s="122">
        <v>131864</v>
      </c>
      <c r="D390" s="125">
        <v>44260</v>
      </c>
      <c r="E390" s="126">
        <v>37.987400000000001</v>
      </c>
      <c r="F390" s="126">
        <v>-347.65350000000001</v>
      </c>
      <c r="G390" s="126">
        <v>-51.3795</v>
      </c>
      <c r="H390" s="126">
        <v>50.531300000000002</v>
      </c>
      <c r="I390" s="126">
        <v>-11.989599999999999</v>
      </c>
      <c r="J390" s="126">
        <v>19.204000000000001</v>
      </c>
      <c r="K390" s="126">
        <v>32.319800000000001</v>
      </c>
      <c r="L390" s="126">
        <v>38.357999999999997</v>
      </c>
      <c r="M390" s="126">
        <v>41.4572</v>
      </c>
      <c r="N390" s="126">
        <v>27.318999999999999</v>
      </c>
      <c r="O390" s="126">
        <v>10.732699999999999</v>
      </c>
      <c r="P390" s="126">
        <v>12.950100000000001</v>
      </c>
      <c r="Q390" s="126">
        <v>9.6006999999999998</v>
      </c>
      <c r="R390" s="126">
        <v>16.386900000000001</v>
      </c>
      <c r="S390" s="119"/>
    </row>
    <row r="391" spans="1:19" x14ac:dyDescent="0.3">
      <c r="A391" s="122" t="s">
        <v>730</v>
      </c>
      <c r="B391" s="122" t="s">
        <v>1879</v>
      </c>
      <c r="C391" s="122">
        <v>131865</v>
      </c>
      <c r="D391" s="125">
        <v>44260</v>
      </c>
      <c r="E391" s="126">
        <v>19.227799999999998</v>
      </c>
      <c r="F391" s="126">
        <v>-346.90629999999999</v>
      </c>
      <c r="G391" s="126">
        <v>-50.725200000000001</v>
      </c>
      <c r="H391" s="126">
        <v>51.181899999999999</v>
      </c>
      <c r="I391" s="126">
        <v>-11.3367</v>
      </c>
      <c r="J391" s="126">
        <v>19.871099999999998</v>
      </c>
      <c r="K391" s="126">
        <v>33.061399999999999</v>
      </c>
      <c r="L391" s="126">
        <v>39.163899999999998</v>
      </c>
      <c r="M391" s="126">
        <v>41.753</v>
      </c>
      <c r="N391" s="126">
        <v>27.743300000000001</v>
      </c>
      <c r="O391" s="126">
        <v>11.179600000000001</v>
      </c>
      <c r="P391" s="126">
        <v>13.235900000000001</v>
      </c>
      <c r="Q391" s="126">
        <v>10.907400000000001</v>
      </c>
      <c r="R391" s="126">
        <v>16.9602</v>
      </c>
      <c r="S391" s="119"/>
    </row>
    <row r="392" spans="1:19" x14ac:dyDescent="0.3">
      <c r="A392" s="122" t="s">
        <v>730</v>
      </c>
      <c r="B392" s="122" t="s">
        <v>733</v>
      </c>
      <c r="C392" s="122">
        <v>132178</v>
      </c>
      <c r="D392" s="125">
        <v>44260</v>
      </c>
      <c r="E392" s="126">
        <v>22.167400000000001</v>
      </c>
      <c r="F392" s="126">
        <v>-135.828</v>
      </c>
      <c r="G392" s="126">
        <v>10.1073</v>
      </c>
      <c r="H392" s="126">
        <v>36.620899999999999</v>
      </c>
      <c r="I392" s="126">
        <v>-5.3887999999999998</v>
      </c>
      <c r="J392" s="126">
        <v>8.2553999999999998</v>
      </c>
      <c r="K392" s="126">
        <v>15.6335</v>
      </c>
      <c r="L392" s="126">
        <v>20.6189</v>
      </c>
      <c r="M392" s="126">
        <v>22.872699999999998</v>
      </c>
      <c r="N392" s="126">
        <v>15.762700000000001</v>
      </c>
      <c r="O392" s="126">
        <v>8.3818999999999999</v>
      </c>
      <c r="P392" s="126">
        <v>8.6767000000000003</v>
      </c>
      <c r="Q392" s="126">
        <v>8.4347999999999992</v>
      </c>
      <c r="R392" s="126">
        <v>11.1616</v>
      </c>
      <c r="S392" s="119" t="s">
        <v>1821</v>
      </c>
    </row>
    <row r="393" spans="1:19" x14ac:dyDescent="0.3">
      <c r="A393" s="122" t="s">
        <v>730</v>
      </c>
      <c r="B393" s="122" t="s">
        <v>734</v>
      </c>
      <c r="C393" s="122">
        <v>132183</v>
      </c>
      <c r="D393" s="125">
        <v>44260</v>
      </c>
      <c r="E393" s="126">
        <v>23.118200000000002</v>
      </c>
      <c r="F393" s="126">
        <v>-135.27719999999999</v>
      </c>
      <c r="G393" s="126">
        <v>10.534700000000001</v>
      </c>
      <c r="H393" s="126">
        <v>37.094200000000001</v>
      </c>
      <c r="I393" s="126">
        <v>-4.9370000000000003</v>
      </c>
      <c r="J393" s="126">
        <v>8.6790000000000003</v>
      </c>
      <c r="K393" s="126">
        <v>16.311299999999999</v>
      </c>
      <c r="L393" s="126">
        <v>21.261800000000001</v>
      </c>
      <c r="M393" s="126">
        <v>23.4251</v>
      </c>
      <c r="N393" s="126">
        <v>16.353100000000001</v>
      </c>
      <c r="O393" s="126">
        <v>8.9430999999999994</v>
      </c>
      <c r="P393" s="126">
        <v>9.2471999999999994</v>
      </c>
      <c r="Q393" s="126">
        <v>8.7195</v>
      </c>
      <c r="R393" s="126">
        <v>11.731299999999999</v>
      </c>
      <c r="S393" s="119" t="s">
        <v>1821</v>
      </c>
    </row>
    <row r="394" spans="1:19" x14ac:dyDescent="0.3">
      <c r="A394" s="122" t="s">
        <v>730</v>
      </c>
      <c r="B394" s="122" t="s">
        <v>735</v>
      </c>
      <c r="C394" s="122">
        <v>132174</v>
      </c>
      <c r="D394" s="125">
        <v>44260</v>
      </c>
      <c r="E394" s="126">
        <v>25.2227</v>
      </c>
      <c r="F394" s="126">
        <v>-212.06460000000001</v>
      </c>
      <c r="G394" s="126">
        <v>25.425699999999999</v>
      </c>
      <c r="H394" s="126">
        <v>71.546000000000006</v>
      </c>
      <c r="I394" s="126">
        <v>-5.1889000000000003</v>
      </c>
      <c r="J394" s="126">
        <v>14.364100000000001</v>
      </c>
      <c r="K394" s="126">
        <v>26.589500000000001</v>
      </c>
      <c r="L394" s="126">
        <v>32.785499999999999</v>
      </c>
      <c r="M394" s="126">
        <v>34.431100000000001</v>
      </c>
      <c r="N394" s="126">
        <v>21.665400000000002</v>
      </c>
      <c r="O394" s="126">
        <v>9.7965999999999998</v>
      </c>
      <c r="P394" s="126">
        <v>10.7377</v>
      </c>
      <c r="Q394" s="126">
        <v>9.8686000000000007</v>
      </c>
      <c r="R394" s="126">
        <v>13.9633</v>
      </c>
      <c r="S394" s="119"/>
    </row>
    <row r="395" spans="1:19" x14ac:dyDescent="0.3">
      <c r="A395" s="122" t="s">
        <v>730</v>
      </c>
      <c r="B395" s="122" t="s">
        <v>736</v>
      </c>
      <c r="C395" s="122">
        <v>132185</v>
      </c>
      <c r="D395" s="125">
        <v>44260</v>
      </c>
      <c r="E395" s="126">
        <v>26.287400000000002</v>
      </c>
      <c r="F395" s="126">
        <v>-211.4854</v>
      </c>
      <c r="G395" s="126">
        <v>25.927499999999998</v>
      </c>
      <c r="H395" s="126">
        <v>72.033000000000001</v>
      </c>
      <c r="I395" s="126">
        <v>-4.7024999999999997</v>
      </c>
      <c r="J395" s="126">
        <v>14.8202</v>
      </c>
      <c r="K395" s="126">
        <v>27.352499999999999</v>
      </c>
      <c r="L395" s="126">
        <v>33.542900000000003</v>
      </c>
      <c r="M395" s="126">
        <v>35.088099999999997</v>
      </c>
      <c r="N395" s="126">
        <v>22.303999999999998</v>
      </c>
      <c r="O395" s="126">
        <v>10.394</v>
      </c>
      <c r="P395" s="126">
        <v>11.3354</v>
      </c>
      <c r="Q395" s="126">
        <v>10.449</v>
      </c>
      <c r="R395" s="126">
        <v>14.5899</v>
      </c>
      <c r="S395" s="119"/>
    </row>
    <row r="396" spans="1:19" x14ac:dyDescent="0.3">
      <c r="A396" s="122" t="s">
        <v>730</v>
      </c>
      <c r="B396" s="122" t="s">
        <v>737</v>
      </c>
      <c r="C396" s="122">
        <v>147889</v>
      </c>
      <c r="D396" s="125">
        <v>44260</v>
      </c>
      <c r="E396" s="126">
        <v>10.954499999999999</v>
      </c>
      <c r="F396" s="126">
        <v>-9.6600999999999999</v>
      </c>
      <c r="G396" s="126">
        <v>0.88859999999999995</v>
      </c>
      <c r="H396" s="126">
        <v>6.2907000000000002</v>
      </c>
      <c r="I396" s="126">
        <v>1.1778999999999999</v>
      </c>
      <c r="J396" s="126">
        <v>3.0175999999999998</v>
      </c>
      <c r="K396" s="126">
        <v>1.8465</v>
      </c>
      <c r="L396" s="126">
        <v>5.44</v>
      </c>
      <c r="M396" s="126">
        <v>7.69</v>
      </c>
      <c r="N396" s="126">
        <v>7.5763999999999996</v>
      </c>
      <c r="O396" s="126"/>
      <c r="P396" s="126"/>
      <c r="Q396" s="126">
        <v>8.6296999999999997</v>
      </c>
      <c r="R396" s="126"/>
      <c r="S396" s="119"/>
    </row>
    <row r="397" spans="1:19" x14ac:dyDescent="0.3">
      <c r="A397" s="122" t="s">
        <v>730</v>
      </c>
      <c r="B397" s="122" t="s">
        <v>738</v>
      </c>
      <c r="C397" s="122">
        <v>147890</v>
      </c>
      <c r="D397" s="125">
        <v>44260</v>
      </c>
      <c r="E397" s="126">
        <v>10.9213</v>
      </c>
      <c r="F397" s="126">
        <v>-10.0235</v>
      </c>
      <c r="G397" s="126">
        <v>0.55700000000000005</v>
      </c>
      <c r="H397" s="126">
        <v>5.9748999999999999</v>
      </c>
      <c r="I397" s="126">
        <v>0.86929999999999996</v>
      </c>
      <c r="J397" s="126">
        <v>2.7151000000000001</v>
      </c>
      <c r="K397" s="126">
        <v>1.5410999999999999</v>
      </c>
      <c r="L397" s="126">
        <v>5.1300999999999997</v>
      </c>
      <c r="M397" s="126">
        <v>7.3704000000000001</v>
      </c>
      <c r="N397" s="126">
        <v>7.2819000000000003</v>
      </c>
      <c r="O397" s="126"/>
      <c r="P397" s="126"/>
      <c r="Q397" s="126">
        <v>8.3307000000000002</v>
      </c>
      <c r="R397" s="126"/>
      <c r="S397" s="119"/>
    </row>
    <row r="398" spans="1:19" x14ac:dyDescent="0.3">
      <c r="A398" s="122" t="s">
        <v>730</v>
      </c>
      <c r="B398" s="122" t="s">
        <v>739</v>
      </c>
      <c r="C398" s="122">
        <v>147851</v>
      </c>
      <c r="D398" s="125">
        <v>44260</v>
      </c>
      <c r="E398" s="126">
        <v>11.0695</v>
      </c>
      <c r="F398" s="126">
        <v>22.105599999999999</v>
      </c>
      <c r="G398" s="126">
        <v>19.375299999999999</v>
      </c>
      <c r="H398" s="126">
        <v>14.8804</v>
      </c>
      <c r="I398" s="126">
        <v>1.8698999999999999</v>
      </c>
      <c r="J398" s="126">
        <v>6.3428000000000004</v>
      </c>
      <c r="K398" s="126">
        <v>0.14860000000000001</v>
      </c>
      <c r="L398" s="126">
        <v>4.4843000000000002</v>
      </c>
      <c r="M398" s="126">
        <v>7.2328000000000001</v>
      </c>
      <c r="N398" s="126">
        <v>8.3279999999999994</v>
      </c>
      <c r="O398" s="126"/>
      <c r="P398" s="126"/>
      <c r="Q398" s="126">
        <v>8.9860000000000007</v>
      </c>
      <c r="R398" s="126"/>
      <c r="S398" s="119"/>
    </row>
    <row r="399" spans="1:19" x14ac:dyDescent="0.3">
      <c r="A399" s="122" t="s">
        <v>730</v>
      </c>
      <c r="B399" s="122" t="s">
        <v>740</v>
      </c>
      <c r="C399" s="122">
        <v>147850</v>
      </c>
      <c r="D399" s="125">
        <v>44260</v>
      </c>
      <c r="E399" s="126">
        <v>11.0695</v>
      </c>
      <c r="F399" s="126">
        <v>22.105599999999999</v>
      </c>
      <c r="G399" s="126">
        <v>19.375299999999999</v>
      </c>
      <c r="H399" s="126">
        <v>14.8804</v>
      </c>
      <c r="I399" s="126">
        <v>1.8698999999999999</v>
      </c>
      <c r="J399" s="126">
        <v>6.3428000000000004</v>
      </c>
      <c r="K399" s="126">
        <v>0.14860000000000001</v>
      </c>
      <c r="L399" s="126">
        <v>4.4843000000000002</v>
      </c>
      <c r="M399" s="126">
        <v>7.2328000000000001</v>
      </c>
      <c r="N399" s="126">
        <v>8.3279999999999994</v>
      </c>
      <c r="O399" s="126"/>
      <c r="P399" s="126"/>
      <c r="Q399" s="126">
        <v>8.9860000000000007</v>
      </c>
      <c r="R399" s="126"/>
      <c r="S399" s="119"/>
    </row>
    <row r="400" spans="1:19" x14ac:dyDescent="0.3">
      <c r="A400" s="122" t="s">
        <v>730</v>
      </c>
      <c r="B400" s="122" t="s">
        <v>741</v>
      </c>
      <c r="C400" s="122">
        <v>147857</v>
      </c>
      <c r="D400" s="125">
        <v>44260</v>
      </c>
      <c r="E400" s="126">
        <v>11.0715</v>
      </c>
      <c r="F400" s="126">
        <v>-12.523400000000001</v>
      </c>
      <c r="G400" s="126">
        <v>3.7374999999999998</v>
      </c>
      <c r="H400" s="126">
        <v>12.0846</v>
      </c>
      <c r="I400" s="126">
        <v>-9.9809999999999999</v>
      </c>
      <c r="J400" s="126">
        <v>-8.8408999999999995</v>
      </c>
      <c r="K400" s="126">
        <v>-7.1974</v>
      </c>
      <c r="L400" s="126">
        <v>0.503</v>
      </c>
      <c r="M400" s="126">
        <v>5.3307000000000002</v>
      </c>
      <c r="N400" s="126">
        <v>6.7976999999999999</v>
      </c>
      <c r="O400" s="126"/>
      <c r="P400" s="126"/>
      <c r="Q400" s="126">
        <v>9.0025999999999993</v>
      </c>
      <c r="R400" s="126"/>
      <c r="S400" s="119"/>
    </row>
    <row r="401" spans="1:19" x14ac:dyDescent="0.3">
      <c r="A401" s="122" t="s">
        <v>730</v>
      </c>
      <c r="B401" s="122" t="s">
        <v>742</v>
      </c>
      <c r="C401" s="122">
        <v>147854</v>
      </c>
      <c r="D401" s="125">
        <v>44260</v>
      </c>
      <c r="E401" s="126">
        <v>11.0715</v>
      </c>
      <c r="F401" s="126">
        <v>-12.523400000000001</v>
      </c>
      <c r="G401" s="126">
        <v>3.7374999999999998</v>
      </c>
      <c r="H401" s="126">
        <v>12.0846</v>
      </c>
      <c r="I401" s="126">
        <v>-9.9809999999999999</v>
      </c>
      <c r="J401" s="126">
        <v>-8.8408999999999995</v>
      </c>
      <c r="K401" s="126">
        <v>-7.1974</v>
      </c>
      <c r="L401" s="126">
        <v>0.503</v>
      </c>
      <c r="M401" s="126">
        <v>5.3307000000000002</v>
      </c>
      <c r="N401" s="126">
        <v>6.7976999999999999</v>
      </c>
      <c r="O401" s="126"/>
      <c r="P401" s="126"/>
      <c r="Q401" s="126">
        <v>9.0025999999999993</v>
      </c>
      <c r="R401" s="126"/>
      <c r="S401" s="119"/>
    </row>
    <row r="402" spans="1:19" x14ac:dyDescent="0.3">
      <c r="A402" s="122" t="s">
        <v>730</v>
      </c>
      <c r="B402" s="122" t="s">
        <v>743</v>
      </c>
      <c r="C402" s="122">
        <v>101656</v>
      </c>
      <c r="D402" s="125">
        <v>44260</v>
      </c>
      <c r="E402" s="126">
        <v>86.414299999999997</v>
      </c>
      <c r="F402" s="126">
        <v>-230.8836</v>
      </c>
      <c r="G402" s="126">
        <v>-36.048900000000003</v>
      </c>
      <c r="H402" s="126">
        <v>59.281199999999998</v>
      </c>
      <c r="I402" s="126">
        <v>-6.2576999999999998</v>
      </c>
      <c r="J402" s="126">
        <v>12.823600000000001</v>
      </c>
      <c r="K402" s="126">
        <v>43.022799999999997</v>
      </c>
      <c r="L402" s="126">
        <v>44.9026</v>
      </c>
      <c r="M402" s="126">
        <v>38.9604</v>
      </c>
      <c r="N402" s="126">
        <v>5.1349</v>
      </c>
      <c r="O402" s="126">
        <v>3.8321999999999998</v>
      </c>
      <c r="P402" s="126">
        <v>7.2381000000000002</v>
      </c>
      <c r="Q402" s="126">
        <v>13.2303</v>
      </c>
      <c r="R402" s="126">
        <v>2.5417999999999998</v>
      </c>
      <c r="S402" s="119" t="s">
        <v>1812</v>
      </c>
    </row>
    <row r="403" spans="1:19" x14ac:dyDescent="0.3">
      <c r="A403" s="122" t="s">
        <v>730</v>
      </c>
      <c r="B403" s="122" t="s">
        <v>744</v>
      </c>
      <c r="C403" s="122">
        <v>118543</v>
      </c>
      <c r="D403" s="125">
        <v>44260</v>
      </c>
      <c r="E403" s="126">
        <v>93.746899999999997</v>
      </c>
      <c r="F403" s="126">
        <v>-229.77699999999999</v>
      </c>
      <c r="G403" s="126">
        <v>-34.8889</v>
      </c>
      <c r="H403" s="126">
        <v>60.451900000000002</v>
      </c>
      <c r="I403" s="126">
        <v>-5.0536000000000003</v>
      </c>
      <c r="J403" s="126">
        <v>14.0878</v>
      </c>
      <c r="K403" s="126">
        <v>44.331699999999998</v>
      </c>
      <c r="L403" s="126">
        <v>46.244199999999999</v>
      </c>
      <c r="M403" s="126">
        <v>40.326099999999997</v>
      </c>
      <c r="N403" s="126">
        <v>6.2076000000000002</v>
      </c>
      <c r="O403" s="126">
        <v>4.9374000000000002</v>
      </c>
      <c r="P403" s="126">
        <v>8.3917999999999999</v>
      </c>
      <c r="Q403" s="126">
        <v>9.0852000000000004</v>
      </c>
      <c r="R403" s="126">
        <v>3.6141000000000001</v>
      </c>
      <c r="S403" s="119" t="s">
        <v>1812</v>
      </c>
    </row>
    <row r="404" spans="1:19" x14ac:dyDescent="0.3">
      <c r="A404" s="122" t="s">
        <v>730</v>
      </c>
      <c r="B404" s="122" t="s">
        <v>745</v>
      </c>
      <c r="C404" s="122">
        <v>102112</v>
      </c>
      <c r="D404" s="125">
        <v>44260</v>
      </c>
      <c r="E404" s="126">
        <v>49.655299999999997</v>
      </c>
      <c r="F404" s="126">
        <v>-188.52170000000001</v>
      </c>
      <c r="G404" s="126">
        <v>-4.5801999999999996</v>
      </c>
      <c r="H404" s="126">
        <v>47.600999999999999</v>
      </c>
      <c r="I404" s="126">
        <v>-2.3694999999999999</v>
      </c>
      <c r="J404" s="126">
        <v>17.9619</v>
      </c>
      <c r="K404" s="126">
        <v>45.664900000000003</v>
      </c>
      <c r="L404" s="126">
        <v>42.2393</v>
      </c>
      <c r="M404" s="126">
        <v>37.194899999999997</v>
      </c>
      <c r="N404" s="126">
        <v>2.3380000000000001</v>
      </c>
      <c r="O404" s="126">
        <v>2.9741</v>
      </c>
      <c r="P404" s="126">
        <v>6.5395000000000003</v>
      </c>
      <c r="Q404" s="126">
        <v>9.7225999999999999</v>
      </c>
      <c r="R404" s="126">
        <v>2.5350000000000001</v>
      </c>
      <c r="S404" s="119" t="s">
        <v>1827</v>
      </c>
    </row>
    <row r="405" spans="1:19" x14ac:dyDescent="0.3">
      <c r="A405" s="122" t="s">
        <v>730</v>
      </c>
      <c r="B405" s="122" t="s">
        <v>746</v>
      </c>
      <c r="C405" s="122">
        <v>118516</v>
      </c>
      <c r="D405" s="125">
        <v>44260</v>
      </c>
      <c r="E405" s="126">
        <v>52.411000000000001</v>
      </c>
      <c r="F405" s="126">
        <v>-187.68969999999999</v>
      </c>
      <c r="G405" s="126">
        <v>-3.7130999999999998</v>
      </c>
      <c r="H405" s="126">
        <v>48.489699999999999</v>
      </c>
      <c r="I405" s="126">
        <v>-1.5683</v>
      </c>
      <c r="J405" s="126">
        <v>18.776399999999999</v>
      </c>
      <c r="K405" s="126">
        <v>46.466099999999997</v>
      </c>
      <c r="L405" s="126">
        <v>43.0274</v>
      </c>
      <c r="M405" s="126">
        <v>37.999000000000002</v>
      </c>
      <c r="N405" s="126">
        <v>2.9718</v>
      </c>
      <c r="O405" s="126">
        <v>3.6297000000000001</v>
      </c>
      <c r="P405" s="126">
        <v>7.3250999999999999</v>
      </c>
      <c r="Q405" s="126">
        <v>8.4948999999999995</v>
      </c>
      <c r="R405" s="126">
        <v>3.1667000000000001</v>
      </c>
      <c r="S405" s="119" t="s">
        <v>1827</v>
      </c>
    </row>
    <row r="406" spans="1:19" x14ac:dyDescent="0.3">
      <c r="A406" s="122" t="s">
        <v>730</v>
      </c>
      <c r="B406" s="122" t="s">
        <v>747</v>
      </c>
      <c r="C406" s="122">
        <v>102114</v>
      </c>
      <c r="D406" s="125">
        <v>44260</v>
      </c>
      <c r="E406" s="126">
        <v>31.9482</v>
      </c>
      <c r="F406" s="126">
        <v>-104.9194</v>
      </c>
      <c r="G406" s="126">
        <v>-4.7965</v>
      </c>
      <c r="H406" s="126">
        <v>28.075700000000001</v>
      </c>
      <c r="I406" s="126">
        <v>-4.3413000000000004</v>
      </c>
      <c r="J406" s="126">
        <v>10.1982</v>
      </c>
      <c r="K406" s="126">
        <v>32.207500000000003</v>
      </c>
      <c r="L406" s="126">
        <v>29.216000000000001</v>
      </c>
      <c r="M406" s="126">
        <v>26.336600000000001</v>
      </c>
      <c r="N406" s="126">
        <v>-12.074199999999999</v>
      </c>
      <c r="O406" s="126">
        <v>-1.7476</v>
      </c>
      <c r="P406" s="126">
        <v>3.0356999999999998</v>
      </c>
      <c r="Q406" s="126">
        <v>6.9565000000000001</v>
      </c>
      <c r="R406" s="126">
        <v>-4.9751000000000003</v>
      </c>
      <c r="S406" s="119" t="s">
        <v>1814</v>
      </c>
    </row>
    <row r="407" spans="1:19" x14ac:dyDescent="0.3">
      <c r="A407" s="122" t="s">
        <v>730</v>
      </c>
      <c r="B407" s="122" t="s">
        <v>748</v>
      </c>
      <c r="C407" s="122">
        <v>118518</v>
      </c>
      <c r="D407" s="125">
        <v>44260</v>
      </c>
      <c r="E407" s="126">
        <v>33.757800000000003</v>
      </c>
      <c r="F407" s="126">
        <v>-103.93389999999999</v>
      </c>
      <c r="G407" s="126">
        <v>-3.8912</v>
      </c>
      <c r="H407" s="126">
        <v>28.9984</v>
      </c>
      <c r="I407" s="126">
        <v>-3.4910000000000001</v>
      </c>
      <c r="J407" s="126">
        <v>11.0166</v>
      </c>
      <c r="K407" s="126">
        <v>33.084200000000003</v>
      </c>
      <c r="L407" s="126">
        <v>30.063600000000001</v>
      </c>
      <c r="M407" s="126">
        <v>27.1539</v>
      </c>
      <c r="N407" s="126">
        <v>-11.5039</v>
      </c>
      <c r="O407" s="126">
        <v>-1.0610999999999999</v>
      </c>
      <c r="P407" s="126">
        <v>3.7846000000000002</v>
      </c>
      <c r="Q407" s="126">
        <v>5.6870000000000003</v>
      </c>
      <c r="R407" s="126">
        <v>-4.3638000000000003</v>
      </c>
      <c r="S407" s="119" t="s">
        <v>1814</v>
      </c>
    </row>
    <row r="408" spans="1:19" x14ac:dyDescent="0.3">
      <c r="A408" s="122" t="s">
        <v>730</v>
      </c>
      <c r="B408" s="122" t="s">
        <v>749</v>
      </c>
      <c r="C408" s="122">
        <v>102547</v>
      </c>
      <c r="D408" s="125">
        <v>44260</v>
      </c>
      <c r="E408" s="126">
        <v>44.032400000000003</v>
      </c>
      <c r="F408" s="126">
        <v>-97.8827</v>
      </c>
      <c r="G408" s="126">
        <v>-6.7934999999999999</v>
      </c>
      <c r="H408" s="126">
        <v>23.791899999999998</v>
      </c>
      <c r="I408" s="126">
        <v>-2.7765</v>
      </c>
      <c r="J408" s="126">
        <v>9.8553999999999995</v>
      </c>
      <c r="K408" s="126">
        <v>17.662500000000001</v>
      </c>
      <c r="L408" s="126">
        <v>18.344200000000001</v>
      </c>
      <c r="M408" s="126">
        <v>16.026599999999998</v>
      </c>
      <c r="N408" s="126">
        <v>12.7348</v>
      </c>
      <c r="O408" s="126">
        <v>7.8188000000000004</v>
      </c>
      <c r="P408" s="126">
        <v>8.3801000000000005</v>
      </c>
      <c r="Q408" s="126">
        <v>9.3020999999999994</v>
      </c>
      <c r="R408" s="126">
        <v>8.8696999999999999</v>
      </c>
      <c r="S408" s="119" t="s">
        <v>1817</v>
      </c>
    </row>
    <row r="409" spans="1:19" x14ac:dyDescent="0.3">
      <c r="A409" s="122" t="s">
        <v>730</v>
      </c>
      <c r="B409" s="122" t="s">
        <v>750</v>
      </c>
      <c r="C409" s="122">
        <v>118519</v>
      </c>
      <c r="D409" s="125">
        <v>44260</v>
      </c>
      <c r="E409" s="126">
        <v>45.647799999999997</v>
      </c>
      <c r="F409" s="126">
        <v>-97.291200000000003</v>
      </c>
      <c r="G409" s="126">
        <v>-6.1538000000000004</v>
      </c>
      <c r="H409" s="126">
        <v>24.433199999999999</v>
      </c>
      <c r="I409" s="126">
        <v>-2.1303999999999998</v>
      </c>
      <c r="J409" s="126">
        <v>10.5161</v>
      </c>
      <c r="K409" s="126">
        <v>18.347200000000001</v>
      </c>
      <c r="L409" s="126">
        <v>19.064800000000002</v>
      </c>
      <c r="M409" s="126">
        <v>16.777799999999999</v>
      </c>
      <c r="N409" s="126">
        <v>13.4815</v>
      </c>
      <c r="O409" s="126">
        <v>8.3390000000000004</v>
      </c>
      <c r="P409" s="126">
        <v>8.8606999999999996</v>
      </c>
      <c r="Q409" s="126">
        <v>9.1579999999999995</v>
      </c>
      <c r="R409" s="126">
        <v>9.4643999999999995</v>
      </c>
      <c r="S409" s="119" t="s">
        <v>1817</v>
      </c>
    </row>
    <row r="410" spans="1:19" x14ac:dyDescent="0.3">
      <c r="A410" s="122" t="s">
        <v>730</v>
      </c>
      <c r="B410" s="122" t="s">
        <v>751</v>
      </c>
      <c r="C410" s="122">
        <v>132987</v>
      </c>
      <c r="D410" s="125">
        <v>44260</v>
      </c>
      <c r="E410" s="126">
        <v>11.821400000000001</v>
      </c>
      <c r="F410" s="126">
        <v>-197.15450000000001</v>
      </c>
      <c r="G410" s="126">
        <v>-69.585800000000006</v>
      </c>
      <c r="H410" s="126">
        <v>-17.058299999999999</v>
      </c>
      <c r="I410" s="126">
        <v>-34.777000000000001</v>
      </c>
      <c r="J410" s="126">
        <v>-10.414</v>
      </c>
      <c r="K410" s="126">
        <v>25.5566</v>
      </c>
      <c r="L410" s="126">
        <v>27.1295</v>
      </c>
      <c r="M410" s="126">
        <v>23.155200000000001</v>
      </c>
      <c r="N410" s="126">
        <v>-8.8719999999999999</v>
      </c>
      <c r="O410" s="126">
        <v>-0.63170000000000004</v>
      </c>
      <c r="P410" s="126">
        <v>2.8538999999999999</v>
      </c>
      <c r="Q410" s="126">
        <v>2.7040999999999999</v>
      </c>
      <c r="R410" s="126">
        <v>-1.7625999999999999</v>
      </c>
      <c r="S410" s="119" t="s">
        <v>1812</v>
      </c>
    </row>
    <row r="411" spans="1:19" x14ac:dyDescent="0.3">
      <c r="A411" s="122" t="s">
        <v>730</v>
      </c>
      <c r="B411" s="122" t="s">
        <v>752</v>
      </c>
      <c r="C411" s="122">
        <v>132989</v>
      </c>
      <c r="D411" s="125">
        <v>44260</v>
      </c>
      <c r="E411" s="126">
        <v>12.786</v>
      </c>
      <c r="F411" s="126">
        <v>-196.48079999999999</v>
      </c>
      <c r="G411" s="126">
        <v>-68.787400000000005</v>
      </c>
      <c r="H411" s="126">
        <v>-16.2211</v>
      </c>
      <c r="I411" s="126">
        <v>-33.965699999999998</v>
      </c>
      <c r="J411" s="126">
        <v>-9.6242000000000001</v>
      </c>
      <c r="K411" s="126">
        <v>26.4466</v>
      </c>
      <c r="L411" s="126">
        <v>27.968699999999998</v>
      </c>
      <c r="M411" s="126">
        <v>23.98</v>
      </c>
      <c r="N411" s="126">
        <v>-8.2440999999999995</v>
      </c>
      <c r="O411" s="126">
        <v>0.1353</v>
      </c>
      <c r="P411" s="126">
        <v>4.0224000000000002</v>
      </c>
      <c r="Q411" s="126">
        <v>3.9967000000000001</v>
      </c>
      <c r="R411" s="126">
        <v>-1.1049</v>
      </c>
      <c r="S411" s="119" t="s">
        <v>1812</v>
      </c>
    </row>
    <row r="412" spans="1:19" x14ac:dyDescent="0.3">
      <c r="A412" s="122" t="s">
        <v>730</v>
      </c>
      <c r="B412" s="122" t="s">
        <v>753</v>
      </c>
      <c r="C412" s="122">
        <v>130543</v>
      </c>
      <c r="D412" s="125">
        <v>44260</v>
      </c>
      <c r="E412" s="126">
        <v>24.657</v>
      </c>
      <c r="F412" s="126">
        <v>-272.54700000000003</v>
      </c>
      <c r="G412" s="126">
        <v>-17.344200000000001</v>
      </c>
      <c r="H412" s="126">
        <v>58.032499999999999</v>
      </c>
      <c r="I412" s="126">
        <v>22.062000000000001</v>
      </c>
      <c r="J412" s="126">
        <v>29.552900000000001</v>
      </c>
      <c r="K412" s="126">
        <v>33.577800000000003</v>
      </c>
      <c r="L412" s="126">
        <v>36.085999999999999</v>
      </c>
      <c r="M412" s="126">
        <v>41.460299999999997</v>
      </c>
      <c r="N412" s="126">
        <v>25.795200000000001</v>
      </c>
      <c r="O412" s="126">
        <v>10.0593</v>
      </c>
      <c r="P412" s="126">
        <v>13.860099999999999</v>
      </c>
      <c r="Q412" s="126">
        <v>10.5206</v>
      </c>
      <c r="R412" s="126">
        <v>13.937799999999999</v>
      </c>
      <c r="S412" s="119"/>
    </row>
    <row r="413" spans="1:19" x14ac:dyDescent="0.3">
      <c r="A413" s="122" t="s">
        <v>730</v>
      </c>
      <c r="B413" s="122" t="s">
        <v>754</v>
      </c>
      <c r="C413" s="122">
        <v>130533</v>
      </c>
      <c r="D413" s="125">
        <v>44260</v>
      </c>
      <c r="E413" s="126">
        <v>23.086099999999998</v>
      </c>
      <c r="F413" s="126">
        <v>-273.35419999999999</v>
      </c>
      <c r="G413" s="126">
        <v>-18.1023</v>
      </c>
      <c r="H413" s="126">
        <v>57.314599999999999</v>
      </c>
      <c r="I413" s="126">
        <v>21.347999999999999</v>
      </c>
      <c r="J413" s="126">
        <v>28.828299999999999</v>
      </c>
      <c r="K413" s="126">
        <v>32.817</v>
      </c>
      <c r="L413" s="126">
        <v>35.256300000000003</v>
      </c>
      <c r="M413" s="126">
        <v>40.520299999999999</v>
      </c>
      <c r="N413" s="126">
        <v>24.849799999999998</v>
      </c>
      <c r="O413" s="126">
        <v>9.1790000000000003</v>
      </c>
      <c r="P413" s="126">
        <v>12.885199999999999</v>
      </c>
      <c r="Q413" s="126">
        <v>9.6495999999999995</v>
      </c>
      <c r="R413" s="126">
        <v>13.0867</v>
      </c>
      <c r="S413" s="119"/>
    </row>
    <row r="414" spans="1:19" x14ac:dyDescent="0.3">
      <c r="A414" s="122" t="s">
        <v>730</v>
      </c>
      <c r="B414" s="122" t="s">
        <v>755</v>
      </c>
      <c r="C414" s="122">
        <v>129195</v>
      </c>
      <c r="D414" s="125">
        <v>44260</v>
      </c>
      <c r="E414" s="126">
        <v>16.636199999999999</v>
      </c>
      <c r="F414" s="126">
        <v>-67.450699999999998</v>
      </c>
      <c r="G414" s="126">
        <v>-10.303100000000001</v>
      </c>
      <c r="H414" s="126">
        <v>14.836</v>
      </c>
      <c r="I414" s="126">
        <v>-9.8621999999999996</v>
      </c>
      <c r="J414" s="126">
        <v>-5.0190000000000001</v>
      </c>
      <c r="K414" s="126">
        <v>1.0225</v>
      </c>
      <c r="L414" s="126">
        <v>7.3998999999999997</v>
      </c>
      <c r="M414" s="126">
        <v>13.903</v>
      </c>
      <c r="N414" s="126">
        <v>6.7819000000000003</v>
      </c>
      <c r="O414" s="126">
        <v>6.5898000000000003</v>
      </c>
      <c r="P414" s="126">
        <v>7.0491000000000001</v>
      </c>
      <c r="Q414" s="126">
        <v>7.7111999999999998</v>
      </c>
      <c r="R414" s="126">
        <v>6.8678999999999997</v>
      </c>
      <c r="S414" s="119" t="s">
        <v>1814</v>
      </c>
    </row>
    <row r="415" spans="1:19" x14ac:dyDescent="0.3">
      <c r="A415" s="122" t="s">
        <v>730</v>
      </c>
      <c r="B415" s="122" t="s">
        <v>756</v>
      </c>
      <c r="C415" s="122">
        <v>129197</v>
      </c>
      <c r="D415" s="125">
        <v>44260</v>
      </c>
      <c r="E415" s="126">
        <v>17.081700000000001</v>
      </c>
      <c r="F415" s="126">
        <v>-66.759200000000007</v>
      </c>
      <c r="G415" s="126">
        <v>-9.5367999999999995</v>
      </c>
      <c r="H415" s="126">
        <v>15.614699999999999</v>
      </c>
      <c r="I415" s="126">
        <v>-9.0970999999999993</v>
      </c>
      <c r="J415" s="126">
        <v>-4.2519999999999998</v>
      </c>
      <c r="K415" s="126">
        <v>1.7902</v>
      </c>
      <c r="L415" s="126">
        <v>8.1797000000000004</v>
      </c>
      <c r="M415" s="126">
        <v>14.732200000000001</v>
      </c>
      <c r="N415" s="126">
        <v>7.5891000000000002</v>
      </c>
      <c r="O415" s="126">
        <v>7.1877000000000004</v>
      </c>
      <c r="P415" s="126">
        <v>7.5164</v>
      </c>
      <c r="Q415" s="126">
        <v>8.1274999999999995</v>
      </c>
      <c r="R415" s="126">
        <v>7.6336000000000004</v>
      </c>
      <c r="S415" s="119" t="s">
        <v>1814</v>
      </c>
    </row>
    <row r="416" spans="1:19" x14ac:dyDescent="0.3">
      <c r="A416" s="122" t="s">
        <v>730</v>
      </c>
      <c r="B416" s="122" t="s">
        <v>757</v>
      </c>
      <c r="C416" s="122">
        <v>102137</v>
      </c>
      <c r="D416" s="125">
        <v>44260</v>
      </c>
      <c r="E416" s="126">
        <v>69.858500000000006</v>
      </c>
      <c r="F416" s="126">
        <v>-204.8595</v>
      </c>
      <c r="G416" s="126">
        <v>-24.767499999999998</v>
      </c>
      <c r="H416" s="126">
        <v>36.249499999999998</v>
      </c>
      <c r="I416" s="126">
        <v>-5.2690999999999999</v>
      </c>
      <c r="J416" s="126">
        <v>14.3263</v>
      </c>
      <c r="K416" s="126">
        <v>27.432500000000001</v>
      </c>
      <c r="L416" s="126">
        <v>33.991399999999999</v>
      </c>
      <c r="M416" s="126">
        <v>34.362900000000003</v>
      </c>
      <c r="N416" s="126">
        <v>21.5871</v>
      </c>
      <c r="O416" s="126">
        <v>12.772600000000001</v>
      </c>
      <c r="P416" s="126">
        <v>13.544</v>
      </c>
      <c r="Q416" s="126">
        <v>11.946899999999999</v>
      </c>
      <c r="R416" s="126">
        <v>13.6378</v>
      </c>
      <c r="S416" s="119"/>
    </row>
    <row r="417" spans="1:19" x14ac:dyDescent="0.3">
      <c r="A417" s="122" t="s">
        <v>730</v>
      </c>
      <c r="B417" s="122" t="s">
        <v>758</v>
      </c>
      <c r="C417" s="122">
        <v>120679</v>
      </c>
      <c r="D417" s="125">
        <v>44260</v>
      </c>
      <c r="E417" s="126">
        <v>73.488</v>
      </c>
      <c r="F417" s="126">
        <v>-203.49119999999999</v>
      </c>
      <c r="G417" s="126">
        <v>-23.398199999999999</v>
      </c>
      <c r="H417" s="126">
        <v>37.6126</v>
      </c>
      <c r="I417" s="126">
        <v>-3.9504999999999999</v>
      </c>
      <c r="J417" s="126">
        <v>15.666499999999999</v>
      </c>
      <c r="K417" s="126">
        <v>28.8687</v>
      </c>
      <c r="L417" s="126">
        <v>35.528300000000002</v>
      </c>
      <c r="M417" s="126">
        <v>35.984099999999998</v>
      </c>
      <c r="N417" s="126">
        <v>23.1083</v>
      </c>
      <c r="O417" s="126">
        <v>13.84</v>
      </c>
      <c r="P417" s="126">
        <v>14.243600000000001</v>
      </c>
      <c r="Q417" s="126">
        <v>11.9594</v>
      </c>
      <c r="R417" s="126">
        <v>15.1389</v>
      </c>
      <c r="S417" s="119"/>
    </row>
    <row r="418" spans="1:19" x14ac:dyDescent="0.3">
      <c r="A418" s="122" t="s">
        <v>730</v>
      </c>
      <c r="B418" s="122" t="s">
        <v>759</v>
      </c>
      <c r="C418" s="122">
        <v>102141</v>
      </c>
      <c r="D418" s="125">
        <v>44260</v>
      </c>
      <c r="E418" s="126">
        <v>34.209899999999998</v>
      </c>
      <c r="F418" s="126">
        <v>-15.2509</v>
      </c>
      <c r="G418" s="126">
        <v>-1.3158000000000001</v>
      </c>
      <c r="H418" s="126">
        <v>3.0501999999999998</v>
      </c>
      <c r="I418" s="126">
        <v>1.3593</v>
      </c>
      <c r="J418" s="126">
        <v>3.0632000000000001</v>
      </c>
      <c r="K418" s="126">
        <v>3.3504999999999998</v>
      </c>
      <c r="L418" s="126">
        <v>5.7840999999999996</v>
      </c>
      <c r="M418" s="126">
        <v>8.4840999999999998</v>
      </c>
      <c r="N418" s="126">
        <v>8.1075999999999997</v>
      </c>
      <c r="O418" s="126">
        <v>7.9558999999999997</v>
      </c>
      <c r="P418" s="126">
        <v>8.2873000000000001</v>
      </c>
      <c r="Q418" s="126">
        <v>7.4016000000000002</v>
      </c>
      <c r="R418" s="126">
        <v>8.7005999999999997</v>
      </c>
      <c r="S418" s="119" t="s">
        <v>1814</v>
      </c>
    </row>
    <row r="419" spans="1:19" x14ac:dyDescent="0.3">
      <c r="A419" s="122" t="s">
        <v>730</v>
      </c>
      <c r="B419" s="122" t="s">
        <v>760</v>
      </c>
      <c r="C419" s="122">
        <v>120702</v>
      </c>
      <c r="D419" s="125">
        <v>44260</v>
      </c>
      <c r="E419" s="126">
        <v>35.232100000000003</v>
      </c>
      <c r="F419" s="126">
        <v>-15.1191</v>
      </c>
      <c r="G419" s="126">
        <v>-1.1395</v>
      </c>
      <c r="H419" s="126">
        <v>3.2134999999999998</v>
      </c>
      <c r="I419" s="126">
        <v>1.5273000000000001</v>
      </c>
      <c r="J419" s="126">
        <v>3.2343999999999999</v>
      </c>
      <c r="K419" s="126">
        <v>3.5223</v>
      </c>
      <c r="L419" s="126">
        <v>5.9893999999999998</v>
      </c>
      <c r="M419" s="126">
        <v>8.7498000000000005</v>
      </c>
      <c r="N419" s="126">
        <v>8.3551000000000002</v>
      </c>
      <c r="O419" s="126">
        <v>8.4933999999999994</v>
      </c>
      <c r="P419" s="126">
        <v>8.7972000000000001</v>
      </c>
      <c r="Q419" s="126">
        <v>9.0386000000000006</v>
      </c>
      <c r="R419" s="126">
        <v>9.0707000000000004</v>
      </c>
      <c r="S419" s="119" t="s">
        <v>1814</v>
      </c>
    </row>
    <row r="420" spans="1:19" x14ac:dyDescent="0.3">
      <c r="A420" s="122" t="s">
        <v>730</v>
      </c>
      <c r="B420" s="122" t="s">
        <v>761</v>
      </c>
      <c r="C420" s="122">
        <v>102139</v>
      </c>
      <c r="D420" s="125">
        <v>44260</v>
      </c>
      <c r="E420" s="126">
        <v>40.499400000000001</v>
      </c>
      <c r="F420" s="126">
        <v>-63.517400000000002</v>
      </c>
      <c r="G420" s="126">
        <v>1.9831000000000001</v>
      </c>
      <c r="H420" s="126">
        <v>19.3583</v>
      </c>
      <c r="I420" s="126">
        <v>7.6969000000000003</v>
      </c>
      <c r="J420" s="126">
        <v>13.23</v>
      </c>
      <c r="K420" s="126">
        <v>11.1387</v>
      </c>
      <c r="L420" s="126">
        <v>16.338000000000001</v>
      </c>
      <c r="M420" s="126">
        <v>22.3767</v>
      </c>
      <c r="N420" s="126">
        <v>11.696</v>
      </c>
      <c r="O420" s="126">
        <v>8.4466999999999999</v>
      </c>
      <c r="P420" s="126">
        <v>8.7665000000000006</v>
      </c>
      <c r="Q420" s="126">
        <v>8.4591999999999992</v>
      </c>
      <c r="R420" s="126">
        <v>9.3407999999999998</v>
      </c>
      <c r="S420" s="119" t="s">
        <v>1828</v>
      </c>
    </row>
    <row r="421" spans="1:19" x14ac:dyDescent="0.3">
      <c r="A421" s="122" t="s">
        <v>730</v>
      </c>
      <c r="B421" s="122" t="s">
        <v>762</v>
      </c>
      <c r="C421" s="122">
        <v>120313</v>
      </c>
      <c r="D421" s="125">
        <v>44260</v>
      </c>
      <c r="E421" s="126">
        <v>42.272199999999998</v>
      </c>
      <c r="F421" s="126">
        <v>-63.095399999999998</v>
      </c>
      <c r="G421" s="126">
        <v>2.4468999999999999</v>
      </c>
      <c r="H421" s="126">
        <v>19.823499999999999</v>
      </c>
      <c r="I421" s="126">
        <v>8.1725999999999992</v>
      </c>
      <c r="J421" s="126">
        <v>13.7049</v>
      </c>
      <c r="K421" s="126">
        <v>11.622400000000001</v>
      </c>
      <c r="L421" s="126">
        <v>16.847200000000001</v>
      </c>
      <c r="M421" s="126">
        <v>22.963000000000001</v>
      </c>
      <c r="N421" s="126">
        <v>12.3851</v>
      </c>
      <c r="O421" s="126">
        <v>9.0195000000000007</v>
      </c>
      <c r="P421" s="126">
        <v>9.2932000000000006</v>
      </c>
      <c r="Q421" s="126">
        <v>9.0950000000000006</v>
      </c>
      <c r="R421" s="126">
        <v>9.9537999999999993</v>
      </c>
      <c r="S421" s="119" t="s">
        <v>1828</v>
      </c>
    </row>
    <row r="422" spans="1:19" x14ac:dyDescent="0.3">
      <c r="A422" s="122" t="s">
        <v>730</v>
      </c>
      <c r="B422" s="122" t="s">
        <v>763</v>
      </c>
      <c r="C422" s="122">
        <v>118410</v>
      </c>
      <c r="D422" s="125">
        <v>44260</v>
      </c>
      <c r="E422" s="126">
        <v>35.249699999999997</v>
      </c>
      <c r="F422" s="126">
        <v>-2.4849999999999999</v>
      </c>
      <c r="G422" s="126">
        <v>3.867</v>
      </c>
      <c r="H422" s="126">
        <v>6.5910000000000002</v>
      </c>
      <c r="I422" s="126">
        <v>-0.3382</v>
      </c>
      <c r="J422" s="126">
        <v>3.3405</v>
      </c>
      <c r="K422" s="126">
        <v>-0.60219999999999996</v>
      </c>
      <c r="L422" s="126">
        <v>3.5387</v>
      </c>
      <c r="M422" s="126">
        <v>6.5423</v>
      </c>
      <c r="N422" s="126">
        <v>8.1646999999999998</v>
      </c>
      <c r="O422" s="126">
        <v>9.2010000000000005</v>
      </c>
      <c r="P422" s="126">
        <v>8.5282</v>
      </c>
      <c r="Q422" s="126">
        <v>8.7842000000000002</v>
      </c>
      <c r="R422" s="126">
        <v>9.7809000000000008</v>
      </c>
      <c r="S422" s="119"/>
    </row>
    <row r="423" spans="1:19" x14ac:dyDescent="0.3">
      <c r="A423" s="122" t="s">
        <v>730</v>
      </c>
      <c r="B423" s="122" t="s">
        <v>764</v>
      </c>
      <c r="C423" s="122">
        <v>108545</v>
      </c>
      <c r="D423" s="125">
        <v>44260</v>
      </c>
      <c r="E423" s="126">
        <v>34.054400000000001</v>
      </c>
      <c r="F423" s="126">
        <v>-2.8936999999999999</v>
      </c>
      <c r="G423" s="126">
        <v>3.5023</v>
      </c>
      <c r="H423" s="126">
        <v>6.2239000000000004</v>
      </c>
      <c r="I423" s="126">
        <v>-0.71430000000000005</v>
      </c>
      <c r="J423" s="126">
        <v>2.9580000000000002</v>
      </c>
      <c r="K423" s="126">
        <v>-0.98219999999999996</v>
      </c>
      <c r="L423" s="126">
        <v>3.1516999999999999</v>
      </c>
      <c r="M423" s="126">
        <v>6.1424000000000003</v>
      </c>
      <c r="N423" s="126">
        <v>7.7496999999999998</v>
      </c>
      <c r="O423" s="126">
        <v>8.7768999999999995</v>
      </c>
      <c r="P423" s="126">
        <v>8.0846999999999998</v>
      </c>
      <c r="Q423" s="126">
        <v>7.7164999999999999</v>
      </c>
      <c r="R423" s="126">
        <v>9.3544999999999998</v>
      </c>
      <c r="S423" s="119"/>
    </row>
    <row r="424" spans="1:19" x14ac:dyDescent="0.3">
      <c r="A424" s="122" t="s">
        <v>730</v>
      </c>
      <c r="B424" s="122" t="s">
        <v>765</v>
      </c>
      <c r="C424" s="122">
        <v>118486</v>
      </c>
      <c r="D424" s="125">
        <v>44260</v>
      </c>
      <c r="E424" s="126">
        <v>25.445699999999999</v>
      </c>
      <c r="F424" s="126">
        <v>-89.289299999999997</v>
      </c>
      <c r="G424" s="126">
        <v>-0.95620000000000005</v>
      </c>
      <c r="H424" s="126">
        <v>29.593299999999999</v>
      </c>
      <c r="I424" s="126">
        <v>-12.3969</v>
      </c>
      <c r="J424" s="126">
        <v>-0.17419999999999999</v>
      </c>
      <c r="K424" s="126">
        <v>10.3552</v>
      </c>
      <c r="L424" s="126">
        <v>12.814</v>
      </c>
      <c r="M424" s="126">
        <v>14.7105</v>
      </c>
      <c r="N424" s="126">
        <v>9.5829000000000004</v>
      </c>
      <c r="O424" s="126">
        <v>7.6649000000000003</v>
      </c>
      <c r="P424" s="126">
        <v>8.7775999999999996</v>
      </c>
      <c r="Q424" s="126">
        <v>9.0973000000000006</v>
      </c>
      <c r="R424" s="126">
        <v>9.0083000000000002</v>
      </c>
      <c r="S424" s="119"/>
    </row>
    <row r="425" spans="1:19" x14ac:dyDescent="0.3">
      <c r="A425" s="122" t="s">
        <v>730</v>
      </c>
      <c r="B425" s="122" t="s">
        <v>766</v>
      </c>
      <c r="C425" s="122">
        <v>112327</v>
      </c>
      <c r="D425" s="125">
        <v>44260</v>
      </c>
      <c r="E425" s="126">
        <v>24.361699999999999</v>
      </c>
      <c r="F425" s="126">
        <v>-90.121600000000001</v>
      </c>
      <c r="G425" s="126">
        <v>-1.6978</v>
      </c>
      <c r="H425" s="126">
        <v>28.8828</v>
      </c>
      <c r="I425" s="126">
        <v>-13.0839</v>
      </c>
      <c r="J425" s="126">
        <v>-0.86629999999999996</v>
      </c>
      <c r="K425" s="126">
        <v>9.6475000000000009</v>
      </c>
      <c r="L425" s="126">
        <v>12.079599999999999</v>
      </c>
      <c r="M425" s="126">
        <v>13.9747</v>
      </c>
      <c r="N425" s="126">
        <v>8.8596000000000004</v>
      </c>
      <c r="O425" s="126">
        <v>6.8685999999999998</v>
      </c>
      <c r="P425" s="126">
        <v>8.0587999999999997</v>
      </c>
      <c r="Q425" s="126">
        <v>8.3771000000000004</v>
      </c>
      <c r="R425" s="126">
        <v>8.2516999999999996</v>
      </c>
      <c r="S425" s="119"/>
    </row>
    <row r="426" spans="1:19" x14ac:dyDescent="0.3">
      <c r="A426" s="122" t="s">
        <v>730</v>
      </c>
      <c r="B426" s="122" t="s">
        <v>767</v>
      </c>
      <c r="C426" s="122">
        <v>118489</v>
      </c>
      <c r="D426" s="125">
        <v>44260</v>
      </c>
      <c r="E426" s="126">
        <v>27.3888</v>
      </c>
      <c r="F426" s="126">
        <v>-245.28270000000001</v>
      </c>
      <c r="G426" s="126">
        <v>10.0032</v>
      </c>
      <c r="H426" s="126">
        <v>86.4529</v>
      </c>
      <c r="I426" s="126">
        <v>-27.85</v>
      </c>
      <c r="J426" s="126">
        <v>-3.7397</v>
      </c>
      <c r="K426" s="126">
        <v>20.885999999999999</v>
      </c>
      <c r="L426" s="126">
        <v>23.9786</v>
      </c>
      <c r="M426" s="126">
        <v>26.299700000000001</v>
      </c>
      <c r="N426" s="126">
        <v>13.5876</v>
      </c>
      <c r="O426" s="126">
        <v>7.4866999999999999</v>
      </c>
      <c r="P426" s="126">
        <v>9.3920999999999992</v>
      </c>
      <c r="Q426" s="126">
        <v>9.4450000000000003</v>
      </c>
      <c r="R426" s="126">
        <v>10.0456</v>
      </c>
      <c r="S426" s="119"/>
    </row>
    <row r="427" spans="1:19" x14ac:dyDescent="0.3">
      <c r="A427" s="122" t="s">
        <v>730</v>
      </c>
      <c r="B427" s="122" t="s">
        <v>768</v>
      </c>
      <c r="C427" s="122">
        <v>112329</v>
      </c>
      <c r="D427" s="125">
        <v>44260</v>
      </c>
      <c r="E427" s="126">
        <v>26.296700000000001</v>
      </c>
      <c r="F427" s="126">
        <v>-246.08879999999999</v>
      </c>
      <c r="G427" s="126">
        <v>9.1677</v>
      </c>
      <c r="H427" s="126">
        <v>85.574299999999994</v>
      </c>
      <c r="I427" s="126">
        <v>-28.703700000000001</v>
      </c>
      <c r="J427" s="126">
        <v>-4.5792000000000002</v>
      </c>
      <c r="K427" s="126">
        <v>20.094899999999999</v>
      </c>
      <c r="L427" s="126">
        <v>23.155999999999999</v>
      </c>
      <c r="M427" s="126">
        <v>25.488399999999999</v>
      </c>
      <c r="N427" s="126">
        <v>12.8154</v>
      </c>
      <c r="O427" s="126">
        <v>6.7530000000000001</v>
      </c>
      <c r="P427" s="126">
        <v>8.7184000000000008</v>
      </c>
      <c r="Q427" s="126">
        <v>9.1280999999999999</v>
      </c>
      <c r="R427" s="126">
        <v>9.2948000000000004</v>
      </c>
      <c r="S427" s="119"/>
    </row>
    <row r="428" spans="1:19" x14ac:dyDescent="0.3">
      <c r="A428" s="122" t="s">
        <v>730</v>
      </c>
      <c r="B428" s="122" t="s">
        <v>769</v>
      </c>
      <c r="C428" s="122">
        <v>102574</v>
      </c>
      <c r="D428" s="125">
        <v>44260</v>
      </c>
      <c r="E428" s="126">
        <v>114.631</v>
      </c>
      <c r="F428" s="126">
        <v>-157.56809999999999</v>
      </c>
      <c r="G428" s="126">
        <v>36.728000000000002</v>
      </c>
      <c r="H428" s="126">
        <v>62.838799999999999</v>
      </c>
      <c r="I428" s="126">
        <v>36.3673</v>
      </c>
      <c r="J428" s="126">
        <v>37.026000000000003</v>
      </c>
      <c r="K428" s="126">
        <v>29.031600000000001</v>
      </c>
      <c r="L428" s="126">
        <v>39.298499999999997</v>
      </c>
      <c r="M428" s="126">
        <v>43.435899999999997</v>
      </c>
      <c r="N428" s="126">
        <v>30.834900000000001</v>
      </c>
      <c r="O428" s="126">
        <v>15.081899999999999</v>
      </c>
      <c r="P428" s="126">
        <v>14.1218</v>
      </c>
      <c r="Q428" s="126">
        <v>15.8476</v>
      </c>
      <c r="R428" s="126">
        <v>20.180499999999999</v>
      </c>
      <c r="S428" s="119"/>
    </row>
    <row r="429" spans="1:19" x14ac:dyDescent="0.3">
      <c r="A429" s="122" t="s">
        <v>730</v>
      </c>
      <c r="B429" s="122" t="s">
        <v>770</v>
      </c>
      <c r="C429" s="122">
        <v>119777</v>
      </c>
      <c r="D429" s="125">
        <v>44260</v>
      </c>
      <c r="E429" s="126">
        <v>119.32299999999999</v>
      </c>
      <c r="F429" s="126">
        <v>-157.1609</v>
      </c>
      <c r="G429" s="126">
        <v>37.125900000000001</v>
      </c>
      <c r="H429" s="126">
        <v>63.247399999999999</v>
      </c>
      <c r="I429" s="126">
        <v>36.804299999999998</v>
      </c>
      <c r="J429" s="126">
        <v>37.516199999999998</v>
      </c>
      <c r="K429" s="126">
        <v>29.597899999999999</v>
      </c>
      <c r="L429" s="126">
        <v>40.005499999999998</v>
      </c>
      <c r="M429" s="126">
        <v>44.143799999999999</v>
      </c>
      <c r="N429" s="126">
        <v>31.491199999999999</v>
      </c>
      <c r="O429" s="126">
        <v>15.8558</v>
      </c>
      <c r="P429" s="126">
        <v>14.9185</v>
      </c>
      <c r="Q429" s="126">
        <v>14.604200000000001</v>
      </c>
      <c r="R429" s="126">
        <v>20.794799999999999</v>
      </c>
      <c r="S429" s="119"/>
    </row>
    <row r="430" spans="1:19" x14ac:dyDescent="0.3">
      <c r="A430" s="122" t="s">
        <v>730</v>
      </c>
      <c r="B430" s="122" t="s">
        <v>771</v>
      </c>
      <c r="C430" s="122">
        <v>117608</v>
      </c>
      <c r="D430" s="125">
        <v>44260</v>
      </c>
      <c r="E430" s="126">
        <v>22.041</v>
      </c>
      <c r="F430" s="126">
        <v>-190.5992</v>
      </c>
      <c r="G430" s="126">
        <v>-39.834099999999999</v>
      </c>
      <c r="H430" s="126">
        <v>1.7039</v>
      </c>
      <c r="I430" s="126">
        <v>-16.116800000000001</v>
      </c>
      <c r="J430" s="126">
        <v>-8.8172999999999995</v>
      </c>
      <c r="K430" s="126">
        <v>9.2167999999999992</v>
      </c>
      <c r="L430" s="126">
        <v>15.5562</v>
      </c>
      <c r="M430" s="126">
        <v>18.9604</v>
      </c>
      <c r="N430" s="126">
        <v>14.6553</v>
      </c>
      <c r="O430" s="126">
        <v>8.8285</v>
      </c>
      <c r="P430" s="126">
        <v>9.8202999999999996</v>
      </c>
      <c r="Q430" s="126">
        <v>9.5615000000000006</v>
      </c>
      <c r="R430" s="126">
        <v>10.2723</v>
      </c>
      <c r="S430" s="119" t="s">
        <v>1829</v>
      </c>
    </row>
    <row r="431" spans="1:19" x14ac:dyDescent="0.3">
      <c r="A431" s="122" t="s">
        <v>730</v>
      </c>
      <c r="B431" s="122" t="s">
        <v>1640</v>
      </c>
      <c r="C431" s="122">
        <v>141072</v>
      </c>
      <c r="D431" s="125">
        <v>44260</v>
      </c>
      <c r="E431" s="126">
        <v>21.881900000000002</v>
      </c>
      <c r="F431" s="126">
        <v>-190.82230000000001</v>
      </c>
      <c r="G431" s="126">
        <v>-40.122700000000002</v>
      </c>
      <c r="H431" s="126">
        <v>1.3586</v>
      </c>
      <c r="I431" s="126">
        <v>-16.4803</v>
      </c>
      <c r="J431" s="126">
        <v>-9.1746999999999996</v>
      </c>
      <c r="K431" s="126">
        <v>8.8368000000000002</v>
      </c>
      <c r="L431" s="126">
        <v>15.1594</v>
      </c>
      <c r="M431" s="126">
        <v>18.588999999999999</v>
      </c>
      <c r="N431" s="126">
        <v>14.307600000000001</v>
      </c>
      <c r="O431" s="126">
        <v>8.5866000000000007</v>
      </c>
      <c r="P431" s="126">
        <v>9.6434999999999995</v>
      </c>
      <c r="Q431" s="126">
        <v>9.4101999999999997</v>
      </c>
      <c r="R431" s="126">
        <v>9.9733000000000001</v>
      </c>
      <c r="S431" s="119" t="s">
        <v>1829</v>
      </c>
    </row>
    <row r="432" spans="1:19" x14ac:dyDescent="0.3">
      <c r="A432" s="127" t="s">
        <v>27</v>
      </c>
      <c r="B432" s="122"/>
      <c r="C432" s="122"/>
      <c r="D432" s="122"/>
      <c r="E432" s="122"/>
      <c r="F432" s="128">
        <f t="shared" ref="F432:R432" si="19">AVERAGE(F388:F431)</f>
        <v>-120.97463181818181</v>
      </c>
      <c r="G432" s="128">
        <f t="shared" si="19"/>
        <v>-4.3125000000000009</v>
      </c>
      <c r="H432" s="128">
        <f t="shared" si="19"/>
        <v>30.090924999999995</v>
      </c>
      <c r="I432" s="128">
        <f t="shared" si="19"/>
        <v>-3.558020454545455</v>
      </c>
      <c r="J432" s="128">
        <f t="shared" si="19"/>
        <v>7.5226181818181832</v>
      </c>
      <c r="K432" s="128">
        <f t="shared" si="19"/>
        <v>17.444897727272725</v>
      </c>
      <c r="L432" s="128">
        <f t="shared" si="19"/>
        <v>21.225515909090905</v>
      </c>
      <c r="M432" s="128">
        <f t="shared" si="19"/>
        <v>22.771834090909092</v>
      </c>
      <c r="N432" s="128">
        <f t="shared" si="19"/>
        <v>11.248611363636364</v>
      </c>
      <c r="O432" s="128">
        <f t="shared" si="19"/>
        <v>7.7048605263157892</v>
      </c>
      <c r="P432" s="128">
        <f t="shared" si="19"/>
        <v>9.146192105263161</v>
      </c>
      <c r="Q432" s="128">
        <f t="shared" si="19"/>
        <v>9.1152113636363641</v>
      </c>
      <c r="R432" s="128">
        <f t="shared" si="19"/>
        <v>9.052781578947366</v>
      </c>
      <c r="S432" s="119"/>
    </row>
    <row r="433" spans="1:19" x14ac:dyDescent="0.3">
      <c r="A433" s="127" t="s">
        <v>408</v>
      </c>
      <c r="B433" s="122"/>
      <c r="C433" s="122"/>
      <c r="D433" s="122"/>
      <c r="E433" s="122"/>
      <c r="F433" s="128">
        <f t="shared" ref="F433:R433" si="20">MEDIAN(F388:F431)</f>
        <v>-120.09829999999999</v>
      </c>
      <c r="G433" s="128">
        <f t="shared" si="20"/>
        <v>-1.2276500000000001</v>
      </c>
      <c r="H433" s="128">
        <f t="shared" si="20"/>
        <v>26.254449999999999</v>
      </c>
      <c r="I433" s="128">
        <f t="shared" si="20"/>
        <v>-4.1459000000000001</v>
      </c>
      <c r="J433" s="128">
        <f t="shared" si="20"/>
        <v>7.2991000000000001</v>
      </c>
      <c r="K433" s="128">
        <f t="shared" si="20"/>
        <v>16.986899999999999</v>
      </c>
      <c r="L433" s="128">
        <f t="shared" si="20"/>
        <v>19.841850000000001</v>
      </c>
      <c r="M433" s="128">
        <f t="shared" si="20"/>
        <v>22.917850000000001</v>
      </c>
      <c r="N433" s="128">
        <f t="shared" si="20"/>
        <v>8.6073500000000003</v>
      </c>
      <c r="O433" s="128">
        <f t="shared" si="20"/>
        <v>8.4143000000000008</v>
      </c>
      <c r="P433" s="128">
        <f t="shared" si="20"/>
        <v>8.7424500000000016</v>
      </c>
      <c r="Q433" s="128">
        <f t="shared" si="20"/>
        <v>9.0206</v>
      </c>
      <c r="R433" s="128">
        <f t="shared" si="20"/>
        <v>9.3476499999999998</v>
      </c>
      <c r="S433" s="119"/>
    </row>
    <row r="434" spans="1:19" x14ac:dyDescent="0.3">
      <c r="A434" s="122"/>
      <c r="B434" s="122"/>
      <c r="C434" s="122"/>
      <c r="D434" s="122"/>
      <c r="E434" s="122"/>
      <c r="F434" s="122"/>
      <c r="G434" s="122"/>
      <c r="H434" s="122"/>
      <c r="I434" s="122"/>
      <c r="J434" s="122"/>
      <c r="K434" s="122"/>
      <c r="L434" s="122"/>
      <c r="M434" s="122"/>
      <c r="N434" s="122"/>
      <c r="O434" s="122"/>
      <c r="P434" s="122"/>
      <c r="Q434" s="122"/>
      <c r="R434" s="122"/>
      <c r="S434" s="118"/>
    </row>
    <row r="435" spans="1:19" x14ac:dyDescent="0.3">
      <c r="A435" s="124" t="s">
        <v>772</v>
      </c>
      <c r="B435" s="124"/>
      <c r="C435" s="124"/>
      <c r="D435" s="124"/>
      <c r="E435" s="124"/>
      <c r="F435" s="124"/>
      <c r="G435" s="124"/>
      <c r="H435" s="124"/>
      <c r="I435" s="124"/>
      <c r="J435" s="124"/>
      <c r="K435" s="124"/>
      <c r="L435" s="124"/>
      <c r="M435" s="124"/>
      <c r="N435" s="124"/>
      <c r="O435" s="124"/>
      <c r="P435" s="124"/>
      <c r="Q435" s="124"/>
      <c r="R435" s="124"/>
      <c r="S435" s="121"/>
    </row>
    <row r="436" spans="1:19" x14ac:dyDescent="0.3">
      <c r="A436" s="122" t="s">
        <v>773</v>
      </c>
      <c r="B436" s="122" t="s">
        <v>774</v>
      </c>
      <c r="C436" s="122">
        <v>101738</v>
      </c>
      <c r="D436" s="125">
        <v>44260</v>
      </c>
      <c r="E436" s="126">
        <v>196.25</v>
      </c>
      <c r="F436" s="126">
        <v>-1.1932</v>
      </c>
      <c r="G436" s="126">
        <v>-0.46160000000000001</v>
      </c>
      <c r="H436" s="126">
        <v>2.3308</v>
      </c>
      <c r="I436" s="126">
        <v>2.2667999999999999</v>
      </c>
      <c r="J436" s="126">
        <v>2.4483000000000001</v>
      </c>
      <c r="K436" s="126">
        <v>8.4133999999999993</v>
      </c>
      <c r="L436" s="126">
        <v>21.141999999999999</v>
      </c>
      <c r="M436" s="126">
        <v>38.977400000000003</v>
      </c>
      <c r="N436" s="126">
        <v>26.866599999999998</v>
      </c>
      <c r="O436" s="126">
        <v>3.8845000000000001</v>
      </c>
      <c r="P436" s="126">
        <v>9.7941000000000003</v>
      </c>
      <c r="Q436" s="126">
        <v>17.9011</v>
      </c>
      <c r="R436" s="126">
        <v>12.1831</v>
      </c>
      <c r="S436" s="119" t="s">
        <v>1830</v>
      </c>
    </row>
    <row r="437" spans="1:19" x14ac:dyDescent="0.3">
      <c r="A437" s="122" t="s">
        <v>773</v>
      </c>
      <c r="B437" s="122" t="s">
        <v>775</v>
      </c>
      <c r="C437" s="122">
        <v>119507</v>
      </c>
      <c r="D437" s="125">
        <v>44260</v>
      </c>
      <c r="E437" s="126">
        <v>208.59</v>
      </c>
      <c r="F437" s="126">
        <v>-1.1890000000000001</v>
      </c>
      <c r="G437" s="126">
        <v>-0.45340000000000003</v>
      </c>
      <c r="H437" s="126">
        <v>2.3452999999999999</v>
      </c>
      <c r="I437" s="126">
        <v>2.2951000000000001</v>
      </c>
      <c r="J437" s="126">
        <v>2.5011999999999999</v>
      </c>
      <c r="K437" s="126">
        <v>8.5953999999999997</v>
      </c>
      <c r="L437" s="126">
        <v>21.5701</v>
      </c>
      <c r="M437" s="126">
        <v>39.730699999999999</v>
      </c>
      <c r="N437" s="126">
        <v>27.8203</v>
      </c>
      <c r="O437" s="126">
        <v>4.6001000000000003</v>
      </c>
      <c r="P437" s="126">
        <v>10.6058</v>
      </c>
      <c r="Q437" s="126">
        <v>10.0283</v>
      </c>
      <c r="R437" s="126">
        <v>12.945399999999999</v>
      </c>
      <c r="S437" s="119" t="s">
        <v>1830</v>
      </c>
    </row>
    <row r="438" spans="1:19" x14ac:dyDescent="0.3">
      <c r="A438" s="122" t="s">
        <v>773</v>
      </c>
      <c r="B438" s="122" t="s">
        <v>776</v>
      </c>
      <c r="C438" s="122">
        <v>129310</v>
      </c>
      <c r="D438" s="125">
        <v>44260</v>
      </c>
      <c r="E438" s="126">
        <v>20.47</v>
      </c>
      <c r="F438" s="126">
        <v>-1.3969</v>
      </c>
      <c r="G438" s="126">
        <v>0.14680000000000001</v>
      </c>
      <c r="H438" s="126">
        <v>3.6456</v>
      </c>
      <c r="I438" s="126">
        <v>4.173</v>
      </c>
      <c r="J438" s="126">
        <v>7.3977000000000004</v>
      </c>
      <c r="K438" s="126">
        <v>18.460599999999999</v>
      </c>
      <c r="L438" s="126">
        <v>36.648899999999998</v>
      </c>
      <c r="M438" s="126">
        <v>55.783900000000003</v>
      </c>
      <c r="N438" s="126">
        <v>42.4495</v>
      </c>
      <c r="O438" s="126">
        <v>4.9020999999999999</v>
      </c>
      <c r="P438" s="126">
        <v>13.2927</v>
      </c>
      <c r="Q438" s="126">
        <v>11.095700000000001</v>
      </c>
      <c r="R438" s="126">
        <v>13.3028</v>
      </c>
      <c r="S438" s="119" t="s">
        <v>1830</v>
      </c>
    </row>
    <row r="439" spans="1:19" x14ac:dyDescent="0.3">
      <c r="A439" s="122" t="s">
        <v>773</v>
      </c>
      <c r="B439" s="122" t="s">
        <v>777</v>
      </c>
      <c r="C439" s="122">
        <v>129312</v>
      </c>
      <c r="D439" s="125">
        <v>44260</v>
      </c>
      <c r="E439" s="126">
        <v>21.54</v>
      </c>
      <c r="F439" s="126">
        <v>-1.3735999999999999</v>
      </c>
      <c r="G439" s="126">
        <v>0.13950000000000001</v>
      </c>
      <c r="H439" s="126">
        <v>3.6574</v>
      </c>
      <c r="I439" s="126">
        <v>4.2089999999999996</v>
      </c>
      <c r="J439" s="126">
        <v>7.4850000000000003</v>
      </c>
      <c r="K439" s="126">
        <v>18.743099999999998</v>
      </c>
      <c r="L439" s="126">
        <v>37.2849</v>
      </c>
      <c r="M439" s="126">
        <v>56.8827</v>
      </c>
      <c r="N439" s="126">
        <v>43.695799999999998</v>
      </c>
      <c r="O439" s="126">
        <v>5.7716000000000003</v>
      </c>
      <c r="P439" s="126">
        <v>14.162000000000001</v>
      </c>
      <c r="Q439" s="126">
        <v>11.930300000000001</v>
      </c>
      <c r="R439" s="126">
        <v>14.166600000000001</v>
      </c>
      <c r="S439" s="119" t="s">
        <v>1830</v>
      </c>
    </row>
    <row r="440" spans="1:19" x14ac:dyDescent="0.3">
      <c r="A440" s="122" t="s">
        <v>773</v>
      </c>
      <c r="B440" s="122" t="s">
        <v>778</v>
      </c>
      <c r="C440" s="122">
        <v>145750</v>
      </c>
      <c r="D440" s="125">
        <v>44260</v>
      </c>
      <c r="E440" s="126">
        <v>14.54</v>
      </c>
      <c r="F440" s="126">
        <v>-1.0884</v>
      </c>
      <c r="G440" s="126">
        <v>0.13769999999999999</v>
      </c>
      <c r="H440" s="126">
        <v>2.9744999999999999</v>
      </c>
      <c r="I440" s="126">
        <v>-0.13739999999999999</v>
      </c>
      <c r="J440" s="126">
        <v>0.6925</v>
      </c>
      <c r="K440" s="126">
        <v>9.2411999999999992</v>
      </c>
      <c r="L440" s="126">
        <v>24.273499999999999</v>
      </c>
      <c r="M440" s="126">
        <v>41.715400000000002</v>
      </c>
      <c r="N440" s="126">
        <v>32.061799999999998</v>
      </c>
      <c r="O440" s="126"/>
      <c r="P440" s="126"/>
      <c r="Q440" s="126">
        <v>18.497499999999999</v>
      </c>
      <c r="R440" s="126">
        <v>19.717099999999999</v>
      </c>
      <c r="S440" s="119" t="s">
        <v>1830</v>
      </c>
    </row>
    <row r="441" spans="1:19" x14ac:dyDescent="0.3">
      <c r="A441" s="122" t="s">
        <v>773</v>
      </c>
      <c r="B441" s="122" t="s">
        <v>779</v>
      </c>
      <c r="C441" s="122">
        <v>145747</v>
      </c>
      <c r="D441" s="125">
        <v>44260</v>
      </c>
      <c r="E441" s="126">
        <v>14.08</v>
      </c>
      <c r="F441" s="126">
        <v>-1.0541</v>
      </c>
      <c r="G441" s="126">
        <v>0.14219999999999999</v>
      </c>
      <c r="H441" s="126">
        <v>2.9239999999999999</v>
      </c>
      <c r="I441" s="126">
        <v>-0.14180000000000001</v>
      </c>
      <c r="J441" s="126">
        <v>0.64329999999999998</v>
      </c>
      <c r="K441" s="126">
        <v>8.9783000000000008</v>
      </c>
      <c r="L441" s="126">
        <v>23.7258</v>
      </c>
      <c r="M441" s="126">
        <v>40.659300000000002</v>
      </c>
      <c r="N441" s="126">
        <v>30.612200000000001</v>
      </c>
      <c r="O441" s="126"/>
      <c r="P441" s="126"/>
      <c r="Q441" s="126">
        <v>16.782800000000002</v>
      </c>
      <c r="R441" s="126">
        <v>18.043500000000002</v>
      </c>
      <c r="S441" s="119" t="s">
        <v>1830</v>
      </c>
    </row>
    <row r="442" spans="1:19" x14ac:dyDescent="0.3">
      <c r="A442" s="122" t="s">
        <v>773</v>
      </c>
      <c r="B442" s="122" t="s">
        <v>780</v>
      </c>
      <c r="C442" s="122">
        <v>102807</v>
      </c>
      <c r="D442" s="125">
        <v>44260</v>
      </c>
      <c r="E442" s="126">
        <v>70.92</v>
      </c>
      <c r="F442" s="126">
        <v>-1.1292</v>
      </c>
      <c r="G442" s="126">
        <v>0.1129</v>
      </c>
      <c r="H442" s="126">
        <v>3.3216999999999999</v>
      </c>
      <c r="I442" s="126">
        <v>1.3431999999999999</v>
      </c>
      <c r="J442" s="126">
        <v>1.7212000000000001</v>
      </c>
      <c r="K442" s="126">
        <v>13.0379</v>
      </c>
      <c r="L442" s="126">
        <v>30.367599999999999</v>
      </c>
      <c r="M442" s="126">
        <v>43.824800000000003</v>
      </c>
      <c r="N442" s="126">
        <v>34.6753</v>
      </c>
      <c r="O442" s="126">
        <v>11.172599999999999</v>
      </c>
      <c r="P442" s="126">
        <v>17.819400000000002</v>
      </c>
      <c r="Q442" s="126">
        <v>12.6899</v>
      </c>
      <c r="R442" s="126">
        <v>17.346399999999999</v>
      </c>
      <c r="S442" s="119" t="s">
        <v>1830</v>
      </c>
    </row>
    <row r="443" spans="1:19" x14ac:dyDescent="0.3">
      <c r="A443" s="122" t="s">
        <v>773</v>
      </c>
      <c r="B443" s="122" t="s">
        <v>781</v>
      </c>
      <c r="C443" s="122">
        <v>119438</v>
      </c>
      <c r="D443" s="125">
        <v>44260</v>
      </c>
      <c r="E443" s="126">
        <v>74.010000000000005</v>
      </c>
      <c r="F443" s="126">
        <v>-1.1222000000000001</v>
      </c>
      <c r="G443" s="126">
        <v>0.12180000000000001</v>
      </c>
      <c r="H443" s="126">
        <v>3.3371</v>
      </c>
      <c r="I443" s="126">
        <v>1.3696999999999999</v>
      </c>
      <c r="J443" s="126">
        <v>1.7599</v>
      </c>
      <c r="K443" s="126">
        <v>13.165100000000001</v>
      </c>
      <c r="L443" s="126">
        <v>30.667400000000001</v>
      </c>
      <c r="M443" s="126">
        <v>44.325299999999999</v>
      </c>
      <c r="N443" s="126">
        <v>35.351100000000002</v>
      </c>
      <c r="O443" s="126">
        <v>11.8957</v>
      </c>
      <c r="P443" s="126">
        <v>18.413599999999999</v>
      </c>
      <c r="Q443" s="126">
        <v>13.4023</v>
      </c>
      <c r="R443" s="126">
        <v>18.009699999999999</v>
      </c>
      <c r="S443" s="119" t="s">
        <v>1830</v>
      </c>
    </row>
    <row r="444" spans="1:19" x14ac:dyDescent="0.3">
      <c r="A444" s="122" t="s">
        <v>773</v>
      </c>
      <c r="B444" s="122" t="s">
        <v>782</v>
      </c>
      <c r="C444" s="122">
        <v>103678</v>
      </c>
      <c r="D444" s="125">
        <v>44260</v>
      </c>
      <c r="E444" s="126">
        <v>63.493699999999997</v>
      </c>
      <c r="F444" s="126">
        <v>-1.2962</v>
      </c>
      <c r="G444" s="126">
        <v>-0.24929999999999999</v>
      </c>
      <c r="H444" s="126">
        <v>2.4079999999999999</v>
      </c>
      <c r="I444" s="126">
        <v>1.5306</v>
      </c>
      <c r="J444" s="126">
        <v>4.8531000000000004</v>
      </c>
      <c r="K444" s="126">
        <v>18.435400000000001</v>
      </c>
      <c r="L444" s="126">
        <v>39.842300000000002</v>
      </c>
      <c r="M444" s="126">
        <v>58.6629</v>
      </c>
      <c r="N444" s="126">
        <v>44.432499999999997</v>
      </c>
      <c r="O444" s="126">
        <v>10.6318</v>
      </c>
      <c r="P444" s="126">
        <v>15.7174</v>
      </c>
      <c r="Q444" s="126">
        <v>13.2944</v>
      </c>
      <c r="R444" s="126">
        <v>17.684999999999999</v>
      </c>
      <c r="S444" s="119" t="s">
        <v>1831</v>
      </c>
    </row>
    <row r="445" spans="1:19" x14ac:dyDescent="0.3">
      <c r="A445" s="122" t="s">
        <v>773</v>
      </c>
      <c r="B445" s="122" t="s">
        <v>783</v>
      </c>
      <c r="C445" s="122">
        <v>118527</v>
      </c>
      <c r="D445" s="125">
        <v>44260</v>
      </c>
      <c r="E445" s="126">
        <v>67.151399999999995</v>
      </c>
      <c r="F445" s="126">
        <v>-1.2941</v>
      </c>
      <c r="G445" s="126">
        <v>-0.2432</v>
      </c>
      <c r="H445" s="126">
        <v>2.423</v>
      </c>
      <c r="I445" s="126">
        <v>1.5612999999999999</v>
      </c>
      <c r="J445" s="126">
        <v>4.9173</v>
      </c>
      <c r="K445" s="126">
        <v>18.679600000000001</v>
      </c>
      <c r="L445" s="126">
        <v>40.476199999999999</v>
      </c>
      <c r="M445" s="126">
        <v>59.848500000000001</v>
      </c>
      <c r="N445" s="126">
        <v>45.967700000000001</v>
      </c>
      <c r="O445" s="126">
        <v>11.545299999999999</v>
      </c>
      <c r="P445" s="126">
        <v>16.614100000000001</v>
      </c>
      <c r="Q445" s="126">
        <v>13.7736</v>
      </c>
      <c r="R445" s="126">
        <v>18.759499999999999</v>
      </c>
      <c r="S445" s="119" t="s">
        <v>1831</v>
      </c>
    </row>
    <row r="446" spans="1:19" x14ac:dyDescent="0.3">
      <c r="A446" s="122" t="s">
        <v>773</v>
      </c>
      <c r="B446" s="122" t="s">
        <v>784</v>
      </c>
      <c r="C446" s="122">
        <v>120749</v>
      </c>
      <c r="D446" s="125">
        <v>44260</v>
      </c>
      <c r="E446" s="126">
        <v>87.972899999999996</v>
      </c>
      <c r="F446" s="126">
        <v>-1.3494999999999999</v>
      </c>
      <c r="G446" s="126">
        <v>-0.55840000000000001</v>
      </c>
      <c r="H446" s="126">
        <v>2.8144999999999998</v>
      </c>
      <c r="I446" s="126">
        <v>1.8456999999999999</v>
      </c>
      <c r="J446" s="126">
        <v>2.8344999999999998</v>
      </c>
      <c r="K446" s="126">
        <v>12.402900000000001</v>
      </c>
      <c r="L446" s="126">
        <v>27.032800000000002</v>
      </c>
      <c r="M446" s="126">
        <v>43.380600000000001</v>
      </c>
      <c r="N446" s="126">
        <v>34.250300000000003</v>
      </c>
      <c r="O446" s="126">
        <v>10.5855</v>
      </c>
      <c r="P446" s="126">
        <v>14.901</v>
      </c>
      <c r="Q446" s="126">
        <v>12.0082</v>
      </c>
      <c r="R446" s="126">
        <v>15.013</v>
      </c>
      <c r="S446" s="119" t="s">
        <v>1830</v>
      </c>
    </row>
    <row r="447" spans="1:19" x14ac:dyDescent="0.3">
      <c r="A447" s="122" t="s">
        <v>773</v>
      </c>
      <c r="B447" s="122" t="s">
        <v>785</v>
      </c>
      <c r="C447" s="122">
        <v>103026</v>
      </c>
      <c r="D447" s="125">
        <v>44260</v>
      </c>
      <c r="E447" s="126">
        <v>83.685699999999997</v>
      </c>
      <c r="F447" s="126">
        <v>-1.3512999999999999</v>
      </c>
      <c r="G447" s="126">
        <v>-0.56389999999999996</v>
      </c>
      <c r="H447" s="126">
        <v>2.802</v>
      </c>
      <c r="I447" s="126">
        <v>1.8219000000000001</v>
      </c>
      <c r="J447" s="126">
        <v>2.7877000000000001</v>
      </c>
      <c r="K447" s="126">
        <v>12.242000000000001</v>
      </c>
      <c r="L447" s="126">
        <v>26.669799999999999</v>
      </c>
      <c r="M447" s="126">
        <v>42.773800000000001</v>
      </c>
      <c r="N447" s="126">
        <v>33.499600000000001</v>
      </c>
      <c r="O447" s="126">
        <v>9.9329000000000001</v>
      </c>
      <c r="P447" s="126">
        <v>14.204800000000001</v>
      </c>
      <c r="Q447" s="126">
        <v>14.344200000000001</v>
      </c>
      <c r="R447" s="126">
        <v>14.363</v>
      </c>
      <c r="S447" s="119" t="s">
        <v>1830</v>
      </c>
    </row>
    <row r="448" spans="1:19" x14ac:dyDescent="0.3">
      <c r="A448" s="127" t="s">
        <v>27</v>
      </c>
      <c r="B448" s="122"/>
      <c r="C448" s="122"/>
      <c r="D448" s="122"/>
      <c r="E448" s="122"/>
      <c r="F448" s="128">
        <f t="shared" ref="F448:R448" si="21">AVERAGE(F436:F447)</f>
        <v>-1.236475</v>
      </c>
      <c r="G448" s="128">
        <f t="shared" si="21"/>
        <v>-0.14407499999999998</v>
      </c>
      <c r="H448" s="128">
        <f t="shared" si="21"/>
        <v>2.9153249999999997</v>
      </c>
      <c r="I448" s="128">
        <f t="shared" si="21"/>
        <v>1.8447583333333333</v>
      </c>
      <c r="J448" s="128">
        <f t="shared" si="21"/>
        <v>3.3368083333333334</v>
      </c>
      <c r="K448" s="128">
        <f t="shared" si="21"/>
        <v>13.366241666666665</v>
      </c>
      <c r="L448" s="128">
        <f t="shared" si="21"/>
        <v>29.975108333333338</v>
      </c>
      <c r="M448" s="128">
        <f t="shared" si="21"/>
        <v>47.213774999999998</v>
      </c>
      <c r="N448" s="128">
        <f t="shared" si="21"/>
        <v>35.97355833333333</v>
      </c>
      <c r="O448" s="128">
        <f t="shared" si="21"/>
        <v>8.49221</v>
      </c>
      <c r="P448" s="128">
        <f t="shared" si="21"/>
        <v>14.552490000000002</v>
      </c>
      <c r="Q448" s="128">
        <f t="shared" si="21"/>
        <v>13.81235833333333</v>
      </c>
      <c r="R448" s="128">
        <f t="shared" si="21"/>
        <v>15.961258333333333</v>
      </c>
      <c r="S448" s="119"/>
    </row>
    <row r="449" spans="1:19" x14ac:dyDescent="0.3">
      <c r="A449" s="127" t="s">
        <v>408</v>
      </c>
      <c r="B449" s="122"/>
      <c r="C449" s="122"/>
      <c r="D449" s="122"/>
      <c r="E449" s="122"/>
      <c r="F449" s="128">
        <f t="shared" ref="F449:R449" si="22">MEDIAN(F436:F447)</f>
        <v>-1.2436500000000001</v>
      </c>
      <c r="G449" s="128">
        <f t="shared" si="22"/>
        <v>-6.5150000000000013E-2</v>
      </c>
      <c r="H449" s="128">
        <f t="shared" si="22"/>
        <v>2.8692500000000001</v>
      </c>
      <c r="I449" s="128">
        <f t="shared" si="22"/>
        <v>1.6916</v>
      </c>
      <c r="J449" s="128">
        <f t="shared" si="22"/>
        <v>2.64445</v>
      </c>
      <c r="K449" s="128">
        <f t="shared" si="22"/>
        <v>12.720400000000001</v>
      </c>
      <c r="L449" s="128">
        <f t="shared" si="22"/>
        <v>28.700200000000002</v>
      </c>
      <c r="M449" s="128">
        <f t="shared" si="22"/>
        <v>43.602699999999999</v>
      </c>
      <c r="N449" s="128">
        <f t="shared" si="22"/>
        <v>34.462800000000001</v>
      </c>
      <c r="O449" s="128">
        <f t="shared" si="22"/>
        <v>10.2592</v>
      </c>
      <c r="P449" s="128">
        <f t="shared" si="22"/>
        <v>14.552900000000001</v>
      </c>
      <c r="Q449" s="128">
        <f t="shared" si="22"/>
        <v>13.34835</v>
      </c>
      <c r="R449" s="128">
        <f t="shared" si="22"/>
        <v>16.1797</v>
      </c>
      <c r="S449" s="119"/>
    </row>
    <row r="450" spans="1:19" x14ac:dyDescent="0.3">
      <c r="A450" s="122"/>
      <c r="B450" s="122"/>
      <c r="C450" s="122"/>
      <c r="D450" s="122"/>
      <c r="E450" s="122"/>
      <c r="F450" s="122"/>
      <c r="G450" s="122"/>
      <c r="H450" s="122"/>
      <c r="I450" s="122"/>
      <c r="J450" s="122"/>
      <c r="K450" s="122"/>
      <c r="L450" s="122"/>
      <c r="M450" s="122"/>
      <c r="N450" s="122"/>
      <c r="O450" s="122"/>
      <c r="P450" s="122"/>
      <c r="Q450" s="122"/>
      <c r="R450" s="122"/>
      <c r="S450" s="118"/>
    </row>
    <row r="451" spans="1:19" x14ac:dyDescent="0.3">
      <c r="A451" s="124" t="s">
        <v>383</v>
      </c>
      <c r="B451" s="124"/>
      <c r="C451" s="124"/>
      <c r="D451" s="124"/>
      <c r="E451" s="124"/>
      <c r="F451" s="124"/>
      <c r="G451" s="124"/>
      <c r="H451" s="124"/>
      <c r="I451" s="124"/>
      <c r="J451" s="124"/>
      <c r="K451" s="124"/>
      <c r="L451" s="124"/>
      <c r="M451" s="124"/>
      <c r="N451" s="124"/>
      <c r="O451" s="124"/>
      <c r="P451" s="124"/>
      <c r="Q451" s="124"/>
      <c r="R451" s="124"/>
      <c r="S451" s="121"/>
    </row>
    <row r="452" spans="1:19" x14ac:dyDescent="0.3">
      <c r="A452" s="122" t="s">
        <v>358</v>
      </c>
      <c r="B452" s="122" t="s">
        <v>53</v>
      </c>
      <c r="C452" s="122">
        <v>119505</v>
      </c>
      <c r="D452" s="125">
        <v>44260</v>
      </c>
      <c r="E452" s="126">
        <v>35.724200000000003</v>
      </c>
      <c r="F452" s="126">
        <v>-0.20430000000000001</v>
      </c>
      <c r="G452" s="126">
        <v>1.9075</v>
      </c>
      <c r="H452" s="126">
        <v>10.500999999999999</v>
      </c>
      <c r="I452" s="126">
        <v>0.18390000000000001</v>
      </c>
      <c r="J452" s="126">
        <v>3.2593999999999999</v>
      </c>
      <c r="K452" s="126">
        <v>1.7954000000000001</v>
      </c>
      <c r="L452" s="126">
        <v>4.6421000000000001</v>
      </c>
      <c r="M452" s="126">
        <v>8.9713999999999992</v>
      </c>
      <c r="N452" s="126">
        <v>7.4176000000000002</v>
      </c>
      <c r="O452" s="126">
        <v>5.7868000000000004</v>
      </c>
      <c r="P452" s="126">
        <v>6.4962999999999997</v>
      </c>
      <c r="Q452" s="126">
        <v>7.7297000000000002</v>
      </c>
      <c r="R452" s="126">
        <v>5.2169999999999996</v>
      </c>
      <c r="S452" s="119"/>
    </row>
    <row r="453" spans="1:19" x14ac:dyDescent="0.3">
      <c r="A453" s="122" t="s">
        <v>358</v>
      </c>
      <c r="B453" s="122" t="s">
        <v>82</v>
      </c>
      <c r="C453" s="122">
        <v>111848</v>
      </c>
      <c r="D453" s="125">
        <v>44260</v>
      </c>
      <c r="E453" s="126">
        <v>23.6188</v>
      </c>
      <c r="F453" s="126">
        <v>-0.61809999999999998</v>
      </c>
      <c r="G453" s="126">
        <v>1.5456000000000001</v>
      </c>
      <c r="H453" s="126">
        <v>10.108700000000001</v>
      </c>
      <c r="I453" s="126">
        <v>-0.29870000000000002</v>
      </c>
      <c r="J453" s="126">
        <v>2.71</v>
      </c>
      <c r="K453" s="126">
        <v>1.2024999999999999</v>
      </c>
      <c r="L453" s="126">
        <v>4.0259</v>
      </c>
      <c r="M453" s="126">
        <v>8.3368000000000002</v>
      </c>
      <c r="N453" s="126">
        <v>6.7892999999999999</v>
      </c>
      <c r="O453" s="126">
        <v>5.1872999999999996</v>
      </c>
      <c r="P453" s="126">
        <v>5.8795999999999999</v>
      </c>
      <c r="Q453" s="126">
        <v>7.4797000000000002</v>
      </c>
      <c r="R453" s="126">
        <v>4.6063999999999998</v>
      </c>
      <c r="S453" s="119"/>
    </row>
    <row r="454" spans="1:19" x14ac:dyDescent="0.3">
      <c r="A454" s="122" t="s">
        <v>358</v>
      </c>
      <c r="B454" s="122" t="s">
        <v>83</v>
      </c>
      <c r="C454" s="122">
        <v>102767</v>
      </c>
      <c r="D454" s="125">
        <v>44260</v>
      </c>
      <c r="E454" s="126">
        <v>34.148299999999999</v>
      </c>
      <c r="F454" s="126">
        <v>-0.53439999999999999</v>
      </c>
      <c r="G454" s="126">
        <v>1.5679000000000001</v>
      </c>
      <c r="H454" s="126">
        <v>10.1434</v>
      </c>
      <c r="I454" s="126">
        <v>-0.27789999999999998</v>
      </c>
      <c r="J454" s="126">
        <v>2.7313000000000001</v>
      </c>
      <c r="K454" s="126">
        <v>1.2158</v>
      </c>
      <c r="L454" s="126">
        <v>4.0404999999999998</v>
      </c>
      <c r="M454" s="126">
        <v>8.3482000000000003</v>
      </c>
      <c r="N454" s="126">
        <v>6.8026</v>
      </c>
      <c r="O454" s="126">
        <v>5.1920000000000002</v>
      </c>
      <c r="P454" s="126">
        <v>5.8822999999999999</v>
      </c>
      <c r="Q454" s="126">
        <v>7.7533000000000003</v>
      </c>
      <c r="R454" s="126">
        <v>4.6128999999999998</v>
      </c>
      <c r="S454" s="119"/>
    </row>
    <row r="455" spans="1:19" x14ac:dyDescent="0.3">
      <c r="A455" s="122" t="s">
        <v>358</v>
      </c>
      <c r="B455" s="122" t="s">
        <v>54</v>
      </c>
      <c r="C455" s="122">
        <v>147808</v>
      </c>
      <c r="D455" s="125">
        <v>44260</v>
      </c>
      <c r="E455" s="126">
        <v>1.4522999999999999</v>
      </c>
      <c r="F455" s="126">
        <v>0</v>
      </c>
      <c r="G455" s="126">
        <v>0</v>
      </c>
      <c r="H455" s="126">
        <v>0</v>
      </c>
      <c r="I455" s="126">
        <v>0</v>
      </c>
      <c r="J455" s="126">
        <v>0</v>
      </c>
      <c r="K455" s="126">
        <v>0</v>
      </c>
      <c r="L455" s="126">
        <v>0</v>
      </c>
      <c r="M455" s="126">
        <v>0</v>
      </c>
      <c r="N455" s="126">
        <v>-25.857700000000001</v>
      </c>
      <c r="O455" s="126"/>
      <c r="P455" s="126"/>
      <c r="Q455" s="126">
        <v>-19.292000000000002</v>
      </c>
      <c r="R455" s="126"/>
      <c r="S455" s="119"/>
    </row>
    <row r="456" spans="1:19" x14ac:dyDescent="0.3">
      <c r="A456" s="122" t="s">
        <v>358</v>
      </c>
      <c r="B456" s="122" t="s">
        <v>84</v>
      </c>
      <c r="C456" s="122">
        <v>147807</v>
      </c>
      <c r="D456" s="125">
        <v>44260</v>
      </c>
      <c r="E456" s="126">
        <v>0.96740000000000004</v>
      </c>
      <c r="F456" s="126">
        <v>0</v>
      </c>
      <c r="G456" s="126">
        <v>0</v>
      </c>
      <c r="H456" s="126">
        <v>0</v>
      </c>
      <c r="I456" s="126">
        <v>0</v>
      </c>
      <c r="J456" s="126">
        <v>0</v>
      </c>
      <c r="K456" s="126">
        <v>0</v>
      </c>
      <c r="L456" s="126">
        <v>0</v>
      </c>
      <c r="M456" s="126">
        <v>0</v>
      </c>
      <c r="N456" s="126">
        <v>-25.852699999999999</v>
      </c>
      <c r="O456" s="126"/>
      <c r="P456" s="126"/>
      <c r="Q456" s="126">
        <v>-19.2879</v>
      </c>
      <c r="R456" s="126"/>
      <c r="S456" s="119"/>
    </row>
    <row r="457" spans="1:19" x14ac:dyDescent="0.3">
      <c r="A457" s="122" t="s">
        <v>358</v>
      </c>
      <c r="B457" s="122" t="s">
        <v>85</v>
      </c>
      <c r="C457" s="122">
        <v>147804</v>
      </c>
      <c r="D457" s="125">
        <v>44260</v>
      </c>
      <c r="E457" s="126">
        <v>1.3985000000000001</v>
      </c>
      <c r="F457" s="126">
        <v>0</v>
      </c>
      <c r="G457" s="126">
        <v>0</v>
      </c>
      <c r="H457" s="126">
        <v>0</v>
      </c>
      <c r="I457" s="126">
        <v>0</v>
      </c>
      <c r="J457" s="126">
        <v>0</v>
      </c>
      <c r="K457" s="126">
        <v>0</v>
      </c>
      <c r="L457" s="126">
        <v>0</v>
      </c>
      <c r="M457" s="126">
        <v>0</v>
      </c>
      <c r="N457" s="126">
        <v>-25.8523</v>
      </c>
      <c r="O457" s="126"/>
      <c r="P457" s="126"/>
      <c r="Q457" s="126">
        <v>-19.2897</v>
      </c>
      <c r="R457" s="126"/>
      <c r="S457" s="119"/>
    </row>
    <row r="458" spans="1:19" x14ac:dyDescent="0.3">
      <c r="A458" s="122" t="s">
        <v>358</v>
      </c>
      <c r="B458" s="122" t="s">
        <v>55</v>
      </c>
      <c r="C458" s="122">
        <v>120451</v>
      </c>
      <c r="D458" s="125">
        <v>44260</v>
      </c>
      <c r="E458" s="126">
        <v>24.3049</v>
      </c>
      <c r="F458" s="126">
        <v>-2.4026000000000001</v>
      </c>
      <c r="G458" s="126">
        <v>4.2064000000000004</v>
      </c>
      <c r="H458" s="126">
        <v>14.543100000000001</v>
      </c>
      <c r="I458" s="126">
        <v>-15.518599999999999</v>
      </c>
      <c r="J458" s="126">
        <v>-12.835699999999999</v>
      </c>
      <c r="K458" s="126">
        <v>-8.4285999999999994</v>
      </c>
      <c r="L458" s="126">
        <v>-0.63170000000000004</v>
      </c>
      <c r="M458" s="126">
        <v>4.0810000000000004</v>
      </c>
      <c r="N458" s="126">
        <v>5.9240000000000004</v>
      </c>
      <c r="O458" s="126">
        <v>9.7079000000000004</v>
      </c>
      <c r="P458" s="126">
        <v>9.3660999999999994</v>
      </c>
      <c r="Q458" s="126">
        <v>9.4040999999999997</v>
      </c>
      <c r="R458" s="126">
        <v>10.513299999999999</v>
      </c>
      <c r="S458" s="119"/>
    </row>
    <row r="459" spans="1:19" x14ac:dyDescent="0.3">
      <c r="A459" s="122" t="s">
        <v>358</v>
      </c>
      <c r="B459" s="122" t="s">
        <v>86</v>
      </c>
      <c r="C459" s="122">
        <v>115068</v>
      </c>
      <c r="D459" s="125">
        <v>44260</v>
      </c>
      <c r="E459" s="126">
        <v>22.472899999999999</v>
      </c>
      <c r="F459" s="126">
        <v>-2.7608999999999999</v>
      </c>
      <c r="G459" s="126">
        <v>3.7909000000000002</v>
      </c>
      <c r="H459" s="126">
        <v>14.168699999999999</v>
      </c>
      <c r="I459" s="126">
        <v>-15.920400000000001</v>
      </c>
      <c r="J459" s="126">
        <v>-13.240399999999999</v>
      </c>
      <c r="K459" s="126">
        <v>-8.8356999999999992</v>
      </c>
      <c r="L459" s="126">
        <v>-1.0484</v>
      </c>
      <c r="M459" s="126">
        <v>3.6537000000000002</v>
      </c>
      <c r="N459" s="126">
        <v>5.4802999999999997</v>
      </c>
      <c r="O459" s="126">
        <v>8.9992000000000001</v>
      </c>
      <c r="P459" s="126">
        <v>8.5503</v>
      </c>
      <c r="Q459" s="126">
        <v>8.5561000000000007</v>
      </c>
      <c r="R459" s="126">
        <v>9.9069000000000003</v>
      </c>
      <c r="S459" s="119"/>
    </row>
    <row r="460" spans="1:19" x14ac:dyDescent="0.3">
      <c r="A460" s="122" t="s">
        <v>358</v>
      </c>
      <c r="B460" s="122" t="s">
        <v>87</v>
      </c>
      <c r="C460" s="122">
        <v>117631</v>
      </c>
      <c r="D460" s="125">
        <v>44260</v>
      </c>
      <c r="E460" s="126">
        <v>18.099599999999999</v>
      </c>
      <c r="F460" s="126">
        <v>-65.8245</v>
      </c>
      <c r="G460" s="126">
        <v>-21.6736</v>
      </c>
      <c r="H460" s="126">
        <v>-2.5914999999999999</v>
      </c>
      <c r="I460" s="126">
        <v>-10.894500000000001</v>
      </c>
      <c r="J460" s="126">
        <v>-9.8780000000000001</v>
      </c>
      <c r="K460" s="126">
        <v>5.0762</v>
      </c>
      <c r="L460" s="126">
        <v>6.6051000000000002</v>
      </c>
      <c r="M460" s="126">
        <v>6.8490000000000002</v>
      </c>
      <c r="N460" s="126">
        <v>6.0359999999999996</v>
      </c>
      <c r="O460" s="126">
        <v>4.0236000000000001</v>
      </c>
      <c r="P460" s="126">
        <v>5.7157999999999998</v>
      </c>
      <c r="Q460" s="126">
        <v>7.0701999999999998</v>
      </c>
      <c r="R460" s="126">
        <v>2.4533999999999998</v>
      </c>
      <c r="S460" s="119" t="s">
        <v>1814</v>
      </c>
    </row>
    <row r="461" spans="1:19" x14ac:dyDescent="0.3">
      <c r="A461" s="122" t="s">
        <v>358</v>
      </c>
      <c r="B461" s="122" t="s">
        <v>56</v>
      </c>
      <c r="C461" s="122">
        <v>119337</v>
      </c>
      <c r="D461" s="125">
        <v>44260</v>
      </c>
      <c r="E461" s="126">
        <v>19.117699999999999</v>
      </c>
      <c r="F461" s="126">
        <v>-65.369200000000006</v>
      </c>
      <c r="G461" s="126">
        <v>-21.345800000000001</v>
      </c>
      <c r="H461" s="126">
        <v>-2.2355999999999998</v>
      </c>
      <c r="I461" s="126">
        <v>-10.5566</v>
      </c>
      <c r="J461" s="126">
        <v>-9.5439000000000007</v>
      </c>
      <c r="K461" s="126">
        <v>5.4116</v>
      </c>
      <c r="L461" s="126">
        <v>6.9462999999999999</v>
      </c>
      <c r="M461" s="126">
        <v>7.1928999999999998</v>
      </c>
      <c r="N461" s="126">
        <v>6.3914999999999997</v>
      </c>
      <c r="O461" s="126">
        <v>4.4630000000000001</v>
      </c>
      <c r="P461" s="126">
        <v>6.2568999999999999</v>
      </c>
      <c r="Q461" s="126">
        <v>7.5644999999999998</v>
      </c>
      <c r="R461" s="126">
        <v>2.8422999999999998</v>
      </c>
      <c r="S461" s="119" t="s">
        <v>1814</v>
      </c>
    </row>
    <row r="462" spans="1:19" x14ac:dyDescent="0.3">
      <c r="A462" s="122" t="s">
        <v>358</v>
      </c>
      <c r="B462" s="122" t="s">
        <v>88</v>
      </c>
      <c r="C462" s="122">
        <v>117957</v>
      </c>
      <c r="D462" s="125">
        <v>44260</v>
      </c>
      <c r="E462" s="126">
        <v>35.523099999999999</v>
      </c>
      <c r="F462" s="126">
        <v>-54.376399999999997</v>
      </c>
      <c r="G462" s="126">
        <v>-18.569400000000002</v>
      </c>
      <c r="H462" s="126">
        <v>6.0251999999999999</v>
      </c>
      <c r="I462" s="126">
        <v>-11.6031</v>
      </c>
      <c r="J462" s="126">
        <v>-7.8822000000000001</v>
      </c>
      <c r="K462" s="126">
        <v>-7.6772999999999998</v>
      </c>
      <c r="L462" s="126">
        <v>-0.22500000000000001</v>
      </c>
      <c r="M462" s="126">
        <v>1.0668</v>
      </c>
      <c r="N462" s="126">
        <v>3.3447</v>
      </c>
      <c r="O462" s="126">
        <v>6.7127999999999997</v>
      </c>
      <c r="P462" s="126">
        <v>7.1454000000000004</v>
      </c>
      <c r="Q462" s="126">
        <v>8.0066000000000006</v>
      </c>
      <c r="R462" s="126">
        <v>7.0829000000000004</v>
      </c>
      <c r="S462" s="119"/>
    </row>
    <row r="463" spans="1:19" x14ac:dyDescent="0.3">
      <c r="A463" s="122" t="s">
        <v>358</v>
      </c>
      <c r="B463" s="122" t="s">
        <v>57</v>
      </c>
      <c r="C463" s="122">
        <v>119992</v>
      </c>
      <c r="D463" s="125">
        <v>44260</v>
      </c>
      <c r="E463" s="126">
        <v>37.808199999999999</v>
      </c>
      <c r="F463" s="126">
        <v>-53.019799999999996</v>
      </c>
      <c r="G463" s="126">
        <v>-17.224</v>
      </c>
      <c r="H463" s="126">
        <v>7.375</v>
      </c>
      <c r="I463" s="126">
        <v>-10.2606</v>
      </c>
      <c r="J463" s="126">
        <v>-6.5385999999999997</v>
      </c>
      <c r="K463" s="126">
        <v>-6.4713000000000003</v>
      </c>
      <c r="L463" s="126">
        <v>0.96419999999999995</v>
      </c>
      <c r="M463" s="126">
        <v>2.2107999999999999</v>
      </c>
      <c r="N463" s="126">
        <v>4.4172000000000002</v>
      </c>
      <c r="O463" s="126">
        <v>7.7676999999999996</v>
      </c>
      <c r="P463" s="126">
        <v>8.1353000000000009</v>
      </c>
      <c r="Q463" s="126">
        <v>8.6472999999999995</v>
      </c>
      <c r="R463" s="126">
        <v>8.1550999999999991</v>
      </c>
      <c r="S463" s="119"/>
    </row>
    <row r="464" spans="1:19" x14ac:dyDescent="0.3">
      <c r="A464" s="122" t="s">
        <v>358</v>
      </c>
      <c r="B464" s="122" t="s">
        <v>404</v>
      </c>
      <c r="C464" s="122">
        <v>113526</v>
      </c>
      <c r="D464" s="125">
        <v>44260</v>
      </c>
      <c r="E464" s="126">
        <v>24.787700000000001</v>
      </c>
      <c r="F464" s="126">
        <v>-53.667400000000001</v>
      </c>
      <c r="G464" s="126">
        <v>-17.7423</v>
      </c>
      <c r="H464" s="126">
        <v>6.8456000000000001</v>
      </c>
      <c r="I464" s="126">
        <v>-10.7798</v>
      </c>
      <c r="J464" s="126">
        <v>-7.0559000000000003</v>
      </c>
      <c r="K464" s="126">
        <v>-6.9783999999999997</v>
      </c>
      <c r="L464" s="126">
        <v>0.45329999999999998</v>
      </c>
      <c r="M464" s="126">
        <v>1.6782999999999999</v>
      </c>
      <c r="N464" s="126">
        <v>3.8624000000000001</v>
      </c>
      <c r="O464" s="126">
        <v>7.2748999999999997</v>
      </c>
      <c r="P464" s="126">
        <v>7.6959999999999997</v>
      </c>
      <c r="Q464" s="126">
        <v>7.8155999999999999</v>
      </c>
      <c r="R464" s="126">
        <v>7.6428000000000003</v>
      </c>
      <c r="S464" s="119"/>
    </row>
    <row r="465" spans="1:19" x14ac:dyDescent="0.3">
      <c r="A465" s="122" t="s">
        <v>358</v>
      </c>
      <c r="B465" s="122" t="s">
        <v>58</v>
      </c>
      <c r="C465" s="122">
        <v>118284</v>
      </c>
      <c r="D465" s="125">
        <v>44260</v>
      </c>
      <c r="E465" s="126">
        <v>25.028500000000001</v>
      </c>
      <c r="F465" s="126">
        <v>-25.357399999999998</v>
      </c>
      <c r="G465" s="126">
        <v>-10.1027</v>
      </c>
      <c r="H465" s="126">
        <v>1.1460999999999999</v>
      </c>
      <c r="I465" s="126">
        <v>-2.9325999999999999</v>
      </c>
      <c r="J465" s="126">
        <v>-3.6046</v>
      </c>
      <c r="K465" s="126">
        <v>-2.4497</v>
      </c>
      <c r="L465" s="126">
        <v>2.2010000000000001</v>
      </c>
      <c r="M465" s="126">
        <v>3.7644000000000002</v>
      </c>
      <c r="N465" s="126">
        <v>6.2302999999999997</v>
      </c>
      <c r="O465" s="126">
        <v>8.5931999999999995</v>
      </c>
      <c r="P465" s="126">
        <v>8.6349</v>
      </c>
      <c r="Q465" s="126">
        <v>8.7917000000000005</v>
      </c>
      <c r="R465" s="126">
        <v>9.3043999999999993</v>
      </c>
      <c r="S465" s="119" t="s">
        <v>1814</v>
      </c>
    </row>
    <row r="466" spans="1:19" x14ac:dyDescent="0.3">
      <c r="A466" s="122" t="s">
        <v>358</v>
      </c>
      <c r="B466" s="122" t="s">
        <v>89</v>
      </c>
      <c r="C466" s="122">
        <v>111962</v>
      </c>
      <c r="D466" s="125">
        <v>44260</v>
      </c>
      <c r="E466" s="126">
        <v>23.781400000000001</v>
      </c>
      <c r="F466" s="126">
        <v>-26.226400000000002</v>
      </c>
      <c r="G466" s="126">
        <v>-11.091699999999999</v>
      </c>
      <c r="H466" s="126">
        <v>0.1973</v>
      </c>
      <c r="I466" s="126">
        <v>-3.8921999999999999</v>
      </c>
      <c r="J466" s="126">
        <v>-4.5664999999999996</v>
      </c>
      <c r="K466" s="126">
        <v>-3.4047999999999998</v>
      </c>
      <c r="L466" s="126">
        <v>1.2773000000000001</v>
      </c>
      <c r="M466" s="126">
        <v>2.8485</v>
      </c>
      <c r="N466" s="126">
        <v>5.3220000000000001</v>
      </c>
      <c r="O466" s="126">
        <v>7.7058</v>
      </c>
      <c r="P466" s="126">
        <v>7.8273000000000001</v>
      </c>
      <c r="Q466" s="126">
        <v>7.6344000000000003</v>
      </c>
      <c r="R466" s="126">
        <v>8.3932000000000002</v>
      </c>
      <c r="S466" s="119" t="s">
        <v>1814</v>
      </c>
    </row>
    <row r="467" spans="1:19" x14ac:dyDescent="0.3">
      <c r="A467" s="122" t="s">
        <v>358</v>
      </c>
      <c r="B467" s="122" t="s">
        <v>59</v>
      </c>
      <c r="C467" s="122">
        <v>119239</v>
      </c>
      <c r="D467" s="125">
        <v>44260</v>
      </c>
      <c r="E467" s="126">
        <v>2662.3083999999999</v>
      </c>
      <c r="F467" s="126">
        <v>-51.5244</v>
      </c>
      <c r="G467" s="126">
        <v>-15.163399999999999</v>
      </c>
      <c r="H467" s="126">
        <v>5.6475</v>
      </c>
      <c r="I467" s="126">
        <v>-11.2578</v>
      </c>
      <c r="J467" s="126">
        <v>-11.1713</v>
      </c>
      <c r="K467" s="126">
        <v>-8.2370000000000001</v>
      </c>
      <c r="L467" s="126">
        <v>0.63690000000000002</v>
      </c>
      <c r="M467" s="126">
        <v>2.6576</v>
      </c>
      <c r="N467" s="126">
        <v>5.9783999999999997</v>
      </c>
      <c r="O467" s="126">
        <v>9.5928000000000004</v>
      </c>
      <c r="P467" s="126">
        <v>8.5835000000000008</v>
      </c>
      <c r="Q467" s="126">
        <v>8.8146000000000004</v>
      </c>
      <c r="R467" s="126">
        <v>10.3</v>
      </c>
      <c r="S467" s="119" t="s">
        <v>1814</v>
      </c>
    </row>
    <row r="468" spans="1:19" x14ac:dyDescent="0.3">
      <c r="A468" s="122" t="s">
        <v>358</v>
      </c>
      <c r="B468" s="122" t="s">
        <v>90</v>
      </c>
      <c r="C468" s="122">
        <v>105669</v>
      </c>
      <c r="D468" s="125">
        <v>44260</v>
      </c>
      <c r="E468" s="126">
        <v>2569.0464000000002</v>
      </c>
      <c r="F468" s="126">
        <v>-52.163899999999998</v>
      </c>
      <c r="G468" s="126">
        <v>-15.802899999999999</v>
      </c>
      <c r="H468" s="126">
        <v>4.9855</v>
      </c>
      <c r="I468" s="126">
        <v>-11.9312</v>
      </c>
      <c r="J468" s="126">
        <v>-11.848000000000001</v>
      </c>
      <c r="K468" s="126">
        <v>-8.9060000000000006</v>
      </c>
      <c r="L468" s="126">
        <v>-2.9899999999999999E-2</v>
      </c>
      <c r="M468" s="126">
        <v>1.9991000000000001</v>
      </c>
      <c r="N468" s="126">
        <v>5.2990000000000004</v>
      </c>
      <c r="O468" s="126">
        <v>8.9666999999999994</v>
      </c>
      <c r="P468" s="126">
        <v>8.0595999999999997</v>
      </c>
      <c r="Q468" s="126">
        <v>7.0590000000000002</v>
      </c>
      <c r="R468" s="126">
        <v>9.6000999999999994</v>
      </c>
      <c r="S468" s="119" t="s">
        <v>1814</v>
      </c>
    </row>
    <row r="469" spans="1:19" x14ac:dyDescent="0.3">
      <c r="A469" s="122" t="s">
        <v>358</v>
      </c>
      <c r="B469" s="122" t="s">
        <v>92</v>
      </c>
      <c r="C469" s="122">
        <v>100499</v>
      </c>
      <c r="D469" s="125">
        <v>44260</v>
      </c>
      <c r="E469" s="126">
        <v>69.595799999999997</v>
      </c>
      <c r="F469" s="126">
        <v>-2.8317999999999999</v>
      </c>
      <c r="G469" s="126">
        <v>8.1694999999999993</v>
      </c>
      <c r="H469" s="126">
        <v>11.510999999999999</v>
      </c>
      <c r="I469" s="126">
        <v>14.940300000000001</v>
      </c>
      <c r="J469" s="126">
        <v>16.644100000000002</v>
      </c>
      <c r="K469" s="126">
        <v>14.2745</v>
      </c>
      <c r="L469" s="126">
        <v>15.3513</v>
      </c>
      <c r="M469" s="126">
        <v>7.5804999999999998</v>
      </c>
      <c r="N469" s="126">
        <v>2.8675999999999999</v>
      </c>
      <c r="O469" s="126">
        <v>4.6673</v>
      </c>
      <c r="P469" s="126">
        <v>6.6384999999999996</v>
      </c>
      <c r="Q469" s="126">
        <v>8.4136000000000006</v>
      </c>
      <c r="R469" s="126">
        <v>2.7037</v>
      </c>
      <c r="S469" s="119" t="s">
        <v>1814</v>
      </c>
    </row>
    <row r="470" spans="1:19" x14ac:dyDescent="0.3">
      <c r="A470" s="122" t="s">
        <v>358</v>
      </c>
      <c r="B470" s="122" t="s">
        <v>61</v>
      </c>
      <c r="C470" s="122">
        <v>118495</v>
      </c>
      <c r="D470" s="125">
        <v>44260</v>
      </c>
      <c r="E470" s="126">
        <v>74.385099999999994</v>
      </c>
      <c r="F470" s="126">
        <v>-2.0116999999999998</v>
      </c>
      <c r="G470" s="126">
        <v>8.9699000000000009</v>
      </c>
      <c r="H470" s="126">
        <v>12.3103</v>
      </c>
      <c r="I470" s="126">
        <v>15.744400000000001</v>
      </c>
      <c r="J470" s="126">
        <v>17.453800000000001</v>
      </c>
      <c r="K470" s="126">
        <v>15.1038</v>
      </c>
      <c r="L470" s="126">
        <v>16.214200000000002</v>
      </c>
      <c r="M470" s="126">
        <v>8.4283000000000001</v>
      </c>
      <c r="N470" s="126">
        <v>3.7008999999999999</v>
      </c>
      <c r="O470" s="126">
        <v>5.5827</v>
      </c>
      <c r="P470" s="126">
        <v>7.5807000000000002</v>
      </c>
      <c r="Q470" s="126">
        <v>8.2233999999999998</v>
      </c>
      <c r="R470" s="126">
        <v>3.5718000000000001</v>
      </c>
      <c r="S470" s="119" t="s">
        <v>1814</v>
      </c>
    </row>
    <row r="471" spans="1:19" x14ac:dyDescent="0.3">
      <c r="A471" s="122" t="s">
        <v>358</v>
      </c>
      <c r="B471" s="122" t="s">
        <v>365</v>
      </c>
      <c r="C471" s="122">
        <v>147981</v>
      </c>
      <c r="D471" s="125"/>
      <c r="E471" s="126"/>
      <c r="F471" s="126"/>
      <c r="G471" s="126"/>
      <c r="H471" s="126"/>
      <c r="I471" s="126"/>
      <c r="J471" s="126"/>
      <c r="K471" s="126"/>
      <c r="L471" s="126"/>
      <c r="M471" s="126"/>
      <c r="N471" s="126"/>
      <c r="O471" s="126"/>
      <c r="P471" s="126"/>
      <c r="Q471" s="126"/>
      <c r="R471" s="126"/>
      <c r="S471" s="119" t="s">
        <v>1814</v>
      </c>
    </row>
    <row r="472" spans="1:19" x14ac:dyDescent="0.3">
      <c r="A472" s="122" t="s">
        <v>358</v>
      </c>
      <c r="B472" s="122" t="s">
        <v>361</v>
      </c>
      <c r="C472" s="122">
        <v>147982</v>
      </c>
      <c r="D472" s="125"/>
      <c r="E472" s="126"/>
      <c r="F472" s="126"/>
      <c r="G472" s="126"/>
      <c r="H472" s="126"/>
      <c r="I472" s="126"/>
      <c r="J472" s="126"/>
      <c r="K472" s="126"/>
      <c r="L472" s="126"/>
      <c r="M472" s="126"/>
      <c r="N472" s="126"/>
      <c r="O472" s="126"/>
      <c r="P472" s="126"/>
      <c r="Q472" s="126"/>
      <c r="R472" s="126"/>
      <c r="S472" s="119" t="s">
        <v>1814</v>
      </c>
    </row>
    <row r="473" spans="1:19" x14ac:dyDescent="0.3">
      <c r="A473" s="122" t="s">
        <v>358</v>
      </c>
      <c r="B473" s="122" t="s">
        <v>366</v>
      </c>
      <c r="C473" s="122">
        <v>147987</v>
      </c>
      <c r="D473" s="125"/>
      <c r="E473" s="126"/>
      <c r="F473" s="126"/>
      <c r="G473" s="126"/>
      <c r="H473" s="126"/>
      <c r="I473" s="126"/>
      <c r="J473" s="126"/>
      <c r="K473" s="126"/>
      <c r="L473" s="126"/>
      <c r="M473" s="126"/>
      <c r="N473" s="126"/>
      <c r="O473" s="126"/>
      <c r="P473" s="126"/>
      <c r="Q473" s="126"/>
      <c r="R473" s="126"/>
      <c r="S473" s="119" t="s">
        <v>1814</v>
      </c>
    </row>
    <row r="474" spans="1:19" x14ac:dyDescent="0.3">
      <c r="A474" s="122" t="s">
        <v>358</v>
      </c>
      <c r="B474" s="122" t="s">
        <v>362</v>
      </c>
      <c r="C474" s="122">
        <v>147988</v>
      </c>
      <c r="D474" s="125"/>
      <c r="E474" s="126"/>
      <c r="F474" s="126"/>
      <c r="G474" s="126"/>
      <c r="H474" s="126"/>
      <c r="I474" s="126"/>
      <c r="J474" s="126"/>
      <c r="K474" s="126"/>
      <c r="L474" s="126"/>
      <c r="M474" s="126"/>
      <c r="N474" s="126"/>
      <c r="O474" s="126"/>
      <c r="P474" s="126"/>
      <c r="Q474" s="126"/>
      <c r="R474" s="126"/>
      <c r="S474" s="119" t="s">
        <v>1814</v>
      </c>
    </row>
    <row r="475" spans="1:19" x14ac:dyDescent="0.3">
      <c r="A475" s="122" t="s">
        <v>358</v>
      </c>
      <c r="B475" s="122" t="s">
        <v>405</v>
      </c>
      <c r="C475" s="122">
        <v>148307</v>
      </c>
      <c r="D475" s="125"/>
      <c r="E475" s="126"/>
      <c r="F475" s="126"/>
      <c r="G475" s="126"/>
      <c r="H475" s="126"/>
      <c r="I475" s="126"/>
      <c r="J475" s="126"/>
      <c r="K475" s="126"/>
      <c r="L475" s="126"/>
      <c r="M475" s="126"/>
      <c r="N475" s="126"/>
      <c r="O475" s="126"/>
      <c r="P475" s="126"/>
      <c r="Q475" s="126"/>
      <c r="R475" s="126"/>
      <c r="S475" s="119" t="s">
        <v>1814</v>
      </c>
    </row>
    <row r="476" spans="1:19" x14ac:dyDescent="0.3">
      <c r="A476" s="122" t="s">
        <v>358</v>
      </c>
      <c r="B476" s="122" t="s">
        <v>406</v>
      </c>
      <c r="C476" s="122">
        <v>148308</v>
      </c>
      <c r="D476" s="125"/>
      <c r="E476" s="126"/>
      <c r="F476" s="126"/>
      <c r="G476" s="126"/>
      <c r="H476" s="126"/>
      <c r="I476" s="126"/>
      <c r="J476" s="126"/>
      <c r="K476" s="126"/>
      <c r="L476" s="126"/>
      <c r="M476" s="126"/>
      <c r="N476" s="126"/>
      <c r="O476" s="126"/>
      <c r="P476" s="126"/>
      <c r="Q476" s="126"/>
      <c r="R476" s="126"/>
      <c r="S476" s="119" t="s">
        <v>1814</v>
      </c>
    </row>
    <row r="477" spans="1:19" x14ac:dyDescent="0.3">
      <c r="A477" s="122" t="s">
        <v>358</v>
      </c>
      <c r="B477" s="122" t="s">
        <v>93</v>
      </c>
      <c r="C477" s="122">
        <v>101872</v>
      </c>
      <c r="D477" s="125">
        <v>44260</v>
      </c>
      <c r="E477" s="126">
        <v>67.631100000000004</v>
      </c>
      <c r="F477" s="126">
        <v>-38.655000000000001</v>
      </c>
      <c r="G477" s="126">
        <v>-2.4281000000000001</v>
      </c>
      <c r="H477" s="126">
        <v>4.5605000000000002</v>
      </c>
      <c r="I477" s="126">
        <v>-3.4312</v>
      </c>
      <c r="J477" s="126">
        <v>-1.3093999999999999</v>
      </c>
      <c r="K477" s="126">
        <v>-1.0392999999999999</v>
      </c>
      <c r="L477" s="126">
        <v>3.1097999999999999</v>
      </c>
      <c r="M477" s="126">
        <v>5.8094000000000001</v>
      </c>
      <c r="N477" s="126">
        <v>5.6733000000000002</v>
      </c>
      <c r="O477" s="126">
        <v>5.4489000000000001</v>
      </c>
      <c r="P477" s="126">
        <v>6.4077000000000002</v>
      </c>
      <c r="Q477" s="126">
        <v>8.3377999999999997</v>
      </c>
      <c r="R477" s="126">
        <v>6.5289999999999999</v>
      </c>
      <c r="S477" s="119"/>
    </row>
    <row r="478" spans="1:19" x14ac:dyDescent="0.3">
      <c r="A478" s="122" t="s">
        <v>358</v>
      </c>
      <c r="B478" s="122" t="s">
        <v>62</v>
      </c>
      <c r="C478" s="122">
        <v>119075</v>
      </c>
      <c r="D478" s="125">
        <v>44260</v>
      </c>
      <c r="E478" s="126">
        <v>71.793199999999999</v>
      </c>
      <c r="F478" s="126">
        <v>-38.090600000000002</v>
      </c>
      <c r="G478" s="126">
        <v>-1.8976999999999999</v>
      </c>
      <c r="H478" s="126">
        <v>5.0890000000000004</v>
      </c>
      <c r="I478" s="126">
        <v>-2.9215</v>
      </c>
      <c r="J478" s="126">
        <v>-0.78939999999999999</v>
      </c>
      <c r="K478" s="126">
        <v>-0.45479999999999998</v>
      </c>
      <c r="L478" s="126">
        <v>3.7212999999999998</v>
      </c>
      <c r="M478" s="126">
        <v>6.4339000000000004</v>
      </c>
      <c r="N478" s="126">
        <v>6.3757000000000001</v>
      </c>
      <c r="O478" s="126">
        <v>6.1405000000000003</v>
      </c>
      <c r="P478" s="126">
        <v>7.1138000000000003</v>
      </c>
      <c r="Q478" s="126">
        <v>7.9271000000000003</v>
      </c>
      <c r="R478" s="126">
        <v>7.2511000000000001</v>
      </c>
      <c r="S478" s="119"/>
    </row>
    <row r="479" spans="1:19" x14ac:dyDescent="0.3">
      <c r="A479" s="122" t="s">
        <v>358</v>
      </c>
      <c r="B479" s="122" t="s">
        <v>94</v>
      </c>
      <c r="C479" s="122"/>
      <c r="D479" s="125">
        <v>44260</v>
      </c>
      <c r="E479" s="126">
        <v>67.631100000000004</v>
      </c>
      <c r="F479" s="126">
        <v>-38.655000000000001</v>
      </c>
      <c r="G479" s="126">
        <v>-2.4281000000000001</v>
      </c>
      <c r="H479" s="126">
        <v>4.5605000000000002</v>
      </c>
      <c r="I479" s="126">
        <v>-3.4312</v>
      </c>
      <c r="J479" s="126">
        <v>-1.3093999999999999</v>
      </c>
      <c r="K479" s="126">
        <v>-1.0392999999999999</v>
      </c>
      <c r="L479" s="126">
        <v>3.1097999999999999</v>
      </c>
      <c r="M479" s="126">
        <v>5.8094000000000001</v>
      </c>
      <c r="N479" s="126">
        <v>5.6733000000000002</v>
      </c>
      <c r="O479" s="126">
        <v>5.4489000000000001</v>
      </c>
      <c r="P479" s="126">
        <v>6.4077000000000002</v>
      </c>
      <c r="Q479" s="126">
        <v>8.3377999999999997</v>
      </c>
      <c r="R479" s="126">
        <v>6.5289999999999999</v>
      </c>
      <c r="S479" s="119"/>
    </row>
    <row r="480" spans="1:19" x14ac:dyDescent="0.3">
      <c r="A480" s="122" t="s">
        <v>358</v>
      </c>
      <c r="B480" s="122" t="s">
        <v>95</v>
      </c>
      <c r="C480" s="122"/>
      <c r="D480" s="125">
        <v>44260</v>
      </c>
      <c r="E480" s="126">
        <v>67.631100000000004</v>
      </c>
      <c r="F480" s="126">
        <v>-38.655000000000001</v>
      </c>
      <c r="G480" s="126">
        <v>-2.4281000000000001</v>
      </c>
      <c r="H480" s="126">
        <v>4.5605000000000002</v>
      </c>
      <c r="I480" s="126">
        <v>-3.4312</v>
      </c>
      <c r="J480" s="126">
        <v>-1.3093999999999999</v>
      </c>
      <c r="K480" s="126">
        <v>-1.0392999999999999</v>
      </c>
      <c r="L480" s="126">
        <v>3.1097999999999999</v>
      </c>
      <c r="M480" s="126">
        <v>5.8094000000000001</v>
      </c>
      <c r="N480" s="126">
        <v>5.6733000000000002</v>
      </c>
      <c r="O480" s="126">
        <v>5.4489000000000001</v>
      </c>
      <c r="P480" s="126">
        <v>6.4077000000000002</v>
      </c>
      <c r="Q480" s="126">
        <v>8.3377999999999997</v>
      </c>
      <c r="R480" s="126">
        <v>6.5289999999999999</v>
      </c>
      <c r="S480" s="119"/>
    </row>
    <row r="481" spans="1:19" x14ac:dyDescent="0.3">
      <c r="A481" s="122" t="s">
        <v>358</v>
      </c>
      <c r="B481" s="122" t="s">
        <v>96</v>
      </c>
      <c r="C481" s="122">
        <v>106737</v>
      </c>
      <c r="D481" s="125">
        <v>44260</v>
      </c>
      <c r="E481" s="126">
        <v>27.849599999999999</v>
      </c>
      <c r="F481" s="126">
        <v>-51.695799999999998</v>
      </c>
      <c r="G481" s="126">
        <v>-26.025400000000001</v>
      </c>
      <c r="H481" s="126">
        <v>-8.0198</v>
      </c>
      <c r="I481" s="126">
        <v>-12.5863</v>
      </c>
      <c r="J481" s="126">
        <v>-8.69</v>
      </c>
      <c r="K481" s="126">
        <v>-6.6970999999999998</v>
      </c>
      <c r="L481" s="126">
        <v>0.67700000000000005</v>
      </c>
      <c r="M481" s="126">
        <v>2.5628000000000002</v>
      </c>
      <c r="N481" s="126">
        <v>3.7471999999999999</v>
      </c>
      <c r="O481" s="126">
        <v>7.7107000000000001</v>
      </c>
      <c r="P481" s="126">
        <v>6.8864999999999998</v>
      </c>
      <c r="Q481" s="126">
        <v>7.9280999999999997</v>
      </c>
      <c r="R481" s="126">
        <v>8.0519999999999996</v>
      </c>
      <c r="S481" s="119" t="s">
        <v>1814</v>
      </c>
    </row>
    <row r="482" spans="1:19" x14ac:dyDescent="0.3">
      <c r="A482" s="122" t="s">
        <v>358</v>
      </c>
      <c r="B482" s="122" t="s">
        <v>63</v>
      </c>
      <c r="C482" s="122">
        <v>120048</v>
      </c>
      <c r="D482" s="125">
        <v>44260</v>
      </c>
      <c r="E482" s="126">
        <v>29.6477</v>
      </c>
      <c r="F482" s="126">
        <v>-50.897500000000001</v>
      </c>
      <c r="G482" s="126">
        <v>-25.226700000000001</v>
      </c>
      <c r="H482" s="126">
        <v>-7.2359999999999998</v>
      </c>
      <c r="I482" s="126">
        <v>-11.802300000000001</v>
      </c>
      <c r="J482" s="126">
        <v>-7.9013999999999998</v>
      </c>
      <c r="K482" s="126">
        <v>-5.9207999999999998</v>
      </c>
      <c r="L482" s="126">
        <v>1.4670000000000001</v>
      </c>
      <c r="M482" s="126">
        <v>3.3637000000000001</v>
      </c>
      <c r="N482" s="126">
        <v>4.5637999999999996</v>
      </c>
      <c r="O482" s="126">
        <v>8.5391999999999992</v>
      </c>
      <c r="P482" s="126">
        <v>7.6993</v>
      </c>
      <c r="Q482" s="126">
        <v>7.7759</v>
      </c>
      <c r="R482" s="126">
        <v>8.8927999999999994</v>
      </c>
      <c r="S482" s="119" t="s">
        <v>1814</v>
      </c>
    </row>
    <row r="483" spans="1:19" x14ac:dyDescent="0.3">
      <c r="A483" s="122" t="s">
        <v>358</v>
      </c>
      <c r="B483" s="122" t="s">
        <v>407</v>
      </c>
      <c r="C483" s="122">
        <v>106736</v>
      </c>
      <c r="D483" s="125">
        <v>44260</v>
      </c>
      <c r="E483" s="126">
        <v>26.7989</v>
      </c>
      <c r="F483" s="126">
        <v>-52.09</v>
      </c>
      <c r="G483" s="126">
        <v>-26.275099999999998</v>
      </c>
      <c r="H483" s="126">
        <v>-8.2756000000000007</v>
      </c>
      <c r="I483" s="126">
        <v>-12.8346</v>
      </c>
      <c r="J483" s="126">
        <v>-8.9323999999999995</v>
      </c>
      <c r="K483" s="126">
        <v>-6.9363999999999999</v>
      </c>
      <c r="L483" s="126">
        <v>0.43120000000000003</v>
      </c>
      <c r="M483" s="126">
        <v>2.3128000000000002</v>
      </c>
      <c r="N483" s="126">
        <v>3.4950000000000001</v>
      </c>
      <c r="O483" s="126">
        <v>7.4463999999999997</v>
      </c>
      <c r="P483" s="126">
        <v>6.6205999999999996</v>
      </c>
      <c r="Q483" s="126">
        <v>7.6193</v>
      </c>
      <c r="R483" s="126">
        <v>7.79</v>
      </c>
      <c r="S483" s="119" t="s">
        <v>1814</v>
      </c>
    </row>
    <row r="484" spans="1:19" x14ac:dyDescent="0.3">
      <c r="A484" s="122" t="s">
        <v>358</v>
      </c>
      <c r="B484" s="122" t="s">
        <v>97</v>
      </c>
      <c r="C484" s="122">
        <v>112096</v>
      </c>
      <c r="D484" s="125">
        <v>44260</v>
      </c>
      <c r="E484" s="126">
        <v>27.789100000000001</v>
      </c>
      <c r="F484" s="126">
        <v>-13.129899999999999</v>
      </c>
      <c r="G484" s="126">
        <v>0.26269999999999999</v>
      </c>
      <c r="H484" s="126">
        <v>7.5350999999999999</v>
      </c>
      <c r="I484" s="126">
        <v>5.2499999999999998E-2</v>
      </c>
      <c r="J484" s="126">
        <v>1.9026000000000001</v>
      </c>
      <c r="K484" s="126">
        <v>0.32650000000000001</v>
      </c>
      <c r="L484" s="126">
        <v>4.8071000000000002</v>
      </c>
      <c r="M484" s="126">
        <v>7.2821999999999996</v>
      </c>
      <c r="N484" s="126">
        <v>8.1838999999999995</v>
      </c>
      <c r="O484" s="126">
        <v>9.3238000000000003</v>
      </c>
      <c r="P484" s="126">
        <v>9.8316999999999997</v>
      </c>
      <c r="Q484" s="126">
        <v>9.6189</v>
      </c>
      <c r="R484" s="126">
        <v>10.5097</v>
      </c>
      <c r="S484" s="119"/>
    </row>
    <row r="485" spans="1:19" x14ac:dyDescent="0.3">
      <c r="A485" s="122" t="s">
        <v>358</v>
      </c>
      <c r="B485" s="122" t="s">
        <v>64</v>
      </c>
      <c r="C485" s="122">
        <v>120603</v>
      </c>
      <c r="D485" s="125">
        <v>44260</v>
      </c>
      <c r="E485" s="126">
        <v>29.077400000000001</v>
      </c>
      <c r="F485" s="126">
        <v>-12.297499999999999</v>
      </c>
      <c r="G485" s="126">
        <v>1.0043</v>
      </c>
      <c r="H485" s="126">
        <v>8.3160000000000007</v>
      </c>
      <c r="I485" s="126">
        <v>0.84550000000000003</v>
      </c>
      <c r="J485" s="126">
        <v>2.6909000000000001</v>
      </c>
      <c r="K485" s="126">
        <v>1.1134999999999999</v>
      </c>
      <c r="L485" s="126">
        <v>5.5789999999999997</v>
      </c>
      <c r="M485" s="126">
        <v>8.0577000000000005</v>
      </c>
      <c r="N485" s="126">
        <v>8.9383999999999997</v>
      </c>
      <c r="O485" s="126">
        <v>10.0892</v>
      </c>
      <c r="P485" s="126">
        <v>10.6144</v>
      </c>
      <c r="Q485" s="126">
        <v>10.849</v>
      </c>
      <c r="R485" s="126">
        <v>11.267899999999999</v>
      </c>
      <c r="S485" s="119"/>
    </row>
    <row r="486" spans="1:19" x14ac:dyDescent="0.3">
      <c r="A486" s="122" t="s">
        <v>358</v>
      </c>
      <c r="B486" s="122" t="s">
        <v>98</v>
      </c>
      <c r="C486" s="122">
        <v>116583</v>
      </c>
      <c r="D486" s="125">
        <v>44260</v>
      </c>
      <c r="E486" s="126">
        <v>17.1477</v>
      </c>
      <c r="F486" s="126">
        <v>-26.8002</v>
      </c>
      <c r="G486" s="126">
        <v>-6.3114999999999997</v>
      </c>
      <c r="H486" s="126">
        <v>3.3166000000000002</v>
      </c>
      <c r="I486" s="126">
        <v>-3.6415000000000002</v>
      </c>
      <c r="J486" s="126">
        <v>-3.04E-2</v>
      </c>
      <c r="K486" s="126">
        <v>0.2949</v>
      </c>
      <c r="L486" s="126">
        <v>4.3091999999999997</v>
      </c>
      <c r="M486" s="126">
        <v>6.9644000000000004</v>
      </c>
      <c r="N486" s="126">
        <v>6.4109999999999996</v>
      </c>
      <c r="O486" s="126">
        <v>7.1172000000000004</v>
      </c>
      <c r="P486" s="126">
        <v>5.9589999999999996</v>
      </c>
      <c r="Q486" s="126">
        <v>6.1462000000000003</v>
      </c>
      <c r="R486" s="126">
        <v>7.0103</v>
      </c>
      <c r="S486" s="119" t="s">
        <v>1814</v>
      </c>
    </row>
    <row r="487" spans="1:19" x14ac:dyDescent="0.3">
      <c r="A487" s="122" t="s">
        <v>358</v>
      </c>
      <c r="B487" s="122" t="s">
        <v>65</v>
      </c>
      <c r="C487" s="122">
        <v>116811</v>
      </c>
      <c r="D487" s="125">
        <v>44260</v>
      </c>
      <c r="E487" s="126">
        <v>18.323599999999999</v>
      </c>
      <c r="F487" s="126">
        <v>-26.0761</v>
      </c>
      <c r="G487" s="126">
        <v>-5.5750000000000002</v>
      </c>
      <c r="H487" s="126">
        <v>4.0439999999999996</v>
      </c>
      <c r="I487" s="126">
        <v>-2.9180000000000001</v>
      </c>
      <c r="J487" s="126">
        <v>0.69040000000000001</v>
      </c>
      <c r="K487" s="126">
        <v>1.0161</v>
      </c>
      <c r="L487" s="126">
        <v>5.0663999999999998</v>
      </c>
      <c r="M487" s="126">
        <v>7.7586000000000004</v>
      </c>
      <c r="N487" s="126">
        <v>7.2225999999999999</v>
      </c>
      <c r="O487" s="126">
        <v>8.1479999999999997</v>
      </c>
      <c r="P487" s="126">
        <v>7.0890000000000004</v>
      </c>
      <c r="Q487" s="126">
        <v>6.6285999999999996</v>
      </c>
      <c r="R487" s="126">
        <v>7.8544</v>
      </c>
      <c r="S487" s="119" t="s">
        <v>1814</v>
      </c>
    </row>
    <row r="488" spans="1:19" x14ac:dyDescent="0.3">
      <c r="A488" s="122" t="s">
        <v>358</v>
      </c>
      <c r="B488" s="122" t="s">
        <v>66</v>
      </c>
      <c r="C488" s="122">
        <v>118416</v>
      </c>
      <c r="D488" s="125">
        <v>44260</v>
      </c>
      <c r="E488" s="126">
        <v>28.542100000000001</v>
      </c>
      <c r="F488" s="126">
        <v>-84.588800000000006</v>
      </c>
      <c r="G488" s="126">
        <v>-30.486999999999998</v>
      </c>
      <c r="H488" s="126">
        <v>-6.1493000000000002</v>
      </c>
      <c r="I488" s="126">
        <v>-15.645200000000001</v>
      </c>
      <c r="J488" s="126">
        <v>-13.3935</v>
      </c>
      <c r="K488" s="126">
        <v>-8.0152999999999999</v>
      </c>
      <c r="L488" s="126">
        <v>1.2714000000000001</v>
      </c>
      <c r="M488" s="126">
        <v>3.3546</v>
      </c>
      <c r="N488" s="126">
        <v>6.9192999999999998</v>
      </c>
      <c r="O488" s="126">
        <v>10.3697</v>
      </c>
      <c r="P488" s="126">
        <v>9.4905000000000008</v>
      </c>
      <c r="Q488" s="126">
        <v>9.4345999999999997</v>
      </c>
      <c r="R488" s="126">
        <v>11.3916</v>
      </c>
      <c r="S488" s="119" t="s">
        <v>1814</v>
      </c>
    </row>
    <row r="489" spans="1:19" x14ac:dyDescent="0.3">
      <c r="A489" s="122" t="s">
        <v>358</v>
      </c>
      <c r="B489" s="122" t="s">
        <v>99</v>
      </c>
      <c r="C489" s="122">
        <v>111524</v>
      </c>
      <c r="D489" s="125">
        <v>44260</v>
      </c>
      <c r="E489" s="126">
        <v>26.6615</v>
      </c>
      <c r="F489" s="126">
        <v>-85.499600000000001</v>
      </c>
      <c r="G489" s="126">
        <v>-31.4969</v>
      </c>
      <c r="H489" s="126">
        <v>-7.1677</v>
      </c>
      <c r="I489" s="126">
        <v>-16.633099999999999</v>
      </c>
      <c r="J489" s="126">
        <v>-14.351800000000001</v>
      </c>
      <c r="K489" s="126">
        <v>-8.9069000000000003</v>
      </c>
      <c r="L489" s="126">
        <v>0.4047</v>
      </c>
      <c r="M489" s="126">
        <v>2.5005999999999999</v>
      </c>
      <c r="N489" s="126">
        <v>6.0427999999999997</v>
      </c>
      <c r="O489" s="126">
        <v>9.5337999999999994</v>
      </c>
      <c r="P489" s="126">
        <v>8.6312999999999995</v>
      </c>
      <c r="Q489" s="126">
        <v>8.3231999999999999</v>
      </c>
      <c r="R489" s="126">
        <v>10.532</v>
      </c>
      <c r="S489" s="119" t="s">
        <v>1814</v>
      </c>
    </row>
    <row r="490" spans="1:19" x14ac:dyDescent="0.3">
      <c r="A490" s="122" t="s">
        <v>358</v>
      </c>
      <c r="B490" s="122" t="s">
        <v>67</v>
      </c>
      <c r="C490" s="122">
        <v>122715</v>
      </c>
      <c r="D490" s="125">
        <v>44260</v>
      </c>
      <c r="E490" s="126">
        <v>17.461300000000001</v>
      </c>
      <c r="F490" s="126">
        <v>-3.3441999999999998</v>
      </c>
      <c r="G490" s="126">
        <v>3.5546000000000002</v>
      </c>
      <c r="H490" s="126">
        <v>8.1350999999999996</v>
      </c>
      <c r="I490" s="126">
        <v>1.4222999999999999</v>
      </c>
      <c r="J490" s="126">
        <v>3.5407999999999999</v>
      </c>
      <c r="K490" s="126">
        <v>-2.07E-2</v>
      </c>
      <c r="L490" s="126">
        <v>5.0972</v>
      </c>
      <c r="M490" s="126">
        <v>7.8083</v>
      </c>
      <c r="N490" s="126">
        <v>6.2743000000000002</v>
      </c>
      <c r="O490" s="126">
        <v>7.4273999999999996</v>
      </c>
      <c r="P490" s="126">
        <v>7.4695999999999998</v>
      </c>
      <c r="Q490" s="126">
        <v>7.5061</v>
      </c>
      <c r="R490" s="126">
        <v>7.7561999999999998</v>
      </c>
      <c r="S490" s="119" t="s">
        <v>1814</v>
      </c>
    </row>
    <row r="491" spans="1:19" x14ac:dyDescent="0.3">
      <c r="A491" s="122" t="s">
        <v>358</v>
      </c>
      <c r="B491" s="122" t="s">
        <v>100</v>
      </c>
      <c r="C491" s="122">
        <v>122612</v>
      </c>
      <c r="D491" s="125">
        <v>44260</v>
      </c>
      <c r="E491" s="126">
        <v>16.732399999999998</v>
      </c>
      <c r="F491" s="126">
        <v>-3.7080000000000002</v>
      </c>
      <c r="G491" s="126">
        <v>3.0547</v>
      </c>
      <c r="H491" s="126">
        <v>7.6147999999999998</v>
      </c>
      <c r="I491" s="126">
        <v>0.91649999999999998</v>
      </c>
      <c r="J491" s="126">
        <v>3.0375999999999999</v>
      </c>
      <c r="K491" s="126">
        <v>-0.51949999999999996</v>
      </c>
      <c r="L491" s="126">
        <v>4.5838999999999999</v>
      </c>
      <c r="M491" s="126">
        <v>7.2503000000000002</v>
      </c>
      <c r="N491" s="126">
        <v>5.6825000000000001</v>
      </c>
      <c r="O491" s="126">
        <v>6.7643000000000004</v>
      </c>
      <c r="P491" s="126">
        <v>6.8456999999999999</v>
      </c>
      <c r="Q491" s="126">
        <v>6.9124999999999996</v>
      </c>
      <c r="R491" s="126">
        <v>7.1077000000000004</v>
      </c>
      <c r="S491" s="119" t="s">
        <v>1814</v>
      </c>
    </row>
    <row r="492" spans="1:19" x14ac:dyDescent="0.3">
      <c r="A492" s="122" t="s">
        <v>358</v>
      </c>
      <c r="B492" s="122" t="s">
        <v>68</v>
      </c>
      <c r="C492" s="122">
        <v>145589</v>
      </c>
      <c r="D492" s="125">
        <v>44260</v>
      </c>
      <c r="E492" s="126">
        <v>1188.5518999999999</v>
      </c>
      <c r="F492" s="126">
        <v>-11.2117</v>
      </c>
      <c r="G492" s="126">
        <v>-7.1634000000000002</v>
      </c>
      <c r="H492" s="126">
        <v>7.7203999999999997</v>
      </c>
      <c r="I492" s="126">
        <v>0.85589999999999999</v>
      </c>
      <c r="J492" s="126">
        <v>0.54579999999999995</v>
      </c>
      <c r="K492" s="126">
        <v>-0.88</v>
      </c>
      <c r="L492" s="126">
        <v>4.7897999999999996</v>
      </c>
      <c r="M492" s="126">
        <v>5.1791999999999998</v>
      </c>
      <c r="N492" s="126">
        <v>5.2760999999999996</v>
      </c>
      <c r="O492" s="126"/>
      <c r="P492" s="126"/>
      <c r="Q492" s="126">
        <v>7.9720000000000004</v>
      </c>
      <c r="R492" s="126">
        <v>7.9988999999999999</v>
      </c>
      <c r="S492" s="119" t="s">
        <v>1814</v>
      </c>
    </row>
    <row r="493" spans="1:19" x14ac:dyDescent="0.3">
      <c r="A493" s="122" t="s">
        <v>358</v>
      </c>
      <c r="B493" s="122" t="s">
        <v>101</v>
      </c>
      <c r="C493" s="122">
        <v>145590</v>
      </c>
      <c r="D493" s="125">
        <v>44260</v>
      </c>
      <c r="E493" s="126">
        <v>1174.8035</v>
      </c>
      <c r="F493" s="126">
        <v>-11.7217</v>
      </c>
      <c r="G493" s="126">
        <v>-7.6722999999999999</v>
      </c>
      <c r="H493" s="126">
        <v>7.2060000000000004</v>
      </c>
      <c r="I493" s="126">
        <v>0.3337</v>
      </c>
      <c r="J493" s="126">
        <v>2.86E-2</v>
      </c>
      <c r="K493" s="126">
        <v>-1.3891</v>
      </c>
      <c r="L493" s="126">
        <v>4.2603</v>
      </c>
      <c r="M493" s="126">
        <v>4.6406000000000001</v>
      </c>
      <c r="N493" s="126">
        <v>4.7295999999999996</v>
      </c>
      <c r="O493" s="126"/>
      <c r="P493" s="126"/>
      <c r="Q493" s="126">
        <v>7.4156000000000004</v>
      </c>
      <c r="R493" s="126">
        <v>7.4435000000000002</v>
      </c>
      <c r="S493" s="119" t="s">
        <v>1814</v>
      </c>
    </row>
    <row r="494" spans="1:19" x14ac:dyDescent="0.3">
      <c r="A494" s="122" t="s">
        <v>358</v>
      </c>
      <c r="B494" s="122" t="s">
        <v>69</v>
      </c>
      <c r="C494" s="122">
        <v>120435</v>
      </c>
      <c r="D494" s="125">
        <v>44260</v>
      </c>
      <c r="E494" s="126">
        <v>33.542200000000001</v>
      </c>
      <c r="F494" s="126">
        <v>-48.142899999999997</v>
      </c>
      <c r="G494" s="126">
        <v>-19.194199999999999</v>
      </c>
      <c r="H494" s="126">
        <v>-1.958</v>
      </c>
      <c r="I494" s="126">
        <v>-4.3304999999999998</v>
      </c>
      <c r="J494" s="126">
        <v>-0.94369999999999998</v>
      </c>
      <c r="K494" s="126">
        <v>-1.9350000000000001</v>
      </c>
      <c r="L494" s="126">
        <v>2.7547999999999999</v>
      </c>
      <c r="M494" s="126">
        <v>5.7275999999999998</v>
      </c>
      <c r="N494" s="126">
        <v>5.7812999999999999</v>
      </c>
      <c r="O494" s="126">
        <v>6.95</v>
      </c>
      <c r="P494" s="126">
        <v>7.5606999999999998</v>
      </c>
      <c r="Q494" s="126">
        <v>8.1754999999999995</v>
      </c>
      <c r="R494" s="126">
        <v>6.4505999999999997</v>
      </c>
      <c r="S494" s="119" t="s">
        <v>1814</v>
      </c>
    </row>
    <row r="495" spans="1:19" x14ac:dyDescent="0.3">
      <c r="A495" s="122" t="s">
        <v>358</v>
      </c>
      <c r="B495" s="122" t="s">
        <v>102</v>
      </c>
      <c r="C495" s="122">
        <v>101806</v>
      </c>
      <c r="D495" s="125">
        <v>44260</v>
      </c>
      <c r="E495" s="126">
        <v>32.067700000000002</v>
      </c>
      <c r="F495" s="126">
        <v>-48.877800000000001</v>
      </c>
      <c r="G495" s="126">
        <v>-19.924099999999999</v>
      </c>
      <c r="H495" s="126">
        <v>-2.6816</v>
      </c>
      <c r="I495" s="126">
        <v>-5.0583</v>
      </c>
      <c r="J495" s="126">
        <v>-1.6727000000000001</v>
      </c>
      <c r="K495" s="126">
        <v>-2.6602000000000001</v>
      </c>
      <c r="L495" s="126">
        <v>2.0156999999999998</v>
      </c>
      <c r="M495" s="126">
        <v>4.9680999999999997</v>
      </c>
      <c r="N495" s="126">
        <v>5.0118999999999998</v>
      </c>
      <c r="O495" s="126">
        <v>6.3308</v>
      </c>
      <c r="P495" s="126">
        <v>6.9257</v>
      </c>
      <c r="Q495" s="126">
        <v>6.8022</v>
      </c>
      <c r="R495" s="126">
        <v>5.7915999999999999</v>
      </c>
      <c r="S495" s="119" t="s">
        <v>1814</v>
      </c>
    </row>
    <row r="496" spans="1:19" x14ac:dyDescent="0.3">
      <c r="A496" s="122" t="s">
        <v>358</v>
      </c>
      <c r="B496" s="122" t="s">
        <v>70</v>
      </c>
      <c r="C496" s="122">
        <v>119755</v>
      </c>
      <c r="D496" s="125">
        <v>44260</v>
      </c>
      <c r="E496" s="126">
        <v>30.198499999999999</v>
      </c>
      <c r="F496" s="126">
        <v>-24.881599999999999</v>
      </c>
      <c r="G496" s="126">
        <v>-0.60429999999999995</v>
      </c>
      <c r="H496" s="126">
        <v>8.7689000000000004</v>
      </c>
      <c r="I496" s="126">
        <v>-7.0221999999999998</v>
      </c>
      <c r="J496" s="126">
        <v>-7.4466000000000001</v>
      </c>
      <c r="K496" s="126">
        <v>-5.3907999999999996</v>
      </c>
      <c r="L496" s="126">
        <v>2.8715999999999999</v>
      </c>
      <c r="M496" s="126">
        <v>6.4164000000000003</v>
      </c>
      <c r="N496" s="126">
        <v>7.2241</v>
      </c>
      <c r="O496" s="126">
        <v>9.9459</v>
      </c>
      <c r="P496" s="126">
        <v>9.7998999999999992</v>
      </c>
      <c r="Q496" s="126">
        <v>9.6707999999999998</v>
      </c>
      <c r="R496" s="126">
        <v>10.359299999999999</v>
      </c>
      <c r="S496" s="119"/>
    </row>
    <row r="497" spans="1:19" x14ac:dyDescent="0.3">
      <c r="A497" s="122" t="s">
        <v>358</v>
      </c>
      <c r="B497" s="122" t="s">
        <v>103</v>
      </c>
      <c r="C497" s="122">
        <v>108511</v>
      </c>
      <c r="D497" s="125">
        <v>44260</v>
      </c>
      <c r="E497" s="126">
        <v>28.7028</v>
      </c>
      <c r="F497" s="126">
        <v>-25.796299999999999</v>
      </c>
      <c r="G497" s="126">
        <v>-1.3987000000000001</v>
      </c>
      <c r="H497" s="126">
        <v>8.0236999999999998</v>
      </c>
      <c r="I497" s="126">
        <v>-7.7576999999999998</v>
      </c>
      <c r="J497" s="126">
        <v>-8.1822999999999997</v>
      </c>
      <c r="K497" s="126">
        <v>-6.1018999999999997</v>
      </c>
      <c r="L497" s="126">
        <v>2.1503999999999999</v>
      </c>
      <c r="M497" s="126">
        <v>5.6957000000000004</v>
      </c>
      <c r="N497" s="126">
        <v>6.4988000000000001</v>
      </c>
      <c r="O497" s="126">
        <v>9.2426999999999992</v>
      </c>
      <c r="P497" s="126">
        <v>9.1257999999999999</v>
      </c>
      <c r="Q497" s="126">
        <v>8.5997000000000003</v>
      </c>
      <c r="R497" s="126">
        <v>9.6228999999999996</v>
      </c>
      <c r="S497" s="119"/>
    </row>
    <row r="498" spans="1:19" x14ac:dyDescent="0.3">
      <c r="A498" s="122" t="s">
        <v>358</v>
      </c>
      <c r="B498" s="122" t="s">
        <v>71</v>
      </c>
      <c r="C498" s="122">
        <v>119428</v>
      </c>
      <c r="D498" s="125">
        <v>44260</v>
      </c>
      <c r="E498" s="126">
        <v>24.3081</v>
      </c>
      <c r="F498" s="126">
        <v>-77.764799999999994</v>
      </c>
      <c r="G498" s="126">
        <v>-27.715499999999999</v>
      </c>
      <c r="H498" s="126">
        <v>-3.2799</v>
      </c>
      <c r="I498" s="126">
        <v>-13.449299999999999</v>
      </c>
      <c r="J498" s="126">
        <v>-13.6485</v>
      </c>
      <c r="K498" s="126">
        <v>-7.6383999999999999</v>
      </c>
      <c r="L498" s="126">
        <v>0.62649999999999995</v>
      </c>
      <c r="M498" s="126">
        <v>3.0019</v>
      </c>
      <c r="N498" s="126">
        <v>5.4242999999999997</v>
      </c>
      <c r="O498" s="126">
        <v>8.8158999999999992</v>
      </c>
      <c r="P498" s="126">
        <v>8.8345000000000002</v>
      </c>
      <c r="Q498" s="126">
        <v>8.9405000000000001</v>
      </c>
      <c r="R498" s="126">
        <v>9.0882000000000005</v>
      </c>
      <c r="S498" s="119"/>
    </row>
    <row r="499" spans="1:19" x14ac:dyDescent="0.3">
      <c r="A499" s="122" t="s">
        <v>358</v>
      </c>
      <c r="B499" s="122" t="s">
        <v>104</v>
      </c>
      <c r="C499" s="122">
        <v>118053</v>
      </c>
      <c r="D499" s="125">
        <v>44260</v>
      </c>
      <c r="E499" s="126">
        <v>23.042200000000001</v>
      </c>
      <c r="F499" s="126">
        <v>-78.5578</v>
      </c>
      <c r="G499" s="126">
        <v>-28.393699999999999</v>
      </c>
      <c r="H499" s="126">
        <v>-4.0023</v>
      </c>
      <c r="I499" s="126">
        <v>-14.163</v>
      </c>
      <c r="J499" s="126">
        <v>-14.362299999999999</v>
      </c>
      <c r="K499" s="126">
        <v>-8.3384999999999998</v>
      </c>
      <c r="L499" s="126">
        <v>-6.0900000000000003E-2</v>
      </c>
      <c r="M499" s="126">
        <v>2.3102999999999998</v>
      </c>
      <c r="N499" s="126">
        <v>4.7172999999999998</v>
      </c>
      <c r="O499" s="126">
        <v>8.0168999999999997</v>
      </c>
      <c r="P499" s="126">
        <v>7.9801000000000002</v>
      </c>
      <c r="Q499" s="126">
        <v>5.9160000000000004</v>
      </c>
      <c r="R499" s="126">
        <v>8.3439999999999994</v>
      </c>
      <c r="S499" s="119"/>
    </row>
    <row r="500" spans="1:19" x14ac:dyDescent="0.3">
      <c r="A500" s="122" t="s">
        <v>358</v>
      </c>
      <c r="B500" s="122" t="s">
        <v>72</v>
      </c>
      <c r="C500" s="122">
        <v>140769</v>
      </c>
      <c r="D500" s="125">
        <v>44260</v>
      </c>
      <c r="E500" s="126">
        <v>13.7468</v>
      </c>
      <c r="F500" s="126">
        <v>-19.902899999999999</v>
      </c>
      <c r="G500" s="126">
        <v>-6.4574999999999996</v>
      </c>
      <c r="H500" s="126">
        <v>-0.49309999999999998</v>
      </c>
      <c r="I500" s="126">
        <v>-0.4955</v>
      </c>
      <c r="J500" s="126">
        <v>0.50280000000000002</v>
      </c>
      <c r="K500" s="126">
        <v>-1.5839000000000001</v>
      </c>
      <c r="L500" s="126">
        <v>2.6263999999999998</v>
      </c>
      <c r="M500" s="126">
        <v>3.0255999999999998</v>
      </c>
      <c r="N500" s="126">
        <v>6.7546999999999997</v>
      </c>
      <c r="O500" s="126">
        <v>9.7629000000000001</v>
      </c>
      <c r="P500" s="126"/>
      <c r="Q500" s="126">
        <v>8.3880999999999997</v>
      </c>
      <c r="R500" s="126">
        <v>10.679500000000001</v>
      </c>
      <c r="S500" s="119" t="s">
        <v>1814</v>
      </c>
    </row>
    <row r="501" spans="1:19" x14ac:dyDescent="0.3">
      <c r="A501" s="122" t="s">
        <v>358</v>
      </c>
      <c r="B501" s="122" t="s">
        <v>105</v>
      </c>
      <c r="C501" s="122">
        <v>140771</v>
      </c>
      <c r="D501" s="125">
        <v>44260</v>
      </c>
      <c r="E501" s="126">
        <v>13.0868</v>
      </c>
      <c r="F501" s="126">
        <v>-20.905999999999999</v>
      </c>
      <c r="G501" s="126">
        <v>-7.5258000000000003</v>
      </c>
      <c r="H501" s="126">
        <v>-1.5136000000000001</v>
      </c>
      <c r="I501" s="126">
        <v>-1.4865999999999999</v>
      </c>
      <c r="J501" s="126">
        <v>-0.46800000000000003</v>
      </c>
      <c r="K501" s="126">
        <v>-2.5308999999999999</v>
      </c>
      <c r="L501" s="126">
        <v>1.6781999999999999</v>
      </c>
      <c r="M501" s="126">
        <v>2.0823999999999998</v>
      </c>
      <c r="N501" s="126">
        <v>5.7853000000000003</v>
      </c>
      <c r="O501" s="126">
        <v>8.4702999999999999</v>
      </c>
      <c r="P501" s="126"/>
      <c r="Q501" s="126">
        <v>7.0465999999999998</v>
      </c>
      <c r="R501" s="126">
        <v>9.5427</v>
      </c>
      <c r="S501" s="119" t="s">
        <v>1814</v>
      </c>
    </row>
    <row r="502" spans="1:19" x14ac:dyDescent="0.3">
      <c r="A502" s="122" t="s">
        <v>358</v>
      </c>
      <c r="B502" s="122" t="s">
        <v>106</v>
      </c>
      <c r="C502" s="122">
        <v>102849</v>
      </c>
      <c r="D502" s="125">
        <v>44260</v>
      </c>
      <c r="E502" s="126">
        <v>28.277100000000001</v>
      </c>
      <c r="F502" s="126">
        <v>0.51629999999999998</v>
      </c>
      <c r="G502" s="126">
        <v>41.143000000000001</v>
      </c>
      <c r="H502" s="126">
        <v>27.192499999999999</v>
      </c>
      <c r="I502" s="126">
        <v>-12.814299999999999</v>
      </c>
      <c r="J502" s="126">
        <v>-19.3292</v>
      </c>
      <c r="K502" s="126">
        <v>-8.7455999999999996</v>
      </c>
      <c r="L502" s="126">
        <v>-2.2774000000000001</v>
      </c>
      <c r="M502" s="126">
        <v>1.9131</v>
      </c>
      <c r="N502" s="126">
        <v>5.1463000000000001</v>
      </c>
      <c r="O502" s="126">
        <v>7.6077000000000004</v>
      </c>
      <c r="P502" s="126">
        <v>7.5316000000000001</v>
      </c>
      <c r="Q502" s="126">
        <v>6.5796999999999999</v>
      </c>
      <c r="R502" s="126">
        <v>8.3246000000000002</v>
      </c>
      <c r="S502" s="119"/>
    </row>
    <row r="503" spans="1:19" x14ac:dyDescent="0.3">
      <c r="A503" s="122" t="s">
        <v>358</v>
      </c>
      <c r="B503" s="122" t="s">
        <v>73</v>
      </c>
      <c r="C503" s="122">
        <v>118747</v>
      </c>
      <c r="D503" s="125">
        <v>44260</v>
      </c>
      <c r="E503" s="126">
        <v>29.813400000000001</v>
      </c>
      <c r="F503" s="126">
        <v>0.85699999999999998</v>
      </c>
      <c r="G503" s="126">
        <v>41.563000000000002</v>
      </c>
      <c r="H503" s="126">
        <v>27.6219</v>
      </c>
      <c r="I503" s="126">
        <v>-12.3835</v>
      </c>
      <c r="J503" s="126">
        <v>-18.903700000000001</v>
      </c>
      <c r="K503" s="126">
        <v>-8.3185000000000002</v>
      </c>
      <c r="L503" s="126">
        <v>-1.8429</v>
      </c>
      <c r="M503" s="126">
        <v>2.359</v>
      </c>
      <c r="N503" s="126">
        <v>5.6388999999999996</v>
      </c>
      <c r="O503" s="126">
        <v>8.2811000000000003</v>
      </c>
      <c r="P503" s="126">
        <v>8.2157999999999998</v>
      </c>
      <c r="Q503" s="126">
        <v>8.4202999999999992</v>
      </c>
      <c r="R503" s="126">
        <v>8.9608000000000008</v>
      </c>
      <c r="S503" s="119"/>
    </row>
    <row r="504" spans="1:19" x14ac:dyDescent="0.3">
      <c r="A504" s="122" t="s">
        <v>358</v>
      </c>
      <c r="B504" s="122" t="s">
        <v>107</v>
      </c>
      <c r="C504" s="122">
        <v>116485</v>
      </c>
      <c r="D504" s="125">
        <v>44260</v>
      </c>
      <c r="E504" s="126">
        <v>2060.3604</v>
      </c>
      <c r="F504" s="126">
        <v>-46.636200000000002</v>
      </c>
      <c r="G504" s="126">
        <v>-15.895899999999999</v>
      </c>
      <c r="H504" s="126">
        <v>-0.93189999999999995</v>
      </c>
      <c r="I504" s="126">
        <v>-6.1654999999999998</v>
      </c>
      <c r="J504" s="126">
        <v>-6.7956000000000003</v>
      </c>
      <c r="K504" s="126">
        <v>-4.9787999999999997</v>
      </c>
      <c r="L504" s="126">
        <v>0.94940000000000002</v>
      </c>
      <c r="M504" s="126">
        <v>2.9236</v>
      </c>
      <c r="N504" s="126">
        <v>3.8984999999999999</v>
      </c>
      <c r="O504" s="126">
        <v>8.5123999999999995</v>
      </c>
      <c r="P504" s="126">
        <v>8.4871999999999996</v>
      </c>
      <c r="Q504" s="126">
        <v>8.2202000000000002</v>
      </c>
      <c r="R504" s="126">
        <v>8.6507000000000005</v>
      </c>
      <c r="S504" s="119" t="s">
        <v>1814</v>
      </c>
    </row>
    <row r="505" spans="1:19" x14ac:dyDescent="0.3">
      <c r="A505" s="122" t="s">
        <v>358</v>
      </c>
      <c r="B505" s="122" t="s">
        <v>74</v>
      </c>
      <c r="C505" s="122">
        <v>120084</v>
      </c>
      <c r="D505" s="125">
        <v>44260</v>
      </c>
      <c r="E505" s="126">
        <v>2217.6507000000001</v>
      </c>
      <c r="F505" s="126">
        <v>-45.427399999999999</v>
      </c>
      <c r="G505" s="126">
        <v>-14.6877</v>
      </c>
      <c r="H505" s="126">
        <v>0.2777</v>
      </c>
      <c r="I505" s="126">
        <v>-4.9584000000000001</v>
      </c>
      <c r="J505" s="126">
        <v>-5.5911</v>
      </c>
      <c r="K505" s="126">
        <v>-3.7793000000000001</v>
      </c>
      <c r="L505" s="126">
        <v>2.0099</v>
      </c>
      <c r="M505" s="126">
        <v>3.9498000000000002</v>
      </c>
      <c r="N505" s="126">
        <v>4.9269999999999996</v>
      </c>
      <c r="O505" s="126">
        <v>9.4295000000000009</v>
      </c>
      <c r="P505" s="126">
        <v>9.5908999999999995</v>
      </c>
      <c r="Q505" s="126">
        <v>9.0198</v>
      </c>
      <c r="R505" s="126">
        <v>9.5813000000000006</v>
      </c>
      <c r="S505" s="119" t="s">
        <v>1814</v>
      </c>
    </row>
    <row r="506" spans="1:19" x14ac:dyDescent="0.3">
      <c r="A506" s="122" t="s">
        <v>358</v>
      </c>
      <c r="B506" s="122" t="s">
        <v>108</v>
      </c>
      <c r="C506" s="122">
        <v>100963</v>
      </c>
      <c r="D506" s="125"/>
      <c r="E506" s="126"/>
      <c r="F506" s="126"/>
      <c r="G506" s="126"/>
      <c r="H506" s="126"/>
      <c r="I506" s="126"/>
      <c r="J506" s="126"/>
      <c r="K506" s="126"/>
      <c r="L506" s="126"/>
      <c r="M506" s="126"/>
      <c r="N506" s="126"/>
      <c r="O506" s="126"/>
      <c r="P506" s="126"/>
      <c r="Q506" s="126"/>
      <c r="R506" s="126"/>
      <c r="S506" s="119" t="s">
        <v>1814</v>
      </c>
    </row>
    <row r="507" spans="1:19" x14ac:dyDescent="0.3">
      <c r="A507" s="122" t="s">
        <v>358</v>
      </c>
      <c r="B507" s="122" t="s">
        <v>75</v>
      </c>
      <c r="C507" s="122">
        <v>119461</v>
      </c>
      <c r="D507" s="125"/>
      <c r="E507" s="126"/>
      <c r="F507" s="126"/>
      <c r="G507" s="126"/>
      <c r="H507" s="126"/>
      <c r="I507" s="126"/>
      <c r="J507" s="126"/>
      <c r="K507" s="126"/>
      <c r="L507" s="126"/>
      <c r="M507" s="126"/>
      <c r="N507" s="126"/>
      <c r="O507" s="126"/>
      <c r="P507" s="126"/>
      <c r="Q507" s="126"/>
      <c r="R507" s="126"/>
      <c r="S507" s="119" t="s">
        <v>1814</v>
      </c>
    </row>
    <row r="508" spans="1:19" x14ac:dyDescent="0.3">
      <c r="A508" s="122" t="s">
        <v>358</v>
      </c>
      <c r="B508" s="122" t="s">
        <v>109</v>
      </c>
      <c r="C508" s="122">
        <v>100172</v>
      </c>
      <c r="D508" s="125"/>
      <c r="E508" s="126"/>
      <c r="F508" s="126"/>
      <c r="G508" s="126"/>
      <c r="H508" s="126"/>
      <c r="I508" s="126"/>
      <c r="J508" s="126"/>
      <c r="K508" s="126"/>
      <c r="L508" s="126"/>
      <c r="M508" s="126"/>
      <c r="N508" s="126"/>
      <c r="O508" s="126"/>
      <c r="P508" s="126"/>
      <c r="Q508" s="126"/>
      <c r="R508" s="126"/>
      <c r="S508" s="119"/>
    </row>
    <row r="509" spans="1:19" x14ac:dyDescent="0.3">
      <c r="A509" s="122" t="s">
        <v>358</v>
      </c>
      <c r="B509" s="122" t="s">
        <v>76</v>
      </c>
      <c r="C509" s="122">
        <v>120830</v>
      </c>
      <c r="D509" s="125"/>
      <c r="E509" s="126"/>
      <c r="F509" s="126"/>
      <c r="G509" s="126"/>
      <c r="H509" s="126"/>
      <c r="I509" s="126"/>
      <c r="J509" s="126"/>
      <c r="K509" s="126"/>
      <c r="L509" s="126"/>
      <c r="M509" s="126"/>
      <c r="N509" s="126"/>
      <c r="O509" s="126"/>
      <c r="P509" s="126"/>
      <c r="Q509" s="126"/>
      <c r="R509" s="126"/>
      <c r="S509" s="119"/>
    </row>
    <row r="510" spans="1:19" x14ac:dyDescent="0.3">
      <c r="A510" s="122" t="s">
        <v>358</v>
      </c>
      <c r="B510" s="122" t="s">
        <v>77</v>
      </c>
      <c r="C510" s="122">
        <v>134494</v>
      </c>
      <c r="D510" s="125">
        <v>44260</v>
      </c>
      <c r="E510" s="126">
        <v>16.190100000000001</v>
      </c>
      <c r="F510" s="126">
        <v>-70.877700000000004</v>
      </c>
      <c r="G510" s="126">
        <v>-24.524100000000001</v>
      </c>
      <c r="H510" s="126">
        <v>-3.1221999999999999</v>
      </c>
      <c r="I510" s="126">
        <v>-9.5960999999999999</v>
      </c>
      <c r="J510" s="126">
        <v>-6.2660999999999998</v>
      </c>
      <c r="K510" s="126">
        <v>-2.4205999999999999</v>
      </c>
      <c r="L510" s="126">
        <v>1.2916000000000001</v>
      </c>
      <c r="M510" s="126">
        <v>3.5468999999999999</v>
      </c>
      <c r="N510" s="126">
        <v>5.0533999999999999</v>
      </c>
      <c r="O510" s="126">
        <v>8.3813999999999993</v>
      </c>
      <c r="P510" s="126">
        <v>8.7446000000000002</v>
      </c>
      <c r="Q510" s="126">
        <v>8.6620000000000008</v>
      </c>
      <c r="R510" s="126">
        <v>9.2078000000000007</v>
      </c>
      <c r="S510" s="119" t="s">
        <v>1814</v>
      </c>
    </row>
    <row r="511" spans="1:19" x14ac:dyDescent="0.3">
      <c r="A511" s="122" t="s">
        <v>358</v>
      </c>
      <c r="B511" s="122" t="s">
        <v>110</v>
      </c>
      <c r="C511" s="122">
        <v>141061</v>
      </c>
      <c r="D511" s="125">
        <v>44260</v>
      </c>
      <c r="E511" s="126">
        <v>16.119599999999998</v>
      </c>
      <c r="F511" s="126">
        <v>-70.961600000000004</v>
      </c>
      <c r="G511" s="126">
        <v>-24.556000000000001</v>
      </c>
      <c r="H511" s="126">
        <v>-3.2004000000000001</v>
      </c>
      <c r="I511" s="126">
        <v>-9.7127999999999997</v>
      </c>
      <c r="J511" s="126">
        <v>-6.3815</v>
      </c>
      <c r="K511" s="126">
        <v>-2.5367999999999999</v>
      </c>
      <c r="L511" s="126">
        <v>1.1726000000000001</v>
      </c>
      <c r="M511" s="126">
        <v>3.4257</v>
      </c>
      <c r="N511" s="126">
        <v>4.9180000000000001</v>
      </c>
      <c r="O511" s="126">
        <v>8.2546999999999997</v>
      </c>
      <c r="P511" s="126">
        <v>8.6315000000000008</v>
      </c>
      <c r="Q511" s="126">
        <v>8.5452999999999992</v>
      </c>
      <c r="R511" s="126">
        <v>9.0724999999999998</v>
      </c>
      <c r="S511" s="119" t="s">
        <v>1814</v>
      </c>
    </row>
    <row r="512" spans="1:19" x14ac:dyDescent="0.3">
      <c r="A512" s="122" t="s">
        <v>358</v>
      </c>
      <c r="B512" s="122" t="s">
        <v>78</v>
      </c>
      <c r="C512" s="122">
        <v>119671</v>
      </c>
      <c r="D512" s="125">
        <v>44260</v>
      </c>
      <c r="E512" s="126">
        <v>28.9895</v>
      </c>
      <c r="F512" s="126">
        <v>-24.032499999999999</v>
      </c>
      <c r="G512" s="126">
        <v>-5.4116</v>
      </c>
      <c r="H512" s="126">
        <v>0.75560000000000005</v>
      </c>
      <c r="I512" s="126">
        <v>-3.8633999999999999</v>
      </c>
      <c r="J512" s="126">
        <v>-2.1861999999999999</v>
      </c>
      <c r="K512" s="126">
        <v>-3.6863000000000001</v>
      </c>
      <c r="L512" s="126">
        <v>1.9622999999999999</v>
      </c>
      <c r="M512" s="126">
        <v>3.6461999999999999</v>
      </c>
      <c r="N512" s="126">
        <v>6.2213000000000003</v>
      </c>
      <c r="O512" s="126">
        <v>10.1622</v>
      </c>
      <c r="P512" s="126">
        <v>9.7711000000000006</v>
      </c>
      <c r="Q512" s="126">
        <v>8.9644999999999992</v>
      </c>
      <c r="R512" s="126">
        <v>11.3202</v>
      </c>
      <c r="S512" s="119"/>
    </row>
    <row r="513" spans="1:19" x14ac:dyDescent="0.3">
      <c r="A513" s="122" t="s">
        <v>358</v>
      </c>
      <c r="B513" s="122" t="s">
        <v>111</v>
      </c>
      <c r="C513" s="122">
        <v>102205</v>
      </c>
      <c r="D513" s="125">
        <v>44260</v>
      </c>
      <c r="E513" s="126">
        <v>27.418500000000002</v>
      </c>
      <c r="F513" s="126">
        <v>-24.7439</v>
      </c>
      <c r="G513" s="126">
        <v>-6.1649000000000003</v>
      </c>
      <c r="H513" s="126">
        <v>-1.9E-2</v>
      </c>
      <c r="I513" s="126">
        <v>-4.6238000000000001</v>
      </c>
      <c r="J513" s="126">
        <v>-2.9504999999999999</v>
      </c>
      <c r="K513" s="126">
        <v>-4.4470000000000001</v>
      </c>
      <c r="L513" s="126">
        <v>1.1860999999999999</v>
      </c>
      <c r="M513" s="126">
        <v>2.8746</v>
      </c>
      <c r="N513" s="126">
        <v>5.4634999999999998</v>
      </c>
      <c r="O513" s="126">
        <v>9.3640000000000008</v>
      </c>
      <c r="P513" s="126">
        <v>8.9905000000000008</v>
      </c>
      <c r="Q513" s="126">
        <v>6.0564</v>
      </c>
      <c r="R513" s="126">
        <v>10.5944</v>
      </c>
      <c r="S513" s="119"/>
    </row>
    <row r="514" spans="1:19" x14ac:dyDescent="0.3">
      <c r="A514" s="122" t="s">
        <v>358</v>
      </c>
      <c r="B514" s="122" t="s">
        <v>79</v>
      </c>
      <c r="C514" s="122">
        <v>119097</v>
      </c>
      <c r="D514" s="125">
        <v>44260</v>
      </c>
      <c r="E514" s="126">
        <v>34.7425</v>
      </c>
      <c r="F514" s="126">
        <v>7.9862000000000002</v>
      </c>
      <c r="G514" s="126">
        <v>8.4456000000000007</v>
      </c>
      <c r="H514" s="126">
        <v>8.2978000000000005</v>
      </c>
      <c r="I514" s="126">
        <v>0.74260000000000004</v>
      </c>
      <c r="J514" s="126">
        <v>3.9403000000000001</v>
      </c>
      <c r="K514" s="126">
        <v>0.2079</v>
      </c>
      <c r="L514" s="126">
        <v>3.8662000000000001</v>
      </c>
      <c r="M514" s="126">
        <v>6.1822999999999997</v>
      </c>
      <c r="N514" s="126">
        <v>7.0021000000000004</v>
      </c>
      <c r="O514" s="126">
        <v>8.0843000000000007</v>
      </c>
      <c r="P514" s="126">
        <v>8.2379999999999995</v>
      </c>
      <c r="Q514" s="126">
        <v>9.2278000000000002</v>
      </c>
      <c r="R514" s="126">
        <v>8.6898</v>
      </c>
      <c r="S514" s="119" t="s">
        <v>1814</v>
      </c>
    </row>
    <row r="515" spans="1:19" x14ac:dyDescent="0.3">
      <c r="A515" s="122" t="s">
        <v>358</v>
      </c>
      <c r="B515" s="122" t="s">
        <v>112</v>
      </c>
      <c r="C515" s="122">
        <v>101909</v>
      </c>
      <c r="D515" s="125">
        <v>44260</v>
      </c>
      <c r="E515" s="126">
        <v>31.9284</v>
      </c>
      <c r="F515" s="126">
        <v>7.4321999999999999</v>
      </c>
      <c r="G515" s="126">
        <v>8.0075000000000003</v>
      </c>
      <c r="H515" s="126">
        <v>7.8179999999999996</v>
      </c>
      <c r="I515" s="126">
        <v>0.23630000000000001</v>
      </c>
      <c r="J515" s="126">
        <v>3.4508999999999999</v>
      </c>
      <c r="K515" s="126">
        <v>-0.76859999999999995</v>
      </c>
      <c r="L515" s="126">
        <v>2.7113</v>
      </c>
      <c r="M515" s="126">
        <v>4.9432999999999998</v>
      </c>
      <c r="N515" s="126">
        <v>5.7526000000000002</v>
      </c>
      <c r="O515" s="126">
        <v>6.9111000000000002</v>
      </c>
      <c r="P515" s="126">
        <v>7.0907</v>
      </c>
      <c r="Q515" s="126">
        <v>6.8526999999999996</v>
      </c>
      <c r="R515" s="126">
        <v>7.4991000000000003</v>
      </c>
      <c r="S515" s="119" t="s">
        <v>1814</v>
      </c>
    </row>
    <row r="516" spans="1:19" x14ac:dyDescent="0.3">
      <c r="A516" s="122" t="s">
        <v>358</v>
      </c>
      <c r="B516" s="122" t="s">
        <v>113</v>
      </c>
      <c r="C516" s="122">
        <v>116555</v>
      </c>
      <c r="D516" s="125">
        <v>44260</v>
      </c>
      <c r="E516" s="126">
        <v>18.5242</v>
      </c>
      <c r="F516" s="126">
        <v>-54.891399999999997</v>
      </c>
      <c r="G516" s="126">
        <v>-17.642299999999999</v>
      </c>
      <c r="H516" s="126">
        <v>-0.81620000000000004</v>
      </c>
      <c r="I516" s="126">
        <v>-13.598100000000001</v>
      </c>
      <c r="J516" s="126">
        <v>-10.713200000000001</v>
      </c>
      <c r="K516" s="126">
        <v>-8.7516999999999996</v>
      </c>
      <c r="L516" s="126">
        <v>-0.74319999999999997</v>
      </c>
      <c r="M516" s="126">
        <v>2.5426000000000002</v>
      </c>
      <c r="N516" s="126">
        <v>4.7026000000000003</v>
      </c>
      <c r="O516" s="126">
        <v>7.7504</v>
      </c>
      <c r="P516" s="126">
        <v>6.9236000000000004</v>
      </c>
      <c r="Q516" s="126">
        <v>7.0389999999999997</v>
      </c>
      <c r="R516" s="126">
        <v>8.8122000000000007</v>
      </c>
      <c r="S516" s="119" t="s">
        <v>1814</v>
      </c>
    </row>
    <row r="517" spans="1:19" x14ac:dyDescent="0.3">
      <c r="A517" s="122" t="s">
        <v>358</v>
      </c>
      <c r="B517" s="122" t="s">
        <v>80</v>
      </c>
      <c r="C517" s="122">
        <v>119311</v>
      </c>
      <c r="D517" s="125">
        <v>44260</v>
      </c>
      <c r="E517" s="126">
        <v>19.352900000000002</v>
      </c>
      <c r="F517" s="126">
        <v>-54.800800000000002</v>
      </c>
      <c r="G517" s="126">
        <v>-17.514800000000001</v>
      </c>
      <c r="H517" s="126">
        <v>-0.78120000000000001</v>
      </c>
      <c r="I517" s="126">
        <v>-13.553699999999999</v>
      </c>
      <c r="J517" s="126">
        <v>-10.675599999999999</v>
      </c>
      <c r="K517" s="126">
        <v>-8.6607000000000003</v>
      </c>
      <c r="L517" s="126">
        <v>-0.57140000000000002</v>
      </c>
      <c r="M517" s="126">
        <v>2.7562000000000002</v>
      </c>
      <c r="N517" s="126">
        <v>4.9461000000000004</v>
      </c>
      <c r="O517" s="126">
        <v>8.0475999999999992</v>
      </c>
      <c r="P517" s="126">
        <v>7.3990999999999998</v>
      </c>
      <c r="Q517" s="126">
        <v>7.3578999999999999</v>
      </c>
      <c r="R517" s="126">
        <v>9.0920000000000005</v>
      </c>
      <c r="S517" s="119" t="s">
        <v>1814</v>
      </c>
    </row>
    <row r="518" spans="1:19" x14ac:dyDescent="0.3">
      <c r="A518" s="122" t="s">
        <v>358</v>
      </c>
      <c r="B518" s="122" t="s">
        <v>363</v>
      </c>
      <c r="C518" s="122">
        <v>148118</v>
      </c>
      <c r="D518" s="125">
        <v>44260</v>
      </c>
      <c r="E518" s="126">
        <v>0.31059999999999999</v>
      </c>
      <c r="F518" s="126">
        <v>11.7552</v>
      </c>
      <c r="G518" s="126">
        <v>11.7628</v>
      </c>
      <c r="H518" s="126">
        <v>11.778</v>
      </c>
      <c r="I518" s="126">
        <v>11.8085</v>
      </c>
      <c r="J518" s="126">
        <v>11.431100000000001</v>
      </c>
      <c r="K518" s="126">
        <v>-89.645600000000002</v>
      </c>
      <c r="L518" s="126">
        <v>-41.523000000000003</v>
      </c>
      <c r="M518" s="126">
        <v>-25.386900000000001</v>
      </c>
      <c r="N518" s="126">
        <v>-17.195399999999999</v>
      </c>
      <c r="O518" s="126"/>
      <c r="P518" s="126"/>
      <c r="Q518" s="126">
        <v>-16.1769</v>
      </c>
      <c r="R518" s="126"/>
      <c r="S518" s="119"/>
    </row>
    <row r="519" spans="1:19" x14ac:dyDescent="0.3">
      <c r="A519" s="122" t="s">
        <v>358</v>
      </c>
      <c r="B519" s="122" t="s">
        <v>367</v>
      </c>
      <c r="C519" s="122">
        <v>148117</v>
      </c>
      <c r="D519" s="125">
        <v>44260</v>
      </c>
      <c r="E519" s="126">
        <v>0.29609999999999997</v>
      </c>
      <c r="F519" s="126">
        <v>12.331099999999999</v>
      </c>
      <c r="G519" s="126">
        <v>8.2234999999999996</v>
      </c>
      <c r="H519" s="126">
        <v>10.587400000000001</v>
      </c>
      <c r="I519" s="126">
        <v>10.730399999999999</v>
      </c>
      <c r="J519" s="126">
        <v>11.547800000000001</v>
      </c>
      <c r="K519" s="126">
        <v>-90.357399999999998</v>
      </c>
      <c r="L519" s="126">
        <v>-41.899500000000003</v>
      </c>
      <c r="M519" s="126">
        <v>-25.6525</v>
      </c>
      <c r="N519" s="126">
        <v>-17.3828</v>
      </c>
      <c r="O519" s="126"/>
      <c r="P519" s="126"/>
      <c r="Q519" s="126">
        <v>-16.365600000000001</v>
      </c>
      <c r="R519" s="126"/>
      <c r="S519" s="119"/>
    </row>
    <row r="520" spans="1:19" x14ac:dyDescent="0.3">
      <c r="A520" s="122" t="s">
        <v>358</v>
      </c>
      <c r="B520" s="122" t="s">
        <v>81</v>
      </c>
      <c r="C520" s="122">
        <v>120762</v>
      </c>
      <c r="D520" s="125">
        <v>44260</v>
      </c>
      <c r="E520" s="126">
        <v>22.036899999999999</v>
      </c>
      <c r="F520" s="126">
        <v>-33.592199999999998</v>
      </c>
      <c r="G520" s="126">
        <v>-10.1502</v>
      </c>
      <c r="H520" s="126">
        <v>2.7698999999999998</v>
      </c>
      <c r="I520" s="126">
        <v>-5.1787000000000001</v>
      </c>
      <c r="J520" s="126">
        <v>-1.5952</v>
      </c>
      <c r="K520" s="126">
        <v>-2.3090999999999999</v>
      </c>
      <c r="L520" s="126">
        <v>1.1625000000000001</v>
      </c>
      <c r="M520" s="126">
        <v>3.9643000000000002</v>
      </c>
      <c r="N520" s="126">
        <v>6.8968999999999996</v>
      </c>
      <c r="O520" s="126">
        <v>2.8229000000000002</v>
      </c>
      <c r="P520" s="126">
        <v>5.5286</v>
      </c>
      <c r="Q520" s="126">
        <v>7.1492000000000004</v>
      </c>
      <c r="R520" s="126">
        <v>2.0007999999999999</v>
      </c>
      <c r="S520" s="119"/>
    </row>
    <row r="521" spans="1:19" x14ac:dyDescent="0.3">
      <c r="A521" s="122" t="s">
        <v>358</v>
      </c>
      <c r="B521" s="122" t="s">
        <v>114</v>
      </c>
      <c r="C521" s="122">
        <v>113077</v>
      </c>
      <c r="D521" s="125">
        <v>44260</v>
      </c>
      <c r="E521" s="126">
        <v>20.929200000000002</v>
      </c>
      <c r="F521" s="126">
        <v>-34.149900000000002</v>
      </c>
      <c r="G521" s="126">
        <v>-10.744999999999999</v>
      </c>
      <c r="H521" s="126">
        <v>2.2183000000000002</v>
      </c>
      <c r="I521" s="126">
        <v>-5.7415000000000003</v>
      </c>
      <c r="J521" s="126">
        <v>-2.1638999999999999</v>
      </c>
      <c r="K521" s="126">
        <v>-2.8788</v>
      </c>
      <c r="L521" s="126">
        <v>0.58530000000000004</v>
      </c>
      <c r="M521" s="126">
        <v>3.3729</v>
      </c>
      <c r="N521" s="126">
        <v>6.2784000000000004</v>
      </c>
      <c r="O521" s="126">
        <v>2.1574</v>
      </c>
      <c r="P521" s="126">
        <v>4.7972999999999999</v>
      </c>
      <c r="Q521" s="126">
        <v>7.1414999999999997</v>
      </c>
      <c r="R521" s="126">
        <v>1.3817999999999999</v>
      </c>
      <c r="S521" s="119"/>
    </row>
    <row r="522" spans="1:19" x14ac:dyDescent="0.3">
      <c r="A522" s="127" t="s">
        <v>27</v>
      </c>
      <c r="B522" s="122"/>
      <c r="C522" s="122"/>
      <c r="D522" s="122"/>
      <c r="E522" s="122"/>
      <c r="F522" s="128">
        <f t="shared" ref="F522:R522" si="23">AVERAGE(F452:F521)</f>
        <v>-30.167925</v>
      </c>
      <c r="G522" s="128">
        <f t="shared" si="23"/>
        <v>-7.0909666666666675</v>
      </c>
      <c r="H522" s="128">
        <f t="shared" si="23"/>
        <v>3.9966949999999999</v>
      </c>
      <c r="I522" s="128">
        <f t="shared" si="23"/>
        <v>-5.0423366666666674</v>
      </c>
      <c r="J522" s="128">
        <f t="shared" si="23"/>
        <v>-3.5058316666666669</v>
      </c>
      <c r="K522" s="128">
        <f t="shared" si="23"/>
        <v>-5.5945499999999999</v>
      </c>
      <c r="L522" s="128">
        <f t="shared" si="23"/>
        <v>0.99867499999999909</v>
      </c>
      <c r="M522" s="128">
        <f t="shared" si="23"/>
        <v>3.3859049999999997</v>
      </c>
      <c r="N522" s="128">
        <f t="shared" si="23"/>
        <v>3.3108050000000007</v>
      </c>
      <c r="O522" s="128">
        <f t="shared" si="23"/>
        <v>7.5185415094339616</v>
      </c>
      <c r="P522" s="128">
        <f t="shared" si="23"/>
        <v>7.688043137254903</v>
      </c>
      <c r="Q522" s="128">
        <f t="shared" si="23"/>
        <v>5.8066316666666653</v>
      </c>
      <c r="R522" s="128">
        <f t="shared" si="23"/>
        <v>7.8257836363636368</v>
      </c>
      <c r="S522" s="119"/>
    </row>
    <row r="523" spans="1:19" x14ac:dyDescent="0.3">
      <c r="A523" s="127" t="s">
        <v>408</v>
      </c>
      <c r="B523" s="122"/>
      <c r="C523" s="122"/>
      <c r="D523" s="122"/>
      <c r="E523" s="122"/>
      <c r="F523" s="128">
        <f t="shared" ref="F523:R523" si="24">MEDIAN(F452:F521)</f>
        <v>-26.151250000000001</v>
      </c>
      <c r="G523" s="128">
        <f t="shared" si="24"/>
        <v>-6.3844999999999992</v>
      </c>
      <c r="H523" s="128">
        <f t="shared" si="24"/>
        <v>4.3022499999999999</v>
      </c>
      <c r="I523" s="128">
        <f t="shared" si="24"/>
        <v>-4.47715</v>
      </c>
      <c r="J523" s="128">
        <f t="shared" si="24"/>
        <v>-2.1750499999999997</v>
      </c>
      <c r="K523" s="128">
        <f t="shared" si="24"/>
        <v>-2.5338500000000002</v>
      </c>
      <c r="L523" s="128">
        <f t="shared" si="24"/>
        <v>1.5726</v>
      </c>
      <c r="M523" s="128">
        <f t="shared" si="24"/>
        <v>3.64995</v>
      </c>
      <c r="N523" s="128">
        <f t="shared" si="24"/>
        <v>5.6561000000000003</v>
      </c>
      <c r="O523" s="128">
        <f t="shared" si="24"/>
        <v>7.7676999999999996</v>
      </c>
      <c r="P523" s="128">
        <f t="shared" si="24"/>
        <v>7.5807000000000002</v>
      </c>
      <c r="Q523" s="128">
        <f t="shared" si="24"/>
        <v>7.8713499999999996</v>
      </c>
      <c r="R523" s="128">
        <f t="shared" si="24"/>
        <v>8.3246000000000002</v>
      </c>
      <c r="S523" s="119"/>
    </row>
    <row r="524" spans="1:19" x14ac:dyDescent="0.3">
      <c r="A524" s="122"/>
      <c r="B524" s="122"/>
      <c r="C524" s="122"/>
      <c r="D524" s="122"/>
      <c r="E524" s="122"/>
      <c r="F524" s="122"/>
      <c r="G524" s="122"/>
      <c r="H524" s="122"/>
      <c r="I524" s="122"/>
      <c r="J524" s="122"/>
      <c r="K524" s="122"/>
      <c r="L524" s="122"/>
      <c r="M524" s="122"/>
      <c r="N524" s="122"/>
      <c r="O524" s="122"/>
      <c r="P524" s="122"/>
      <c r="Q524" s="122"/>
      <c r="R524" s="122"/>
      <c r="S524" s="118"/>
    </row>
    <row r="525" spans="1:19" x14ac:dyDescent="0.3">
      <c r="A525" s="124" t="s">
        <v>384</v>
      </c>
      <c r="B525" s="124"/>
      <c r="C525" s="124"/>
      <c r="D525" s="124"/>
      <c r="E525" s="124"/>
      <c r="F525" s="124"/>
      <c r="G525" s="124"/>
      <c r="H525" s="124"/>
      <c r="I525" s="124"/>
      <c r="J525" s="124"/>
      <c r="K525" s="124"/>
      <c r="L525" s="124"/>
      <c r="M525" s="124"/>
      <c r="N525" s="124"/>
      <c r="O525" s="124"/>
      <c r="P525" s="124"/>
      <c r="Q525" s="124"/>
      <c r="R525" s="124"/>
      <c r="S525" s="121"/>
    </row>
    <row r="526" spans="1:19" x14ac:dyDescent="0.3">
      <c r="A526" s="122" t="s">
        <v>368</v>
      </c>
      <c r="B526" s="122" t="s">
        <v>266</v>
      </c>
      <c r="C526" s="122">
        <v>104331</v>
      </c>
      <c r="D526" s="125">
        <v>44260</v>
      </c>
      <c r="E526" s="126">
        <v>48.65</v>
      </c>
      <c r="F526" s="126">
        <v>-0.85589999999999999</v>
      </c>
      <c r="G526" s="126">
        <v>1.2486999999999999</v>
      </c>
      <c r="H526" s="126">
        <v>3.4885999999999999</v>
      </c>
      <c r="I526" s="126">
        <v>1.6931</v>
      </c>
      <c r="J526" s="126">
        <v>2.7454999999999998</v>
      </c>
      <c r="K526" s="126">
        <v>14.0947</v>
      </c>
      <c r="L526" s="126">
        <v>25.710599999999999</v>
      </c>
      <c r="M526" s="126">
        <v>38.801699999999997</v>
      </c>
      <c r="N526" s="126">
        <v>23.6341</v>
      </c>
      <c r="O526" s="126">
        <v>8.0762999999999998</v>
      </c>
      <c r="P526" s="126">
        <v>13.855499999999999</v>
      </c>
      <c r="Q526" s="126">
        <v>11.587199999999999</v>
      </c>
      <c r="R526" s="126">
        <v>13.144500000000001</v>
      </c>
      <c r="S526" s="119" t="s">
        <v>1829</v>
      </c>
    </row>
    <row r="527" spans="1:19" x14ac:dyDescent="0.3">
      <c r="A527" s="122" t="s">
        <v>368</v>
      </c>
      <c r="B527" s="122" t="s">
        <v>163</v>
      </c>
      <c r="C527" s="122">
        <v>119661</v>
      </c>
      <c r="D527" s="125">
        <v>44260</v>
      </c>
      <c r="E527" s="126">
        <v>52.45</v>
      </c>
      <c r="F527" s="126">
        <v>-0.86939999999999995</v>
      </c>
      <c r="G527" s="126">
        <v>1.2353000000000001</v>
      </c>
      <c r="H527" s="126">
        <v>3.4925000000000002</v>
      </c>
      <c r="I527" s="126">
        <v>1.7261</v>
      </c>
      <c r="J527" s="126">
        <v>2.7827000000000002</v>
      </c>
      <c r="K527" s="126">
        <v>14.270200000000001</v>
      </c>
      <c r="L527" s="126">
        <v>26.081700000000001</v>
      </c>
      <c r="M527" s="126">
        <v>39.457599999999999</v>
      </c>
      <c r="N527" s="126">
        <v>24.436499999999999</v>
      </c>
      <c r="O527" s="126">
        <v>8.9207000000000001</v>
      </c>
      <c r="P527" s="126">
        <v>14.918100000000001</v>
      </c>
      <c r="Q527" s="126">
        <v>16.092500000000001</v>
      </c>
      <c r="R527" s="126">
        <v>13.893000000000001</v>
      </c>
      <c r="S527" s="119" t="s">
        <v>1829</v>
      </c>
    </row>
    <row r="528" spans="1:19" x14ac:dyDescent="0.3">
      <c r="A528" s="122" t="s">
        <v>368</v>
      </c>
      <c r="B528" s="122" t="s">
        <v>403</v>
      </c>
      <c r="C528" s="122"/>
      <c r="D528" s="125">
        <v>44260</v>
      </c>
      <c r="E528" s="126">
        <v>39.67</v>
      </c>
      <c r="F528" s="126">
        <v>-0.82499999999999996</v>
      </c>
      <c r="G528" s="126">
        <v>1.2505999999999999</v>
      </c>
      <c r="H528" s="126">
        <v>3.4420000000000002</v>
      </c>
      <c r="I528" s="126">
        <v>1.6397999999999999</v>
      </c>
      <c r="J528" s="126">
        <v>2.7187999999999999</v>
      </c>
      <c r="K528" s="126">
        <v>13.961499999999999</v>
      </c>
      <c r="L528" s="126">
        <v>25.538</v>
      </c>
      <c r="M528" s="126">
        <v>38.706299999999999</v>
      </c>
      <c r="N528" s="126">
        <v>24.67</v>
      </c>
      <c r="O528" s="126">
        <v>8.7936999999999994</v>
      </c>
      <c r="P528" s="126">
        <v>14.571099999999999</v>
      </c>
      <c r="Q528" s="126">
        <v>11.2906</v>
      </c>
      <c r="R528" s="126">
        <v>13.9512</v>
      </c>
      <c r="S528" s="119" t="s">
        <v>1818</v>
      </c>
    </row>
    <row r="529" spans="1:19" x14ac:dyDescent="0.3">
      <c r="A529" s="122" t="s">
        <v>368</v>
      </c>
      <c r="B529" s="122" t="s">
        <v>267</v>
      </c>
      <c r="C529" s="122">
        <v>107745</v>
      </c>
      <c r="D529" s="125">
        <v>44260</v>
      </c>
      <c r="E529" s="126">
        <v>39.67</v>
      </c>
      <c r="F529" s="126">
        <v>-0.82499999999999996</v>
      </c>
      <c r="G529" s="126">
        <v>1.2505999999999999</v>
      </c>
      <c r="H529" s="126">
        <v>3.4420000000000002</v>
      </c>
      <c r="I529" s="126">
        <v>1.6397999999999999</v>
      </c>
      <c r="J529" s="126">
        <v>2.7187999999999999</v>
      </c>
      <c r="K529" s="126">
        <v>13.961499999999999</v>
      </c>
      <c r="L529" s="126">
        <v>25.538</v>
      </c>
      <c r="M529" s="126">
        <v>38.706299999999999</v>
      </c>
      <c r="N529" s="126">
        <v>24.67</v>
      </c>
      <c r="O529" s="126">
        <v>8.7936999999999994</v>
      </c>
      <c r="P529" s="126">
        <v>14.571099999999999</v>
      </c>
      <c r="Q529" s="126">
        <v>11.2906</v>
      </c>
      <c r="R529" s="126">
        <v>13.9512</v>
      </c>
      <c r="S529" s="119" t="s">
        <v>1818</v>
      </c>
    </row>
    <row r="530" spans="1:19" x14ac:dyDescent="0.3">
      <c r="A530" s="122" t="s">
        <v>368</v>
      </c>
      <c r="B530" s="122" t="s">
        <v>164</v>
      </c>
      <c r="C530" s="122">
        <v>119544</v>
      </c>
      <c r="D530" s="125">
        <v>44260</v>
      </c>
      <c r="E530" s="126">
        <v>42.78</v>
      </c>
      <c r="F530" s="126">
        <v>-0.83450000000000002</v>
      </c>
      <c r="G530" s="126">
        <v>1.2544</v>
      </c>
      <c r="H530" s="126">
        <v>3.4582999999999999</v>
      </c>
      <c r="I530" s="126">
        <v>1.6877</v>
      </c>
      <c r="J530" s="126">
        <v>2.7871000000000001</v>
      </c>
      <c r="K530" s="126">
        <v>14.2018</v>
      </c>
      <c r="L530" s="126">
        <v>26.1203</v>
      </c>
      <c r="M530" s="126">
        <v>39.667000000000002</v>
      </c>
      <c r="N530" s="126">
        <v>25.823499999999999</v>
      </c>
      <c r="O530" s="126">
        <v>9.9122000000000003</v>
      </c>
      <c r="P530" s="126">
        <v>15.7416</v>
      </c>
      <c r="Q530" s="126">
        <v>16.852399999999999</v>
      </c>
      <c r="R530" s="126">
        <v>15.0808</v>
      </c>
      <c r="S530" s="119" t="s">
        <v>1818</v>
      </c>
    </row>
    <row r="531" spans="1:19" x14ac:dyDescent="0.3">
      <c r="A531" s="122" t="s">
        <v>368</v>
      </c>
      <c r="B531" s="122" t="s">
        <v>165</v>
      </c>
      <c r="C531" s="122">
        <v>120503</v>
      </c>
      <c r="D531" s="125">
        <v>44260</v>
      </c>
      <c r="E531" s="126">
        <v>68.453999999999994</v>
      </c>
      <c r="F531" s="126">
        <v>-0.70940000000000003</v>
      </c>
      <c r="G531" s="126">
        <v>0.94379999999999997</v>
      </c>
      <c r="H531" s="126">
        <v>4.0483000000000002</v>
      </c>
      <c r="I531" s="126">
        <v>0.78439999999999999</v>
      </c>
      <c r="J531" s="126">
        <v>3.1288</v>
      </c>
      <c r="K531" s="126">
        <v>12.180300000000001</v>
      </c>
      <c r="L531" s="126">
        <v>33.8752</v>
      </c>
      <c r="M531" s="126">
        <v>46.3446</v>
      </c>
      <c r="N531" s="126">
        <v>27.605599999999999</v>
      </c>
      <c r="O531" s="126">
        <v>16.579799999999999</v>
      </c>
      <c r="P531" s="126">
        <v>18.257999999999999</v>
      </c>
      <c r="Q531" s="126">
        <v>20.4817</v>
      </c>
      <c r="R531" s="126">
        <v>23.092400000000001</v>
      </c>
      <c r="S531" s="119" t="s">
        <v>1818</v>
      </c>
    </row>
    <row r="532" spans="1:19" x14ac:dyDescent="0.3">
      <c r="A532" s="122" t="s">
        <v>368</v>
      </c>
      <c r="B532" s="122" t="s">
        <v>268</v>
      </c>
      <c r="C532" s="122">
        <v>112323</v>
      </c>
      <c r="D532" s="125">
        <v>44260</v>
      </c>
      <c r="E532" s="126">
        <v>62.732500000000002</v>
      </c>
      <c r="F532" s="126">
        <v>-0.71179999999999999</v>
      </c>
      <c r="G532" s="126">
        <v>0.93640000000000001</v>
      </c>
      <c r="H532" s="126">
        <v>4.0305</v>
      </c>
      <c r="I532" s="126">
        <v>0.75</v>
      </c>
      <c r="J532" s="126">
        <v>3.0583999999999998</v>
      </c>
      <c r="K532" s="126">
        <v>11.934799999999999</v>
      </c>
      <c r="L532" s="126">
        <v>33.299500000000002</v>
      </c>
      <c r="M532" s="126">
        <v>45.4178</v>
      </c>
      <c r="N532" s="126">
        <v>26.546700000000001</v>
      </c>
      <c r="O532" s="126">
        <v>15.5428</v>
      </c>
      <c r="P532" s="126">
        <v>17.102399999999999</v>
      </c>
      <c r="Q532" s="126">
        <v>17.835000000000001</v>
      </c>
      <c r="R532" s="126">
        <v>22.0564</v>
      </c>
      <c r="S532" s="119" t="s">
        <v>1818</v>
      </c>
    </row>
    <row r="533" spans="1:19" x14ac:dyDescent="0.3">
      <c r="A533" s="122" t="s">
        <v>368</v>
      </c>
      <c r="B533" s="122" t="s">
        <v>269</v>
      </c>
      <c r="C533" s="122">
        <v>134044</v>
      </c>
      <c r="D533" s="125">
        <v>44260</v>
      </c>
      <c r="E533" s="126">
        <v>57.5</v>
      </c>
      <c r="F533" s="126">
        <v>-1.1688000000000001</v>
      </c>
      <c r="G533" s="126">
        <v>0.54210000000000003</v>
      </c>
      <c r="H533" s="126">
        <v>2.8254999999999999</v>
      </c>
      <c r="I533" s="126">
        <v>1.9683999999999999</v>
      </c>
      <c r="J533" s="126">
        <v>3.0280999999999998</v>
      </c>
      <c r="K533" s="126">
        <v>13.166700000000001</v>
      </c>
      <c r="L533" s="126">
        <v>33.009500000000003</v>
      </c>
      <c r="M533" s="126">
        <v>51.315800000000003</v>
      </c>
      <c r="N533" s="126">
        <v>32.244700000000002</v>
      </c>
      <c r="O533" s="126">
        <v>7.7690999999999999</v>
      </c>
      <c r="P533" s="126">
        <v>12.197800000000001</v>
      </c>
      <c r="Q533" s="126">
        <v>6.7233000000000001</v>
      </c>
      <c r="R533" s="126">
        <v>16.305599999999998</v>
      </c>
      <c r="S533" s="119" t="s">
        <v>1818</v>
      </c>
    </row>
    <row r="534" spans="1:19" x14ac:dyDescent="0.3">
      <c r="A534" s="122" t="s">
        <v>368</v>
      </c>
      <c r="B534" s="122" t="s">
        <v>166</v>
      </c>
      <c r="C534" s="122">
        <v>134045</v>
      </c>
      <c r="D534" s="125">
        <v>44260</v>
      </c>
      <c r="E534" s="126">
        <v>62.57</v>
      </c>
      <c r="F534" s="126">
        <v>-1.1689000000000001</v>
      </c>
      <c r="G534" s="126">
        <v>0.5625</v>
      </c>
      <c r="H534" s="126">
        <v>2.8603999999999998</v>
      </c>
      <c r="I534" s="126">
        <v>2.0051999999999999</v>
      </c>
      <c r="J534" s="126">
        <v>3.0977000000000001</v>
      </c>
      <c r="K534" s="126">
        <v>13.372</v>
      </c>
      <c r="L534" s="126">
        <v>33.496899999999997</v>
      </c>
      <c r="M534" s="126">
        <v>52.127400000000002</v>
      </c>
      <c r="N534" s="126">
        <v>33.155999999999999</v>
      </c>
      <c r="O534" s="126">
        <v>8.5779999999999994</v>
      </c>
      <c r="P534" s="126">
        <v>13.1119</v>
      </c>
      <c r="Q534" s="126">
        <v>7.6681999999999997</v>
      </c>
      <c r="R534" s="126">
        <v>17.126200000000001</v>
      </c>
      <c r="S534" s="119" t="s">
        <v>1818</v>
      </c>
    </row>
    <row r="535" spans="1:19" x14ac:dyDescent="0.3">
      <c r="A535" s="122" t="s">
        <v>368</v>
      </c>
      <c r="B535" s="122" t="s">
        <v>270</v>
      </c>
      <c r="C535" s="122">
        <v>113463</v>
      </c>
      <c r="D535" s="125">
        <v>44260</v>
      </c>
      <c r="E535" s="126">
        <v>52.244999999999997</v>
      </c>
      <c r="F535" s="126">
        <v>-1.0436000000000001</v>
      </c>
      <c r="G535" s="126">
        <v>0.29759999999999998</v>
      </c>
      <c r="H535" s="126">
        <v>3.0575000000000001</v>
      </c>
      <c r="I535" s="126">
        <v>0.754</v>
      </c>
      <c r="J535" s="126">
        <v>2.3068</v>
      </c>
      <c r="K535" s="126">
        <v>12.3476</v>
      </c>
      <c r="L535" s="126">
        <v>29.2074</v>
      </c>
      <c r="M535" s="126">
        <v>41.893000000000001</v>
      </c>
      <c r="N535" s="126">
        <v>28.4892</v>
      </c>
      <c r="O535" s="126">
        <v>12.5916</v>
      </c>
      <c r="P535" s="126">
        <v>14</v>
      </c>
      <c r="Q535" s="126">
        <v>11.5129</v>
      </c>
      <c r="R535" s="126">
        <v>20.628</v>
      </c>
      <c r="S535" s="119" t="s">
        <v>1832</v>
      </c>
    </row>
    <row r="536" spans="1:19" x14ac:dyDescent="0.3">
      <c r="A536" s="122" t="s">
        <v>368</v>
      </c>
      <c r="B536" s="122" t="s">
        <v>167</v>
      </c>
      <c r="C536" s="122">
        <v>120147</v>
      </c>
      <c r="D536" s="125">
        <v>44260</v>
      </c>
      <c r="E536" s="126">
        <v>55.805</v>
      </c>
      <c r="F536" s="126">
        <v>-1.0391999999999999</v>
      </c>
      <c r="G536" s="126">
        <v>0.30919999999999997</v>
      </c>
      <c r="H536" s="126">
        <v>3.0830000000000002</v>
      </c>
      <c r="I536" s="126">
        <v>0.80569999999999997</v>
      </c>
      <c r="J536" s="126">
        <v>2.4133</v>
      </c>
      <c r="K536" s="126">
        <v>12.716900000000001</v>
      </c>
      <c r="L536" s="126">
        <v>30.045200000000001</v>
      </c>
      <c r="M536" s="126">
        <v>43.258699999999997</v>
      </c>
      <c r="N536" s="126">
        <v>30.093699999999998</v>
      </c>
      <c r="O536" s="126">
        <v>13.9328</v>
      </c>
      <c r="P536" s="126">
        <v>15.25</v>
      </c>
      <c r="Q536" s="126">
        <v>15.622999999999999</v>
      </c>
      <c r="R536" s="126">
        <v>22.1023</v>
      </c>
      <c r="S536" s="119" t="s">
        <v>1832</v>
      </c>
    </row>
    <row r="537" spans="1:19" x14ac:dyDescent="0.3">
      <c r="A537" s="122" t="s">
        <v>368</v>
      </c>
      <c r="B537" s="122" t="s">
        <v>168</v>
      </c>
      <c r="C537" s="122">
        <v>141950</v>
      </c>
      <c r="D537" s="125">
        <v>44260</v>
      </c>
      <c r="E537" s="126">
        <v>13.43</v>
      </c>
      <c r="F537" s="126">
        <v>-1.1773</v>
      </c>
      <c r="G537" s="126">
        <v>-7.4399999999999994E-2</v>
      </c>
      <c r="H537" s="126">
        <v>2.7544</v>
      </c>
      <c r="I537" s="126">
        <v>1.8968</v>
      </c>
      <c r="J537" s="126">
        <v>4.7582000000000004</v>
      </c>
      <c r="K537" s="126">
        <v>14.200699999999999</v>
      </c>
      <c r="L537" s="126">
        <v>31.9253</v>
      </c>
      <c r="M537" s="126">
        <v>55.260100000000001</v>
      </c>
      <c r="N537" s="126">
        <v>38.311</v>
      </c>
      <c r="O537" s="126">
        <v>10.6152</v>
      </c>
      <c r="P537" s="126"/>
      <c r="Q537" s="126">
        <v>10.1831</v>
      </c>
      <c r="R537" s="126">
        <v>26.553999999999998</v>
      </c>
      <c r="S537" s="119" t="s">
        <v>1833</v>
      </c>
    </row>
    <row r="538" spans="1:19" x14ac:dyDescent="0.3">
      <c r="A538" s="122" t="s">
        <v>368</v>
      </c>
      <c r="B538" s="122" t="s">
        <v>271</v>
      </c>
      <c r="C538" s="122">
        <v>141952</v>
      </c>
      <c r="D538" s="125">
        <v>44260</v>
      </c>
      <c r="E538" s="126">
        <v>13.11</v>
      </c>
      <c r="F538" s="126">
        <v>-1.2057</v>
      </c>
      <c r="G538" s="126">
        <v>-7.6200000000000004E-2</v>
      </c>
      <c r="H538" s="126">
        <v>2.7429000000000001</v>
      </c>
      <c r="I538" s="126">
        <v>1.8648</v>
      </c>
      <c r="J538" s="126">
        <v>4.6288999999999998</v>
      </c>
      <c r="K538" s="126">
        <v>14</v>
      </c>
      <c r="L538" s="126">
        <v>31.3627</v>
      </c>
      <c r="M538" s="126">
        <v>54.417000000000002</v>
      </c>
      <c r="N538" s="126">
        <v>37.277500000000003</v>
      </c>
      <c r="O538" s="126">
        <v>9.7672000000000008</v>
      </c>
      <c r="P538" s="126"/>
      <c r="Q538" s="126">
        <v>9.3127999999999993</v>
      </c>
      <c r="R538" s="126">
        <v>25.639600000000002</v>
      </c>
      <c r="S538" s="119" t="s">
        <v>1833</v>
      </c>
    </row>
    <row r="539" spans="1:19" x14ac:dyDescent="0.3">
      <c r="A539" s="122" t="s">
        <v>368</v>
      </c>
      <c r="B539" s="122" t="s">
        <v>169</v>
      </c>
      <c r="C539" s="122">
        <v>144315</v>
      </c>
      <c r="D539" s="125">
        <v>44260</v>
      </c>
      <c r="E539" s="126">
        <v>16.36</v>
      </c>
      <c r="F539" s="126">
        <v>-1.1479999999999999</v>
      </c>
      <c r="G539" s="126">
        <v>0.12239999999999999</v>
      </c>
      <c r="H539" s="126">
        <v>2.7637999999999998</v>
      </c>
      <c r="I539" s="126">
        <v>1.8680000000000001</v>
      </c>
      <c r="J539" s="126">
        <v>4.3367000000000004</v>
      </c>
      <c r="K539" s="126">
        <v>13.9276</v>
      </c>
      <c r="L539" s="126">
        <v>32.6845</v>
      </c>
      <c r="M539" s="126">
        <v>56.256</v>
      </c>
      <c r="N539" s="126">
        <v>34.539499999999997</v>
      </c>
      <c r="O539" s="126"/>
      <c r="P539" s="126"/>
      <c r="Q539" s="126">
        <v>22.997800000000002</v>
      </c>
      <c r="R539" s="126">
        <v>24.6082</v>
      </c>
      <c r="S539" s="119" t="s">
        <v>1833</v>
      </c>
    </row>
    <row r="540" spans="1:19" x14ac:dyDescent="0.3">
      <c r="A540" s="122" t="s">
        <v>368</v>
      </c>
      <c r="B540" s="122" t="s">
        <v>272</v>
      </c>
      <c r="C540" s="122">
        <v>144314</v>
      </c>
      <c r="D540" s="125">
        <v>44260</v>
      </c>
      <c r="E540" s="126">
        <v>15.93</v>
      </c>
      <c r="F540" s="126">
        <v>-1.1173</v>
      </c>
      <c r="G540" s="126">
        <v>0.12570000000000001</v>
      </c>
      <c r="H540" s="126">
        <v>2.7742</v>
      </c>
      <c r="I540" s="126">
        <v>1.7890999999999999</v>
      </c>
      <c r="J540" s="126">
        <v>4.1856999999999998</v>
      </c>
      <c r="K540" s="126">
        <v>13.6234</v>
      </c>
      <c r="L540" s="126">
        <v>31.9801</v>
      </c>
      <c r="M540" s="126">
        <v>54.961100000000002</v>
      </c>
      <c r="N540" s="126">
        <v>32.971600000000002</v>
      </c>
      <c r="O540" s="126"/>
      <c r="P540" s="126"/>
      <c r="Q540" s="126">
        <v>21.6279</v>
      </c>
      <c r="R540" s="126">
        <v>23.195799999999998</v>
      </c>
      <c r="S540" s="119" t="s">
        <v>1833</v>
      </c>
    </row>
    <row r="541" spans="1:19" x14ac:dyDescent="0.3">
      <c r="A541" s="122" t="s">
        <v>368</v>
      </c>
      <c r="B541" s="122" t="s">
        <v>170</v>
      </c>
      <c r="C541" s="122">
        <v>119351</v>
      </c>
      <c r="D541" s="125">
        <v>44260</v>
      </c>
      <c r="E541" s="126">
        <v>88.01</v>
      </c>
      <c r="F541" s="126">
        <v>-1.2565999999999999</v>
      </c>
      <c r="G541" s="126">
        <v>0.1593</v>
      </c>
      <c r="H541" s="126">
        <v>2.9598</v>
      </c>
      <c r="I541" s="126">
        <v>1.2191000000000001</v>
      </c>
      <c r="J541" s="126">
        <v>4.2154999999999996</v>
      </c>
      <c r="K541" s="126">
        <v>14.7607</v>
      </c>
      <c r="L541" s="126">
        <v>34.141100000000002</v>
      </c>
      <c r="M541" s="126">
        <v>56.49</v>
      </c>
      <c r="N541" s="126">
        <v>40.771000000000001</v>
      </c>
      <c r="O541" s="126">
        <v>14.2136</v>
      </c>
      <c r="P541" s="126">
        <v>20.063800000000001</v>
      </c>
      <c r="Q541" s="126">
        <v>17.596399999999999</v>
      </c>
      <c r="R541" s="126">
        <v>29.924600000000002</v>
      </c>
      <c r="S541" s="119" t="s">
        <v>1822</v>
      </c>
    </row>
    <row r="542" spans="1:19" x14ac:dyDescent="0.3">
      <c r="A542" s="122" t="s">
        <v>368</v>
      </c>
      <c r="B542" s="122" t="s">
        <v>273</v>
      </c>
      <c r="C542" s="122">
        <v>111710</v>
      </c>
      <c r="D542" s="125">
        <v>44260</v>
      </c>
      <c r="E542" s="126">
        <v>79.290000000000006</v>
      </c>
      <c r="F542" s="126">
        <v>-1.2578</v>
      </c>
      <c r="G542" s="126">
        <v>0.15160000000000001</v>
      </c>
      <c r="H542" s="126">
        <v>2.9472999999999998</v>
      </c>
      <c r="I542" s="126">
        <v>1.1738999999999999</v>
      </c>
      <c r="J542" s="126">
        <v>4.1234000000000002</v>
      </c>
      <c r="K542" s="126">
        <v>14.448600000000001</v>
      </c>
      <c r="L542" s="126">
        <v>33.417499999999997</v>
      </c>
      <c r="M542" s="126">
        <v>55.2575</v>
      </c>
      <c r="N542" s="126">
        <v>39.300800000000002</v>
      </c>
      <c r="O542" s="126">
        <v>12.927199999999999</v>
      </c>
      <c r="P542" s="126">
        <v>18.557200000000002</v>
      </c>
      <c r="Q542" s="126">
        <v>18.780999999999999</v>
      </c>
      <c r="R542" s="126">
        <v>28.494499999999999</v>
      </c>
      <c r="S542" s="119" t="s">
        <v>1822</v>
      </c>
    </row>
    <row r="543" spans="1:19" x14ac:dyDescent="0.3">
      <c r="A543" s="122" t="s">
        <v>368</v>
      </c>
      <c r="B543" s="122" t="s">
        <v>409</v>
      </c>
      <c r="C543" s="122">
        <v>111709</v>
      </c>
      <c r="D543" s="125">
        <v>44260</v>
      </c>
      <c r="E543" s="126">
        <v>84.75</v>
      </c>
      <c r="F543" s="126">
        <v>-1.2583</v>
      </c>
      <c r="G543" s="126">
        <v>0.15359999999999999</v>
      </c>
      <c r="H543" s="126">
        <v>2.9519000000000002</v>
      </c>
      <c r="I543" s="126">
        <v>1.194</v>
      </c>
      <c r="J543" s="126">
        <v>4.1795</v>
      </c>
      <c r="K543" s="126">
        <v>14.62</v>
      </c>
      <c r="L543" s="126">
        <v>33.822800000000001</v>
      </c>
      <c r="M543" s="126">
        <v>55.962499999999999</v>
      </c>
      <c r="N543" s="126">
        <v>40.152099999999997</v>
      </c>
      <c r="O543" s="126">
        <v>13.7181</v>
      </c>
      <c r="P543" s="126">
        <v>19.427099999999999</v>
      </c>
      <c r="Q543" s="126">
        <v>19.4404</v>
      </c>
      <c r="R543" s="126">
        <v>29.334</v>
      </c>
      <c r="S543" s="119" t="s">
        <v>1822</v>
      </c>
    </row>
    <row r="544" spans="1:19" x14ac:dyDescent="0.3">
      <c r="A544" s="122" t="s">
        <v>368</v>
      </c>
      <c r="B544" s="122" t="s">
        <v>171</v>
      </c>
      <c r="C544" s="122">
        <v>118285</v>
      </c>
      <c r="D544" s="125">
        <v>44260</v>
      </c>
      <c r="E544" s="126">
        <v>101.14</v>
      </c>
      <c r="F544" s="126">
        <v>-1.5286</v>
      </c>
      <c r="G544" s="126">
        <v>-0.62880000000000003</v>
      </c>
      <c r="H544" s="126">
        <v>1.8222</v>
      </c>
      <c r="I544" s="126">
        <v>-0.72629999999999995</v>
      </c>
      <c r="J544" s="126">
        <v>0.1386</v>
      </c>
      <c r="K544" s="126">
        <v>16.226199999999999</v>
      </c>
      <c r="L544" s="126">
        <v>36.842100000000002</v>
      </c>
      <c r="M544" s="126">
        <v>55.0276</v>
      </c>
      <c r="N544" s="126">
        <v>38.604900000000001</v>
      </c>
      <c r="O544" s="126">
        <v>18.7956</v>
      </c>
      <c r="P544" s="126">
        <v>19.369700000000002</v>
      </c>
      <c r="Q544" s="126">
        <v>16.083200000000001</v>
      </c>
      <c r="R544" s="126">
        <v>25.397500000000001</v>
      </c>
      <c r="S544" s="119" t="s">
        <v>1834</v>
      </c>
    </row>
    <row r="545" spans="1:19" x14ac:dyDescent="0.3">
      <c r="A545" s="122" t="s">
        <v>368</v>
      </c>
      <c r="B545" s="122" t="s">
        <v>274</v>
      </c>
      <c r="C545" s="122">
        <v>111722</v>
      </c>
      <c r="D545" s="125">
        <v>44260</v>
      </c>
      <c r="E545" s="126">
        <v>95.53</v>
      </c>
      <c r="F545" s="126">
        <v>-1.5358000000000001</v>
      </c>
      <c r="G545" s="126">
        <v>-0.64480000000000004</v>
      </c>
      <c r="H545" s="126">
        <v>1.8008999999999999</v>
      </c>
      <c r="I545" s="126">
        <v>-0.76870000000000005</v>
      </c>
      <c r="J545" s="126">
        <v>4.19E-2</v>
      </c>
      <c r="K545" s="126">
        <v>15.9063</v>
      </c>
      <c r="L545" s="126">
        <v>36.101999999999997</v>
      </c>
      <c r="M545" s="126">
        <v>53.758200000000002</v>
      </c>
      <c r="N545" s="126">
        <v>37.137500000000003</v>
      </c>
      <c r="O545" s="126">
        <v>17.6813</v>
      </c>
      <c r="P545" s="126">
        <v>18.353000000000002</v>
      </c>
      <c r="Q545" s="126">
        <v>20.107900000000001</v>
      </c>
      <c r="R545" s="126">
        <v>24.1525</v>
      </c>
      <c r="S545" s="119" t="s">
        <v>1834</v>
      </c>
    </row>
    <row r="546" spans="1:19" x14ac:dyDescent="0.3">
      <c r="A546" s="122" t="s">
        <v>368</v>
      </c>
      <c r="B546" s="122" t="s">
        <v>172</v>
      </c>
      <c r="C546" s="122">
        <v>119242</v>
      </c>
      <c r="D546" s="125">
        <v>44260</v>
      </c>
      <c r="E546" s="126">
        <v>70.567999999999998</v>
      </c>
      <c r="F546" s="126">
        <v>-1.2054</v>
      </c>
      <c r="G546" s="126">
        <v>0.33410000000000001</v>
      </c>
      <c r="H546" s="126">
        <v>2.4089999999999998</v>
      </c>
      <c r="I546" s="126">
        <v>1.2047000000000001</v>
      </c>
      <c r="J546" s="126">
        <v>2.9843999999999999</v>
      </c>
      <c r="K546" s="126">
        <v>16.558499999999999</v>
      </c>
      <c r="L546" s="126">
        <v>37.161099999999998</v>
      </c>
      <c r="M546" s="126">
        <v>52.830599999999997</v>
      </c>
      <c r="N546" s="126">
        <v>35.603400000000001</v>
      </c>
      <c r="O546" s="126">
        <v>14.369400000000001</v>
      </c>
      <c r="P546" s="126">
        <v>18.526299999999999</v>
      </c>
      <c r="Q546" s="126">
        <v>17.450099999999999</v>
      </c>
      <c r="R546" s="126">
        <v>21.7362</v>
      </c>
      <c r="S546" s="119" t="s">
        <v>1835</v>
      </c>
    </row>
    <row r="547" spans="1:19" x14ac:dyDescent="0.3">
      <c r="A547" s="122" t="s">
        <v>368</v>
      </c>
      <c r="B547" s="122" t="s">
        <v>275</v>
      </c>
      <c r="C547" s="122">
        <v>104772</v>
      </c>
      <c r="D547" s="125">
        <v>44260</v>
      </c>
      <c r="E547" s="126">
        <v>66.201999999999998</v>
      </c>
      <c r="F547" s="126">
        <v>-1.2073</v>
      </c>
      <c r="G547" s="126">
        <v>0.32729999999999998</v>
      </c>
      <c r="H547" s="126">
        <v>2.3895</v>
      </c>
      <c r="I547" s="126">
        <v>1.1659999999999999</v>
      </c>
      <c r="J547" s="126">
        <v>2.9051999999999998</v>
      </c>
      <c r="K547" s="126">
        <v>16.270299999999999</v>
      </c>
      <c r="L547" s="126">
        <v>36.501800000000003</v>
      </c>
      <c r="M547" s="126">
        <v>51.738500000000002</v>
      </c>
      <c r="N547" s="126">
        <v>34.319400000000002</v>
      </c>
      <c r="O547" s="126">
        <v>13.2745</v>
      </c>
      <c r="P547" s="126">
        <v>17.349799999999998</v>
      </c>
      <c r="Q547" s="126">
        <v>14.305099999999999</v>
      </c>
      <c r="R547" s="126">
        <v>20.569500000000001</v>
      </c>
      <c r="S547" s="119" t="s">
        <v>1835</v>
      </c>
    </row>
    <row r="548" spans="1:19" x14ac:dyDescent="0.3">
      <c r="A548" s="122" t="s">
        <v>368</v>
      </c>
      <c r="B548" s="122" t="s">
        <v>173</v>
      </c>
      <c r="C548" s="122">
        <v>118620</v>
      </c>
      <c r="D548" s="125">
        <v>44260</v>
      </c>
      <c r="E548" s="126">
        <v>65.95</v>
      </c>
      <c r="F548" s="126">
        <v>-1.1393</v>
      </c>
      <c r="G548" s="126">
        <v>0.18229999999999999</v>
      </c>
      <c r="H548" s="126">
        <v>2.0897999999999999</v>
      </c>
      <c r="I548" s="126">
        <v>7.5899999999999995E-2</v>
      </c>
      <c r="J548" s="126">
        <v>1.4927999999999999</v>
      </c>
      <c r="K548" s="126">
        <v>15.478899999999999</v>
      </c>
      <c r="L548" s="126">
        <v>32.323399999999999</v>
      </c>
      <c r="M548" s="126">
        <v>50.399099999999997</v>
      </c>
      <c r="N548" s="126">
        <v>29.720700000000001</v>
      </c>
      <c r="O548" s="126">
        <v>10.3171</v>
      </c>
      <c r="P548" s="126">
        <v>14.524699999999999</v>
      </c>
      <c r="Q548" s="126">
        <v>14.599500000000001</v>
      </c>
      <c r="R548" s="126">
        <v>18.479299999999999</v>
      </c>
      <c r="S548" s="119" t="s">
        <v>1835</v>
      </c>
    </row>
    <row r="549" spans="1:19" x14ac:dyDescent="0.3">
      <c r="A549" s="122" t="s">
        <v>368</v>
      </c>
      <c r="B549" s="122" t="s">
        <v>276</v>
      </c>
      <c r="C549" s="122">
        <v>111638</v>
      </c>
      <c r="D549" s="125">
        <v>44260</v>
      </c>
      <c r="E549" s="126">
        <v>60</v>
      </c>
      <c r="F549" s="126">
        <v>-1.1532</v>
      </c>
      <c r="G549" s="126">
        <v>0.16689999999999999</v>
      </c>
      <c r="H549" s="126">
        <v>2.0581999999999998</v>
      </c>
      <c r="I549" s="126">
        <v>1.67E-2</v>
      </c>
      <c r="J549" s="126">
        <v>1.3513999999999999</v>
      </c>
      <c r="K549" s="126">
        <v>15.008599999999999</v>
      </c>
      <c r="L549" s="126">
        <v>31.233599999999999</v>
      </c>
      <c r="M549" s="126">
        <v>48.514899999999997</v>
      </c>
      <c r="N549" s="126">
        <v>27.550999999999998</v>
      </c>
      <c r="O549" s="126">
        <v>8.5030999999999999</v>
      </c>
      <c r="P549" s="126">
        <v>12.968</v>
      </c>
      <c r="Q549" s="126">
        <v>15.838900000000001</v>
      </c>
      <c r="R549" s="126">
        <v>16.459700000000002</v>
      </c>
      <c r="S549" s="119" t="s">
        <v>1835</v>
      </c>
    </row>
    <row r="550" spans="1:19" x14ac:dyDescent="0.3">
      <c r="A550" s="122" t="s">
        <v>368</v>
      </c>
      <c r="B550" s="122" t="s">
        <v>174</v>
      </c>
      <c r="C550" s="122">
        <v>135654</v>
      </c>
      <c r="D550" s="125">
        <v>44260</v>
      </c>
      <c r="E550" s="126">
        <v>19.176400000000001</v>
      </c>
      <c r="F550" s="126">
        <v>-1.1357999999999999</v>
      </c>
      <c r="G550" s="126">
        <v>5.3699999999999998E-2</v>
      </c>
      <c r="H550" s="126">
        <v>2.1962000000000002</v>
      </c>
      <c r="I550" s="126">
        <v>-7.0900000000000005E-2</v>
      </c>
      <c r="J550" s="126">
        <v>2.87</v>
      </c>
      <c r="K550" s="126">
        <v>13.803800000000001</v>
      </c>
      <c r="L550" s="126">
        <v>29.346499999999999</v>
      </c>
      <c r="M550" s="126">
        <v>41.683199999999999</v>
      </c>
      <c r="N550" s="126">
        <v>23.6876</v>
      </c>
      <c r="O550" s="126">
        <v>11.402200000000001</v>
      </c>
      <c r="P550" s="126">
        <v>14.8467</v>
      </c>
      <c r="Q550" s="126">
        <v>13.383699999999999</v>
      </c>
      <c r="R550" s="126">
        <v>14.3712</v>
      </c>
      <c r="S550" s="119" t="s">
        <v>1834</v>
      </c>
    </row>
    <row r="551" spans="1:19" x14ac:dyDescent="0.3">
      <c r="A551" s="122" t="s">
        <v>368</v>
      </c>
      <c r="B551" s="122" t="s">
        <v>277</v>
      </c>
      <c r="C551" s="122">
        <v>135655</v>
      </c>
      <c r="D551" s="125">
        <v>44260</v>
      </c>
      <c r="E551" s="126">
        <v>17.584</v>
      </c>
      <c r="F551" s="126">
        <v>-1.1413</v>
      </c>
      <c r="G551" s="126">
        <v>3.7499999999999999E-2</v>
      </c>
      <c r="H551" s="126">
        <v>2.1577000000000002</v>
      </c>
      <c r="I551" s="126">
        <v>-0.14649999999999999</v>
      </c>
      <c r="J551" s="126">
        <v>2.7145000000000001</v>
      </c>
      <c r="K551" s="126">
        <v>13.245699999999999</v>
      </c>
      <c r="L551" s="126">
        <v>28.0671</v>
      </c>
      <c r="M551" s="126">
        <v>39.642000000000003</v>
      </c>
      <c r="N551" s="126">
        <v>21.443200000000001</v>
      </c>
      <c r="O551" s="126">
        <v>9.4981000000000009</v>
      </c>
      <c r="P551" s="126">
        <v>12.939299999999999</v>
      </c>
      <c r="Q551" s="126">
        <v>11.5032</v>
      </c>
      <c r="R551" s="126">
        <v>12.397600000000001</v>
      </c>
      <c r="S551" s="119" t="s">
        <v>1834</v>
      </c>
    </row>
    <row r="552" spans="1:19" x14ac:dyDescent="0.3">
      <c r="A552" s="122" t="s">
        <v>368</v>
      </c>
      <c r="B552" s="122" t="s">
        <v>278</v>
      </c>
      <c r="C552" s="122">
        <v>100526</v>
      </c>
      <c r="D552" s="125">
        <v>44260</v>
      </c>
      <c r="E552" s="126">
        <v>717.78560000000004</v>
      </c>
      <c r="F552" s="126">
        <v>-1.4754</v>
      </c>
      <c r="G552" s="126">
        <v>6.0199999999999997E-2</v>
      </c>
      <c r="H552" s="126">
        <v>2.8571</v>
      </c>
      <c r="I552" s="126">
        <v>1.1405000000000001</v>
      </c>
      <c r="J552" s="126">
        <v>3.3258999999999999</v>
      </c>
      <c r="K552" s="126">
        <v>16.579000000000001</v>
      </c>
      <c r="L552" s="126">
        <v>40.010100000000001</v>
      </c>
      <c r="M552" s="126">
        <v>55.215499999999999</v>
      </c>
      <c r="N552" s="126">
        <v>33.8217</v>
      </c>
      <c r="O552" s="126">
        <v>9.9844000000000008</v>
      </c>
      <c r="P552" s="126">
        <v>12.6173</v>
      </c>
      <c r="Q552" s="126">
        <v>21.529</v>
      </c>
      <c r="R552" s="126">
        <v>14.6205</v>
      </c>
      <c r="S552" s="119" t="s">
        <v>1835</v>
      </c>
    </row>
    <row r="553" spans="1:19" x14ac:dyDescent="0.3">
      <c r="A553" s="122" t="s">
        <v>368</v>
      </c>
      <c r="B553" s="122" t="s">
        <v>175</v>
      </c>
      <c r="C553" s="122">
        <v>118540</v>
      </c>
      <c r="D553" s="125">
        <v>44260</v>
      </c>
      <c r="E553" s="126">
        <v>772.07029999999997</v>
      </c>
      <c r="F553" s="126">
        <v>-1.4730000000000001</v>
      </c>
      <c r="G553" s="126">
        <v>6.7400000000000002E-2</v>
      </c>
      <c r="H553" s="126">
        <v>2.8744000000000001</v>
      </c>
      <c r="I553" s="126">
        <v>1.1745000000000001</v>
      </c>
      <c r="J553" s="126">
        <v>3.3956</v>
      </c>
      <c r="K553" s="126">
        <v>16.8337</v>
      </c>
      <c r="L553" s="126">
        <v>40.625399999999999</v>
      </c>
      <c r="M553" s="126">
        <v>56.261800000000001</v>
      </c>
      <c r="N553" s="126">
        <v>35.052199999999999</v>
      </c>
      <c r="O553" s="126">
        <v>11.029</v>
      </c>
      <c r="P553" s="126">
        <v>13.723100000000001</v>
      </c>
      <c r="Q553" s="126">
        <v>15.204599999999999</v>
      </c>
      <c r="R553" s="126">
        <v>15.713699999999999</v>
      </c>
      <c r="S553" s="119" t="s">
        <v>1835</v>
      </c>
    </row>
    <row r="554" spans="1:19" x14ac:dyDescent="0.3">
      <c r="A554" s="122" t="s">
        <v>368</v>
      </c>
      <c r="B554" s="122" t="s">
        <v>279</v>
      </c>
      <c r="C554" s="122">
        <v>100998</v>
      </c>
      <c r="D554" s="125">
        <v>44260</v>
      </c>
      <c r="E554" s="126">
        <v>466.74799999999999</v>
      </c>
      <c r="F554" s="126">
        <v>-1.2870999999999999</v>
      </c>
      <c r="G554" s="126">
        <v>-0.83330000000000004</v>
      </c>
      <c r="H554" s="126">
        <v>1.4359</v>
      </c>
      <c r="I554" s="126">
        <v>-0.92530000000000001</v>
      </c>
      <c r="J554" s="126">
        <v>0.9194</v>
      </c>
      <c r="K554" s="126">
        <v>17.087399999999999</v>
      </c>
      <c r="L554" s="126">
        <v>36.705500000000001</v>
      </c>
      <c r="M554" s="126">
        <v>53.556699999999999</v>
      </c>
      <c r="N554" s="126">
        <v>34.763500000000001</v>
      </c>
      <c r="O554" s="126">
        <v>11.31</v>
      </c>
      <c r="P554" s="126">
        <v>16.635300000000001</v>
      </c>
      <c r="Q554" s="126">
        <v>20.974900000000002</v>
      </c>
      <c r="R554" s="126">
        <v>16.502400000000002</v>
      </c>
      <c r="S554" s="119" t="s">
        <v>1829</v>
      </c>
    </row>
    <row r="555" spans="1:19" x14ac:dyDescent="0.3">
      <c r="A555" s="122" t="s">
        <v>368</v>
      </c>
      <c r="B555" s="122" t="s">
        <v>176</v>
      </c>
      <c r="C555" s="122">
        <v>118929</v>
      </c>
      <c r="D555" s="125">
        <v>44260</v>
      </c>
      <c r="E555" s="126">
        <v>488.714</v>
      </c>
      <c r="F555" s="126">
        <v>-1.2859</v>
      </c>
      <c r="G555" s="126">
        <v>-0.82989999999999997</v>
      </c>
      <c r="H555" s="126">
        <v>1.4439</v>
      </c>
      <c r="I555" s="126">
        <v>-0.91020000000000001</v>
      </c>
      <c r="J555" s="126">
        <v>0.9516</v>
      </c>
      <c r="K555" s="126">
        <v>17.216699999999999</v>
      </c>
      <c r="L555" s="126">
        <v>37.011299999999999</v>
      </c>
      <c r="M555" s="126">
        <v>54.0931</v>
      </c>
      <c r="N555" s="126">
        <v>35.404499999999999</v>
      </c>
      <c r="O555" s="126">
        <v>11.8948</v>
      </c>
      <c r="P555" s="126">
        <v>17.322500000000002</v>
      </c>
      <c r="Q555" s="126">
        <v>15.838100000000001</v>
      </c>
      <c r="R555" s="126">
        <v>17.073</v>
      </c>
      <c r="S555" s="119" t="s">
        <v>1829</v>
      </c>
    </row>
    <row r="556" spans="1:19" x14ac:dyDescent="0.3">
      <c r="A556" s="122" t="s">
        <v>368</v>
      </c>
      <c r="B556" s="122" t="s">
        <v>280</v>
      </c>
      <c r="C556" s="122">
        <v>101979</v>
      </c>
      <c r="D556" s="125">
        <v>44260</v>
      </c>
      <c r="E556" s="126">
        <v>1935.82372519212</v>
      </c>
      <c r="F556" s="126">
        <v>-1.0943000000000001</v>
      </c>
      <c r="G556" s="126">
        <v>-0.59509999999999996</v>
      </c>
      <c r="H556" s="126">
        <v>1.8827</v>
      </c>
      <c r="I556" s="126">
        <v>0.1575</v>
      </c>
      <c r="J556" s="126">
        <v>0.50280000000000002</v>
      </c>
      <c r="K556" s="126">
        <v>14.122400000000001</v>
      </c>
      <c r="L556" s="126">
        <v>27.3565</v>
      </c>
      <c r="M556" s="126">
        <v>40.956800000000001</v>
      </c>
      <c r="N556" s="126">
        <v>26.767299999999999</v>
      </c>
      <c r="O556" s="126">
        <v>4.5560999999999998</v>
      </c>
      <c r="P556" s="126">
        <v>12.0419</v>
      </c>
      <c r="Q556" s="126">
        <v>23.502400000000002</v>
      </c>
      <c r="R556" s="126">
        <v>9.1920999999999999</v>
      </c>
      <c r="S556" s="119" t="s">
        <v>1835</v>
      </c>
    </row>
    <row r="557" spans="1:19" x14ac:dyDescent="0.3">
      <c r="A557" s="122" t="s">
        <v>368</v>
      </c>
      <c r="B557" s="122" t="s">
        <v>177</v>
      </c>
      <c r="C557" s="122">
        <v>119060</v>
      </c>
      <c r="D557" s="125">
        <v>44260</v>
      </c>
      <c r="E557" s="126">
        <v>623.97199999999998</v>
      </c>
      <c r="F557" s="126">
        <v>-1.0929</v>
      </c>
      <c r="G557" s="126">
        <v>-0.59119999999999995</v>
      </c>
      <c r="H557" s="126">
        <v>1.8924000000000001</v>
      </c>
      <c r="I557" s="126">
        <v>0.17660000000000001</v>
      </c>
      <c r="J557" s="126">
        <v>0.54159999999999997</v>
      </c>
      <c r="K557" s="126">
        <v>14.2835</v>
      </c>
      <c r="L557" s="126">
        <v>27.7424</v>
      </c>
      <c r="M557" s="126">
        <v>41.613199999999999</v>
      </c>
      <c r="N557" s="126">
        <v>27.509799999999998</v>
      </c>
      <c r="O557" s="126">
        <v>5.2221000000000002</v>
      </c>
      <c r="P557" s="126">
        <v>12.7826</v>
      </c>
      <c r="Q557" s="126">
        <v>12.163</v>
      </c>
      <c r="R557" s="126">
        <v>9.8321000000000005</v>
      </c>
      <c r="S557" s="119" t="s">
        <v>1835</v>
      </c>
    </row>
    <row r="558" spans="1:19" x14ac:dyDescent="0.3">
      <c r="A558" s="122" t="s">
        <v>368</v>
      </c>
      <c r="B558" s="122" t="s">
        <v>281</v>
      </c>
      <c r="C558" s="122">
        <v>104707</v>
      </c>
      <c r="D558" s="125">
        <v>44260</v>
      </c>
      <c r="E558" s="126">
        <v>46.437399999999997</v>
      </c>
      <c r="F558" s="126">
        <v>-1.1749000000000001</v>
      </c>
      <c r="G558" s="126">
        <v>0.18360000000000001</v>
      </c>
      <c r="H558" s="126">
        <v>2.4571999999999998</v>
      </c>
      <c r="I558" s="126">
        <v>0.1356</v>
      </c>
      <c r="J558" s="126">
        <v>0.86029999999999995</v>
      </c>
      <c r="K558" s="126">
        <v>13.55</v>
      </c>
      <c r="L558" s="126">
        <v>32.340600000000002</v>
      </c>
      <c r="M558" s="126">
        <v>47.593200000000003</v>
      </c>
      <c r="N558" s="126">
        <v>24.3124</v>
      </c>
      <c r="O558" s="126">
        <v>7.5726000000000004</v>
      </c>
      <c r="P558" s="126">
        <v>13.92</v>
      </c>
      <c r="Q558" s="126">
        <v>11.443099999999999</v>
      </c>
      <c r="R558" s="126">
        <v>15.085699999999999</v>
      </c>
      <c r="S558" s="119" t="s">
        <v>1818</v>
      </c>
    </row>
    <row r="559" spans="1:19" x14ac:dyDescent="0.3">
      <c r="A559" s="122" t="s">
        <v>368</v>
      </c>
      <c r="B559" s="122" t="s">
        <v>178</v>
      </c>
      <c r="C559" s="122">
        <v>120079</v>
      </c>
      <c r="D559" s="125">
        <v>44260</v>
      </c>
      <c r="E559" s="126">
        <v>49.760300000000001</v>
      </c>
      <c r="F559" s="126">
        <v>-1.1712</v>
      </c>
      <c r="G559" s="126">
        <v>0.1943</v>
      </c>
      <c r="H559" s="126">
        <v>2.4821</v>
      </c>
      <c r="I559" s="126">
        <v>0.1842</v>
      </c>
      <c r="J559" s="126">
        <v>0.95799999999999996</v>
      </c>
      <c r="K559" s="126">
        <v>13.9071</v>
      </c>
      <c r="L559" s="126">
        <v>33.1721</v>
      </c>
      <c r="M559" s="126">
        <v>48.987400000000001</v>
      </c>
      <c r="N559" s="126">
        <v>25.886800000000001</v>
      </c>
      <c r="O559" s="126">
        <v>8.7083999999999993</v>
      </c>
      <c r="P559" s="126">
        <v>14.965199999999999</v>
      </c>
      <c r="Q559" s="126">
        <v>14.067299999999999</v>
      </c>
      <c r="R559" s="126">
        <v>16.499400000000001</v>
      </c>
      <c r="S559" s="119" t="s">
        <v>1818</v>
      </c>
    </row>
    <row r="560" spans="1:19" x14ac:dyDescent="0.3">
      <c r="A560" s="122" t="s">
        <v>368</v>
      </c>
      <c r="B560" s="122" t="s">
        <v>282</v>
      </c>
      <c r="C560" s="122">
        <v>100354</v>
      </c>
      <c r="D560" s="125">
        <v>44260</v>
      </c>
      <c r="E560" s="126">
        <v>491.46</v>
      </c>
      <c r="F560" s="126">
        <v>-0.98919999999999997</v>
      </c>
      <c r="G560" s="126">
        <v>0.13239999999999999</v>
      </c>
      <c r="H560" s="126">
        <v>2.3917999999999999</v>
      </c>
      <c r="I560" s="126">
        <v>0.66569999999999996</v>
      </c>
      <c r="J560" s="126">
        <v>2.5028000000000001</v>
      </c>
      <c r="K560" s="126">
        <v>15.948700000000001</v>
      </c>
      <c r="L560" s="126">
        <v>34.731499999999997</v>
      </c>
      <c r="M560" s="126">
        <v>48.039000000000001</v>
      </c>
      <c r="N560" s="126">
        <v>34.964599999999997</v>
      </c>
      <c r="O560" s="126">
        <v>11.9343</v>
      </c>
      <c r="P560" s="126">
        <v>14.415800000000001</v>
      </c>
      <c r="Q560" s="126">
        <v>19.800599999999999</v>
      </c>
      <c r="R560" s="126">
        <v>16.8674</v>
      </c>
      <c r="S560" s="119" t="s">
        <v>1835</v>
      </c>
    </row>
    <row r="561" spans="1:19" x14ac:dyDescent="0.3">
      <c r="A561" s="122" t="s">
        <v>368</v>
      </c>
      <c r="B561" s="122" t="s">
        <v>179</v>
      </c>
      <c r="C561" s="122">
        <v>120592</v>
      </c>
      <c r="D561" s="125">
        <v>44260</v>
      </c>
      <c r="E561" s="126">
        <v>530.11</v>
      </c>
      <c r="F561" s="126">
        <v>-0.9899</v>
      </c>
      <c r="G561" s="126">
        <v>0.13600000000000001</v>
      </c>
      <c r="H561" s="126">
        <v>2.4011</v>
      </c>
      <c r="I561" s="126">
        <v>0.68369999999999997</v>
      </c>
      <c r="J561" s="126">
        <v>2.5436999999999999</v>
      </c>
      <c r="K561" s="126">
        <v>16.1325</v>
      </c>
      <c r="L561" s="126">
        <v>35.221800000000002</v>
      </c>
      <c r="M561" s="126">
        <v>48.894799999999996</v>
      </c>
      <c r="N561" s="126">
        <v>35.831600000000002</v>
      </c>
      <c r="O561" s="126">
        <v>12.821199999999999</v>
      </c>
      <c r="P561" s="126">
        <v>15.551</v>
      </c>
      <c r="Q561" s="126">
        <v>15.859299999999999</v>
      </c>
      <c r="R561" s="126">
        <v>17.6968</v>
      </c>
      <c r="S561" s="119" t="s">
        <v>1835</v>
      </c>
    </row>
    <row r="562" spans="1:19" x14ac:dyDescent="0.3">
      <c r="A562" s="122" t="s">
        <v>368</v>
      </c>
      <c r="B562" s="122" t="s">
        <v>283</v>
      </c>
      <c r="C562" s="122">
        <v>142136</v>
      </c>
      <c r="D562" s="125">
        <v>44260</v>
      </c>
      <c r="E562" s="126">
        <v>13.67</v>
      </c>
      <c r="F562" s="126">
        <v>-1.1569</v>
      </c>
      <c r="G562" s="126">
        <v>0</v>
      </c>
      <c r="H562" s="126">
        <v>3.2477</v>
      </c>
      <c r="I562" s="126">
        <v>1.0347</v>
      </c>
      <c r="J562" s="126">
        <v>2.7046999999999999</v>
      </c>
      <c r="K562" s="126">
        <v>14.011699999999999</v>
      </c>
      <c r="L562" s="126">
        <v>32.976700000000001</v>
      </c>
      <c r="M562" s="126">
        <v>48.587000000000003</v>
      </c>
      <c r="N562" s="126">
        <v>25.297899999999998</v>
      </c>
      <c r="O562" s="126"/>
      <c r="P562" s="126"/>
      <c r="Q562" s="126">
        <v>11.1655</v>
      </c>
      <c r="R562" s="126">
        <v>15.971</v>
      </c>
      <c r="S562" s="119" t="s">
        <v>1836</v>
      </c>
    </row>
    <row r="563" spans="1:19" x14ac:dyDescent="0.3">
      <c r="A563" s="122" t="s">
        <v>368</v>
      </c>
      <c r="B563" s="122" t="s">
        <v>180</v>
      </c>
      <c r="C563" s="122">
        <v>142134</v>
      </c>
      <c r="D563" s="125">
        <v>44260</v>
      </c>
      <c r="E563" s="126">
        <v>14.03</v>
      </c>
      <c r="F563" s="126">
        <v>-1.1972</v>
      </c>
      <c r="G563" s="126">
        <v>0</v>
      </c>
      <c r="H563" s="126">
        <v>3.2376999999999998</v>
      </c>
      <c r="I563" s="126">
        <v>1.0807</v>
      </c>
      <c r="J563" s="126">
        <v>2.7839</v>
      </c>
      <c r="K563" s="126">
        <v>14.1579</v>
      </c>
      <c r="L563" s="126">
        <v>33.238399999999999</v>
      </c>
      <c r="M563" s="126">
        <v>49.255299999999998</v>
      </c>
      <c r="N563" s="126">
        <v>26.055700000000002</v>
      </c>
      <c r="O563" s="126"/>
      <c r="P563" s="126"/>
      <c r="Q563" s="126">
        <v>12.148199999999999</v>
      </c>
      <c r="R563" s="126">
        <v>16.6294</v>
      </c>
      <c r="S563" s="119" t="s">
        <v>1836</v>
      </c>
    </row>
    <row r="564" spans="1:19" x14ac:dyDescent="0.3">
      <c r="A564" s="122" t="s">
        <v>368</v>
      </c>
      <c r="B564" s="122" t="s">
        <v>181</v>
      </c>
      <c r="C564" s="122">
        <v>123637</v>
      </c>
      <c r="D564" s="125">
        <v>44260</v>
      </c>
      <c r="E564" s="126">
        <v>35.43</v>
      </c>
      <c r="F564" s="126">
        <v>-1.2542</v>
      </c>
      <c r="G564" s="126">
        <v>5.6500000000000002E-2</v>
      </c>
      <c r="H564" s="126">
        <v>2.3988</v>
      </c>
      <c r="I564" s="126">
        <v>8.4699999999999998E-2</v>
      </c>
      <c r="J564" s="126">
        <v>1.4024000000000001</v>
      </c>
      <c r="K564" s="126">
        <v>11.485200000000001</v>
      </c>
      <c r="L564" s="126">
        <v>29.3066</v>
      </c>
      <c r="M564" s="126">
        <v>36.954000000000001</v>
      </c>
      <c r="N564" s="126">
        <v>19.615100000000002</v>
      </c>
      <c r="O564" s="126">
        <v>8.6597000000000008</v>
      </c>
      <c r="P564" s="126">
        <v>13.3523</v>
      </c>
      <c r="Q564" s="126">
        <v>18.405000000000001</v>
      </c>
      <c r="R564" s="126">
        <v>14.8073</v>
      </c>
      <c r="S564" s="119" t="s">
        <v>1818</v>
      </c>
    </row>
    <row r="565" spans="1:19" x14ac:dyDescent="0.3">
      <c r="A565" s="122" t="s">
        <v>368</v>
      </c>
      <c r="B565" s="122" t="s">
        <v>284</v>
      </c>
      <c r="C565" s="122">
        <v>123638</v>
      </c>
      <c r="D565" s="125">
        <v>44260</v>
      </c>
      <c r="E565" s="126">
        <v>32.44</v>
      </c>
      <c r="F565" s="126">
        <v>-1.2481</v>
      </c>
      <c r="G565" s="126">
        <v>6.1699999999999998E-2</v>
      </c>
      <c r="H565" s="126">
        <v>2.399</v>
      </c>
      <c r="I565" s="126">
        <v>3.0800000000000001E-2</v>
      </c>
      <c r="J565" s="126">
        <v>1.3117000000000001</v>
      </c>
      <c r="K565" s="126">
        <v>11.172000000000001</v>
      </c>
      <c r="L565" s="126">
        <v>28.5261</v>
      </c>
      <c r="M565" s="126">
        <v>35.732199999999999</v>
      </c>
      <c r="N565" s="126">
        <v>18.221599999999999</v>
      </c>
      <c r="O565" s="126">
        <v>7.1428000000000003</v>
      </c>
      <c r="P565" s="126">
        <v>11.7774</v>
      </c>
      <c r="Q565" s="126">
        <v>17.018999999999998</v>
      </c>
      <c r="R565" s="126">
        <v>13.372299999999999</v>
      </c>
      <c r="S565" s="119" t="s">
        <v>1818</v>
      </c>
    </row>
    <row r="566" spans="1:19" x14ac:dyDescent="0.3">
      <c r="A566" s="122" t="s">
        <v>368</v>
      </c>
      <c r="B566" s="122" t="s">
        <v>182</v>
      </c>
      <c r="C566" s="122">
        <v>118473</v>
      </c>
      <c r="D566" s="125">
        <v>44260</v>
      </c>
      <c r="E566" s="126">
        <v>83.26</v>
      </c>
      <c r="F566" s="126">
        <v>-1.6769000000000001</v>
      </c>
      <c r="G566" s="126">
        <v>-0.53759999999999997</v>
      </c>
      <c r="H566" s="126">
        <v>2.6128</v>
      </c>
      <c r="I566" s="126">
        <v>2.2222</v>
      </c>
      <c r="J566" s="126">
        <v>5.3924000000000003</v>
      </c>
      <c r="K566" s="126">
        <v>21.2819</v>
      </c>
      <c r="L566" s="126">
        <v>43.082999999999998</v>
      </c>
      <c r="M566" s="126">
        <v>69.953100000000006</v>
      </c>
      <c r="N566" s="126">
        <v>46.661999999999999</v>
      </c>
      <c r="O566" s="126">
        <v>11.1447</v>
      </c>
      <c r="P566" s="126">
        <v>18.455500000000001</v>
      </c>
      <c r="Q566" s="126">
        <v>17.471299999999999</v>
      </c>
      <c r="R566" s="126">
        <v>20.5014</v>
      </c>
      <c r="S566" s="119" t="s">
        <v>1818</v>
      </c>
    </row>
    <row r="567" spans="1:19" x14ac:dyDescent="0.3">
      <c r="A567" s="122" t="s">
        <v>368</v>
      </c>
      <c r="B567" s="122" t="s">
        <v>285</v>
      </c>
      <c r="C567" s="122">
        <v>111569</v>
      </c>
      <c r="D567" s="125">
        <v>44260</v>
      </c>
      <c r="E567" s="126">
        <v>76.2</v>
      </c>
      <c r="F567" s="126">
        <v>-1.6774</v>
      </c>
      <c r="G567" s="126">
        <v>-0.54820000000000002</v>
      </c>
      <c r="H567" s="126">
        <v>2.5985999999999998</v>
      </c>
      <c r="I567" s="126">
        <v>2.1722000000000001</v>
      </c>
      <c r="J567" s="126">
        <v>5.3068</v>
      </c>
      <c r="K567" s="126">
        <v>20.952400000000001</v>
      </c>
      <c r="L567" s="126">
        <v>42.323500000000003</v>
      </c>
      <c r="M567" s="126">
        <v>68.584100000000007</v>
      </c>
      <c r="N567" s="126">
        <v>45.087600000000002</v>
      </c>
      <c r="O567" s="126">
        <v>9.8489000000000004</v>
      </c>
      <c r="P567" s="126">
        <v>17.098099999999999</v>
      </c>
      <c r="Q567" s="126">
        <v>18.1157</v>
      </c>
      <c r="R567" s="126">
        <v>19.126300000000001</v>
      </c>
      <c r="S567" s="119" t="s">
        <v>1818</v>
      </c>
    </row>
    <row r="568" spans="1:19" x14ac:dyDescent="0.3">
      <c r="A568" s="122" t="s">
        <v>368</v>
      </c>
      <c r="B568" s="122" t="s">
        <v>183</v>
      </c>
      <c r="C568" s="122">
        <v>141808</v>
      </c>
      <c r="D568" s="125">
        <v>44260</v>
      </c>
      <c r="E568" s="126">
        <v>12.32</v>
      </c>
      <c r="F568" s="126">
        <v>-0.80520000000000003</v>
      </c>
      <c r="G568" s="126">
        <v>0.81830000000000003</v>
      </c>
      <c r="H568" s="126">
        <v>3.2690999999999999</v>
      </c>
      <c r="I568" s="126">
        <v>0.65359999999999996</v>
      </c>
      <c r="J568" s="126">
        <v>1.3992</v>
      </c>
      <c r="K568" s="126">
        <v>11.7967</v>
      </c>
      <c r="L568" s="126">
        <v>28.066500000000001</v>
      </c>
      <c r="M568" s="126">
        <v>43.255800000000001</v>
      </c>
      <c r="N568" s="126">
        <v>25.842700000000001</v>
      </c>
      <c r="O568" s="126">
        <v>7.0529000000000002</v>
      </c>
      <c r="P568" s="126"/>
      <c r="Q568" s="126">
        <v>6.7671000000000001</v>
      </c>
      <c r="R568" s="126">
        <v>15.198600000000001</v>
      </c>
      <c r="S568" s="119" t="s">
        <v>1822</v>
      </c>
    </row>
    <row r="569" spans="1:19" x14ac:dyDescent="0.3">
      <c r="A569" s="122" t="s">
        <v>368</v>
      </c>
      <c r="B569" s="122" t="s">
        <v>286</v>
      </c>
      <c r="C569" s="122">
        <v>141862</v>
      </c>
      <c r="D569" s="125">
        <v>44260</v>
      </c>
      <c r="E569" s="126">
        <v>11.68</v>
      </c>
      <c r="F569" s="126">
        <v>-0.76470000000000005</v>
      </c>
      <c r="G569" s="126">
        <v>0.77649999999999997</v>
      </c>
      <c r="H569" s="126">
        <v>3.1802000000000001</v>
      </c>
      <c r="I569" s="126">
        <v>0.60289999999999999</v>
      </c>
      <c r="J569" s="126">
        <v>1.3009999999999999</v>
      </c>
      <c r="K569" s="126">
        <v>9.6714000000000002</v>
      </c>
      <c r="L569" s="126">
        <v>25.0535</v>
      </c>
      <c r="M569" s="126">
        <v>39.213299999999997</v>
      </c>
      <c r="N569" s="126">
        <v>21.793500000000002</v>
      </c>
      <c r="O569" s="126">
        <v>5.2727000000000004</v>
      </c>
      <c r="P569" s="126"/>
      <c r="Q569" s="126">
        <v>4.9945000000000004</v>
      </c>
      <c r="R569" s="126">
        <v>12.8405</v>
      </c>
      <c r="S569" s="119" t="s">
        <v>1822</v>
      </c>
    </row>
    <row r="570" spans="1:19" x14ac:dyDescent="0.3">
      <c r="A570" s="122" t="s">
        <v>368</v>
      </c>
      <c r="B570" s="122" t="s">
        <v>287</v>
      </c>
      <c r="C570" s="122">
        <v>104636</v>
      </c>
      <c r="D570" s="125">
        <v>44260</v>
      </c>
      <c r="E570" s="126">
        <v>68.61</v>
      </c>
      <c r="F570" s="126">
        <v>-1.2948</v>
      </c>
      <c r="G570" s="126">
        <v>4.3700000000000003E-2</v>
      </c>
      <c r="H570" s="126">
        <v>2.3113999999999999</v>
      </c>
      <c r="I570" s="126">
        <v>-2.9100000000000001E-2</v>
      </c>
      <c r="J570" s="126">
        <v>1.8556999999999999</v>
      </c>
      <c r="K570" s="126">
        <v>13.404999999999999</v>
      </c>
      <c r="L570" s="126">
        <v>30.412500000000001</v>
      </c>
      <c r="M570" s="126">
        <v>45.083500000000001</v>
      </c>
      <c r="N570" s="126">
        <v>28.700099999999999</v>
      </c>
      <c r="O570" s="126">
        <v>12.618</v>
      </c>
      <c r="P570" s="126">
        <v>16.113600000000002</v>
      </c>
      <c r="Q570" s="126">
        <v>14.5341</v>
      </c>
      <c r="R570" s="126">
        <v>18.7028</v>
      </c>
      <c r="S570" s="119" t="s">
        <v>1818</v>
      </c>
    </row>
    <row r="571" spans="1:19" x14ac:dyDescent="0.3">
      <c r="A571" s="122" t="s">
        <v>368</v>
      </c>
      <c r="B571" s="122" t="s">
        <v>184</v>
      </c>
      <c r="C571" s="122">
        <v>120416</v>
      </c>
      <c r="D571" s="125">
        <v>44260</v>
      </c>
      <c r="E571" s="126">
        <v>76.989999999999995</v>
      </c>
      <c r="F571" s="126">
        <v>-1.2822</v>
      </c>
      <c r="G571" s="126">
        <v>5.1999999999999998E-2</v>
      </c>
      <c r="H571" s="126">
        <v>2.3395000000000001</v>
      </c>
      <c r="I571" s="126">
        <v>2.5999999999999999E-2</v>
      </c>
      <c r="J571" s="126">
        <v>1.96</v>
      </c>
      <c r="K571" s="126">
        <v>13.7727</v>
      </c>
      <c r="L571" s="126">
        <v>31.270199999999999</v>
      </c>
      <c r="M571" s="126">
        <v>46.452300000000001</v>
      </c>
      <c r="N571" s="126">
        <v>30.270700000000001</v>
      </c>
      <c r="O571" s="126">
        <v>14.1226</v>
      </c>
      <c r="P571" s="126">
        <v>17.813400000000001</v>
      </c>
      <c r="Q571" s="126">
        <v>18.107399999999998</v>
      </c>
      <c r="R571" s="126">
        <v>20.1557</v>
      </c>
      <c r="S571" s="119" t="s">
        <v>1818</v>
      </c>
    </row>
    <row r="572" spans="1:19" x14ac:dyDescent="0.3">
      <c r="A572" s="122" t="s">
        <v>368</v>
      </c>
      <c r="B572" s="122" t="s">
        <v>185</v>
      </c>
      <c r="C572" s="122">
        <v>147541</v>
      </c>
      <c r="D572" s="125">
        <v>44260</v>
      </c>
      <c r="E572" s="126">
        <v>13.5106</v>
      </c>
      <c r="F572" s="126">
        <v>-1.3673999999999999</v>
      </c>
      <c r="G572" s="126">
        <v>-5.1999999999999998E-3</v>
      </c>
      <c r="H572" s="126">
        <v>2.9912999999999998</v>
      </c>
      <c r="I572" s="126">
        <v>2.2454000000000001</v>
      </c>
      <c r="J572" s="126">
        <v>3.7673000000000001</v>
      </c>
      <c r="K572" s="126">
        <v>15.8614</v>
      </c>
      <c r="L572" s="126">
        <v>33.380099999999999</v>
      </c>
      <c r="M572" s="126">
        <v>51.228499999999997</v>
      </c>
      <c r="N572" s="126">
        <v>35.0398</v>
      </c>
      <c r="O572" s="126"/>
      <c r="P572" s="126"/>
      <c r="Q572" s="126">
        <v>24.347000000000001</v>
      </c>
      <c r="R572" s="126"/>
      <c r="S572" s="119" t="s">
        <v>1835</v>
      </c>
    </row>
    <row r="573" spans="1:19" x14ac:dyDescent="0.3">
      <c r="A573" s="122" t="s">
        <v>368</v>
      </c>
      <c r="B573" s="122" t="s">
        <v>288</v>
      </c>
      <c r="C573" s="122">
        <v>147544</v>
      </c>
      <c r="D573" s="125">
        <v>44260</v>
      </c>
      <c r="E573" s="126">
        <v>13.1083</v>
      </c>
      <c r="F573" s="126">
        <v>-1.3731</v>
      </c>
      <c r="G573" s="126">
        <v>-2.3599999999999999E-2</v>
      </c>
      <c r="H573" s="126">
        <v>2.9483000000000001</v>
      </c>
      <c r="I573" s="126">
        <v>2.1587999999999998</v>
      </c>
      <c r="J573" s="126">
        <v>3.5926</v>
      </c>
      <c r="K573" s="126">
        <v>15.2277</v>
      </c>
      <c r="L573" s="126">
        <v>31.924700000000001</v>
      </c>
      <c r="M573" s="126">
        <v>48.761899999999997</v>
      </c>
      <c r="N573" s="126">
        <v>32.104199999999999</v>
      </c>
      <c r="O573" s="126"/>
      <c r="P573" s="126"/>
      <c r="Q573" s="126">
        <v>21.654399999999999</v>
      </c>
      <c r="R573" s="126"/>
      <c r="S573" s="119" t="s">
        <v>1835</v>
      </c>
    </row>
    <row r="574" spans="1:19" x14ac:dyDescent="0.3">
      <c r="A574" s="122" t="s">
        <v>368</v>
      </c>
      <c r="B574" s="122" t="s">
        <v>289</v>
      </c>
      <c r="C574" s="122">
        <v>107288</v>
      </c>
      <c r="D574" s="125">
        <v>44260</v>
      </c>
      <c r="E574" s="126">
        <v>23.733000000000001</v>
      </c>
      <c r="F574" s="126">
        <v>-1.3427</v>
      </c>
      <c r="G574" s="126">
        <v>-0.20100000000000001</v>
      </c>
      <c r="H574" s="126">
        <v>2.4178999999999999</v>
      </c>
      <c r="I574" s="126">
        <v>0.84599999999999997</v>
      </c>
      <c r="J574" s="126">
        <v>1.2141999999999999</v>
      </c>
      <c r="K574" s="126">
        <v>13.962899999999999</v>
      </c>
      <c r="L574" s="126">
        <v>36.74</v>
      </c>
      <c r="M574" s="126">
        <v>55.528300000000002</v>
      </c>
      <c r="N574" s="126">
        <v>31.991499999999998</v>
      </c>
      <c r="O574" s="126">
        <v>14.022600000000001</v>
      </c>
      <c r="P574" s="126">
        <v>18.0319</v>
      </c>
      <c r="Q574" s="126">
        <v>6.9089</v>
      </c>
      <c r="R574" s="126">
        <v>21.3415</v>
      </c>
      <c r="S574" s="119" t="s">
        <v>1822</v>
      </c>
    </row>
    <row r="575" spans="1:19" x14ac:dyDescent="0.3">
      <c r="A575" s="122" t="s">
        <v>368</v>
      </c>
      <c r="B575" s="122" t="s">
        <v>186</v>
      </c>
      <c r="C575" s="122">
        <v>120494</v>
      </c>
      <c r="D575" s="125">
        <v>44260</v>
      </c>
      <c r="E575" s="126">
        <v>25.924600000000002</v>
      </c>
      <c r="F575" s="126">
        <v>-1.3407</v>
      </c>
      <c r="G575" s="126">
        <v>-0.1948</v>
      </c>
      <c r="H575" s="126">
        <v>2.4327000000000001</v>
      </c>
      <c r="I575" s="126">
        <v>0.87509999999999999</v>
      </c>
      <c r="J575" s="126">
        <v>1.2726999999999999</v>
      </c>
      <c r="K575" s="126">
        <v>14.1736</v>
      </c>
      <c r="L575" s="126">
        <v>37.249299999999998</v>
      </c>
      <c r="M575" s="126">
        <v>56.3994</v>
      </c>
      <c r="N575" s="126">
        <v>32.982100000000003</v>
      </c>
      <c r="O575" s="126">
        <v>14.878500000000001</v>
      </c>
      <c r="P575" s="126">
        <v>19.2974</v>
      </c>
      <c r="Q575" s="126">
        <v>17.065899999999999</v>
      </c>
      <c r="R575" s="126">
        <v>22.251200000000001</v>
      </c>
      <c r="S575" s="119" t="s">
        <v>1822</v>
      </c>
    </row>
    <row r="576" spans="1:19" x14ac:dyDescent="0.3">
      <c r="A576" s="122" t="s">
        <v>368</v>
      </c>
      <c r="B576" s="122" t="s">
        <v>290</v>
      </c>
      <c r="C576" s="122">
        <v>103339</v>
      </c>
      <c r="D576" s="125">
        <v>44260</v>
      </c>
      <c r="E576" s="126">
        <v>59.625999999999998</v>
      </c>
      <c r="F576" s="126">
        <v>-1.2585999999999999</v>
      </c>
      <c r="G576" s="126">
        <v>0.56159999999999999</v>
      </c>
      <c r="H576" s="126">
        <v>3.1644999999999999</v>
      </c>
      <c r="I576" s="126">
        <v>1.9823</v>
      </c>
      <c r="J576" s="126">
        <v>4.4146999999999998</v>
      </c>
      <c r="K576" s="126">
        <v>14.8133</v>
      </c>
      <c r="L576" s="126">
        <v>35.701799999999999</v>
      </c>
      <c r="M576" s="126">
        <v>49.389899999999997</v>
      </c>
      <c r="N576" s="126">
        <v>30.509799999999998</v>
      </c>
      <c r="O576" s="126">
        <v>13.8658</v>
      </c>
      <c r="P576" s="126">
        <v>16.581099999999999</v>
      </c>
      <c r="Q576" s="126">
        <v>12.3864</v>
      </c>
      <c r="R576" s="126">
        <v>19.273</v>
      </c>
      <c r="S576" s="119" t="s">
        <v>1835</v>
      </c>
    </row>
    <row r="577" spans="1:19" x14ac:dyDescent="0.3">
      <c r="A577" s="122" t="s">
        <v>368</v>
      </c>
      <c r="B577" s="122" t="s">
        <v>187</v>
      </c>
      <c r="C577" s="122">
        <v>119773</v>
      </c>
      <c r="D577" s="125">
        <v>44260</v>
      </c>
      <c r="E577" s="126">
        <v>66.078000000000003</v>
      </c>
      <c r="F577" s="126">
        <v>-1.2538</v>
      </c>
      <c r="G577" s="126">
        <v>0.57230000000000003</v>
      </c>
      <c r="H577" s="126">
        <v>3.1920999999999999</v>
      </c>
      <c r="I577" s="126">
        <v>2.0367999999999999</v>
      </c>
      <c r="J577" s="126">
        <v>4.5256999999999996</v>
      </c>
      <c r="K577" s="126">
        <v>15.200799999999999</v>
      </c>
      <c r="L577" s="126">
        <v>36.592500000000001</v>
      </c>
      <c r="M577" s="126">
        <v>50.863</v>
      </c>
      <c r="N577" s="126">
        <v>32.211500000000001</v>
      </c>
      <c r="O577" s="126">
        <v>15.2317</v>
      </c>
      <c r="P577" s="126">
        <v>18.100000000000001</v>
      </c>
      <c r="Q577" s="126">
        <v>15.509399999999999</v>
      </c>
      <c r="R577" s="126">
        <v>20.761800000000001</v>
      </c>
      <c r="S577" s="119" t="s">
        <v>1835</v>
      </c>
    </row>
    <row r="578" spans="1:19" x14ac:dyDescent="0.3">
      <c r="A578" s="122" t="s">
        <v>368</v>
      </c>
      <c r="B578" s="122" t="s">
        <v>188</v>
      </c>
      <c r="C578" s="122">
        <v>119417</v>
      </c>
      <c r="D578" s="125">
        <v>44260</v>
      </c>
      <c r="E578" s="126">
        <v>71.194999999999993</v>
      </c>
      <c r="F578" s="126">
        <v>-1.0286999999999999</v>
      </c>
      <c r="G578" s="126">
        <v>0.23230000000000001</v>
      </c>
      <c r="H578" s="126">
        <v>3.1168999999999998</v>
      </c>
      <c r="I578" s="126">
        <v>1.4217</v>
      </c>
      <c r="J578" s="126">
        <v>3.1004999999999998</v>
      </c>
      <c r="K578" s="126">
        <v>12.302</v>
      </c>
      <c r="L578" s="126">
        <v>29.605699999999999</v>
      </c>
      <c r="M578" s="126">
        <v>45.786799999999999</v>
      </c>
      <c r="N578" s="126">
        <v>28.852699999999999</v>
      </c>
      <c r="O578" s="126">
        <v>7.4107000000000003</v>
      </c>
      <c r="P578" s="126">
        <v>15.13</v>
      </c>
      <c r="Q578" s="126">
        <v>14.4236</v>
      </c>
      <c r="R578" s="126">
        <v>15.360300000000001</v>
      </c>
      <c r="S578" s="119" t="s">
        <v>1818</v>
      </c>
    </row>
    <row r="579" spans="1:19" x14ac:dyDescent="0.3">
      <c r="A579" s="122" t="s">
        <v>368</v>
      </c>
      <c r="B579" s="122" t="s">
        <v>291</v>
      </c>
      <c r="C579" s="122">
        <v>118047</v>
      </c>
      <c r="D579" s="125">
        <v>44260</v>
      </c>
      <c r="E579" s="126">
        <v>67.584000000000003</v>
      </c>
      <c r="F579" s="126">
        <v>-1.0295000000000001</v>
      </c>
      <c r="G579" s="126">
        <v>0.22689999999999999</v>
      </c>
      <c r="H579" s="126">
        <v>3.1044999999999998</v>
      </c>
      <c r="I579" s="126">
        <v>1.3983000000000001</v>
      </c>
      <c r="J579" s="126">
        <v>3.0510999999999999</v>
      </c>
      <c r="K579" s="126">
        <v>12.129799999999999</v>
      </c>
      <c r="L579" s="126">
        <v>29.199000000000002</v>
      </c>
      <c r="M579" s="126">
        <v>45.104799999999997</v>
      </c>
      <c r="N579" s="126">
        <v>28.0534</v>
      </c>
      <c r="O579" s="126">
        <v>6.7617000000000003</v>
      </c>
      <c r="P579" s="126">
        <v>14.3657</v>
      </c>
      <c r="Q579" s="126">
        <v>13.559100000000001</v>
      </c>
      <c r="R579" s="126">
        <v>14.704000000000001</v>
      </c>
      <c r="S579" s="119" t="s">
        <v>1818</v>
      </c>
    </row>
    <row r="580" spans="1:19" x14ac:dyDescent="0.3">
      <c r="A580" s="122" t="s">
        <v>368</v>
      </c>
      <c r="B580" s="122" t="s">
        <v>292</v>
      </c>
      <c r="C580" s="122">
        <v>100865</v>
      </c>
      <c r="D580" s="125">
        <v>44260</v>
      </c>
      <c r="E580" s="126">
        <v>83.206500000000005</v>
      </c>
      <c r="F580" s="126">
        <v>-0.88060000000000005</v>
      </c>
      <c r="G580" s="126">
        <v>0.4657</v>
      </c>
      <c r="H580" s="126">
        <v>3.0586000000000002</v>
      </c>
      <c r="I580" s="126">
        <v>0.92889999999999995</v>
      </c>
      <c r="J580" s="126">
        <v>1.6216999999999999</v>
      </c>
      <c r="K580" s="126">
        <v>10.0627</v>
      </c>
      <c r="L580" s="126">
        <v>27.422899999999998</v>
      </c>
      <c r="M580" s="126">
        <v>42.138300000000001</v>
      </c>
      <c r="N580" s="126">
        <v>16.933700000000002</v>
      </c>
      <c r="O580" s="126">
        <v>9.2614000000000001</v>
      </c>
      <c r="P580" s="126">
        <v>14.2341</v>
      </c>
      <c r="Q580" s="126">
        <v>9.5185999999999993</v>
      </c>
      <c r="R580" s="126">
        <v>14.874499999999999</v>
      </c>
      <c r="S580" s="119" t="s">
        <v>1829</v>
      </c>
    </row>
    <row r="581" spans="1:19" x14ac:dyDescent="0.3">
      <c r="A581" s="122" t="s">
        <v>368</v>
      </c>
      <c r="B581" s="122" t="s">
        <v>189</v>
      </c>
      <c r="C581" s="122">
        <v>120270</v>
      </c>
      <c r="D581" s="125">
        <v>44260</v>
      </c>
      <c r="E581" s="126">
        <v>90.275400000000005</v>
      </c>
      <c r="F581" s="126">
        <v>-0.87719999999999998</v>
      </c>
      <c r="G581" s="126">
        <v>0.47589999999999999</v>
      </c>
      <c r="H581" s="126">
        <v>3.0832999999999999</v>
      </c>
      <c r="I581" s="126">
        <v>0.97770000000000001</v>
      </c>
      <c r="J581" s="126">
        <v>1.7192000000000001</v>
      </c>
      <c r="K581" s="126">
        <v>10.402799999999999</v>
      </c>
      <c r="L581" s="126">
        <v>28.210599999999999</v>
      </c>
      <c r="M581" s="126">
        <v>43.464399999999998</v>
      </c>
      <c r="N581" s="126">
        <v>18.411999999999999</v>
      </c>
      <c r="O581" s="126">
        <v>10.530900000000001</v>
      </c>
      <c r="P581" s="126">
        <v>15.522600000000001</v>
      </c>
      <c r="Q581" s="126">
        <v>14.4209</v>
      </c>
      <c r="R581" s="126">
        <v>16.206199999999999</v>
      </c>
      <c r="S581" s="119" t="s">
        <v>1829</v>
      </c>
    </row>
    <row r="582" spans="1:19" x14ac:dyDescent="0.3">
      <c r="A582" s="122" t="s">
        <v>368</v>
      </c>
      <c r="B582" s="122" t="s">
        <v>434</v>
      </c>
      <c r="C582" s="122">
        <v>139781</v>
      </c>
      <c r="D582" s="125">
        <v>44260</v>
      </c>
      <c r="E582" s="126">
        <v>16.490500000000001</v>
      </c>
      <c r="F582" s="126">
        <v>-0.92279999999999995</v>
      </c>
      <c r="G582" s="126">
        <v>0.504</v>
      </c>
      <c r="H582" s="126">
        <v>3.3751000000000002</v>
      </c>
      <c r="I582" s="126">
        <v>1.3104</v>
      </c>
      <c r="J582" s="126">
        <v>4.1460999999999997</v>
      </c>
      <c r="K582" s="126">
        <v>18.5684</v>
      </c>
      <c r="L582" s="126">
        <v>36.171500000000002</v>
      </c>
      <c r="M582" s="126">
        <v>52.848300000000002</v>
      </c>
      <c r="N582" s="126">
        <v>35.559199999999997</v>
      </c>
      <c r="O582" s="126">
        <v>10.930999999999999</v>
      </c>
      <c r="P582" s="126"/>
      <c r="Q582" s="126">
        <v>12.0953</v>
      </c>
      <c r="R582" s="126">
        <v>18.653700000000001</v>
      </c>
      <c r="S582" s="119" t="s">
        <v>1832</v>
      </c>
    </row>
    <row r="583" spans="1:19" x14ac:dyDescent="0.3">
      <c r="A583" s="122" t="s">
        <v>368</v>
      </c>
      <c r="B583" s="122" t="s">
        <v>435</v>
      </c>
      <c r="C583" s="122">
        <v>139783</v>
      </c>
      <c r="D583" s="125">
        <v>44260</v>
      </c>
      <c r="E583" s="126">
        <v>15.1046</v>
      </c>
      <c r="F583" s="126">
        <v>-0.92679999999999996</v>
      </c>
      <c r="G583" s="126">
        <v>0.49099999999999999</v>
      </c>
      <c r="H583" s="126">
        <v>3.3435999999999999</v>
      </c>
      <c r="I583" s="126">
        <v>1.2481</v>
      </c>
      <c r="J583" s="126">
        <v>4.0183</v>
      </c>
      <c r="K583" s="126">
        <v>18.093299999999999</v>
      </c>
      <c r="L583" s="126">
        <v>35.074800000000003</v>
      </c>
      <c r="M583" s="126">
        <v>50.964500000000001</v>
      </c>
      <c r="N583" s="126">
        <v>33.305700000000002</v>
      </c>
      <c r="O583" s="126">
        <v>8.9283999999999999</v>
      </c>
      <c r="P583" s="126"/>
      <c r="Q583" s="126">
        <v>9.8713999999999995</v>
      </c>
      <c r="R583" s="126">
        <v>16.666499999999999</v>
      </c>
      <c r="S583" s="119" t="s">
        <v>1832</v>
      </c>
    </row>
    <row r="584" spans="1:19" x14ac:dyDescent="0.3">
      <c r="A584" s="122" t="s">
        <v>368</v>
      </c>
      <c r="B584" s="122" t="s">
        <v>191</v>
      </c>
      <c r="C584" s="122">
        <v>135781</v>
      </c>
      <c r="D584" s="125">
        <v>44260</v>
      </c>
      <c r="E584" s="126">
        <v>27.831</v>
      </c>
      <c r="F584" s="126">
        <v>-1.1929000000000001</v>
      </c>
      <c r="G584" s="126">
        <v>0.32440000000000002</v>
      </c>
      <c r="H584" s="126">
        <v>2.8073999999999999</v>
      </c>
      <c r="I584" s="126">
        <v>1.0823</v>
      </c>
      <c r="J584" s="126">
        <v>2.9710000000000001</v>
      </c>
      <c r="K584" s="126">
        <v>16.951699999999999</v>
      </c>
      <c r="L584" s="126">
        <v>38.242600000000003</v>
      </c>
      <c r="M584" s="126">
        <v>61.329799999999999</v>
      </c>
      <c r="N584" s="126">
        <v>44.817399999999999</v>
      </c>
      <c r="O584" s="126">
        <v>18.674099999999999</v>
      </c>
      <c r="P584" s="126">
        <v>24.094799999999999</v>
      </c>
      <c r="Q584" s="126">
        <v>21.805499999999999</v>
      </c>
      <c r="R584" s="126">
        <v>25.939499999999999</v>
      </c>
      <c r="S584" s="119" t="s">
        <v>1832</v>
      </c>
    </row>
    <row r="585" spans="1:19" x14ac:dyDescent="0.3">
      <c r="A585" s="122" t="s">
        <v>368</v>
      </c>
      <c r="B585" s="122" t="s">
        <v>294</v>
      </c>
      <c r="C585" s="122">
        <v>135784</v>
      </c>
      <c r="D585" s="125">
        <v>44260</v>
      </c>
      <c r="E585" s="126">
        <v>25.811</v>
      </c>
      <c r="F585" s="126">
        <v>-1.1942999999999999</v>
      </c>
      <c r="G585" s="126">
        <v>0.31480000000000002</v>
      </c>
      <c r="H585" s="126">
        <v>2.7793999999999999</v>
      </c>
      <c r="I585" s="126">
        <v>1.0176000000000001</v>
      </c>
      <c r="J585" s="126">
        <v>2.8491</v>
      </c>
      <c r="K585" s="126">
        <v>16.491399999999999</v>
      </c>
      <c r="L585" s="126">
        <v>37.183100000000003</v>
      </c>
      <c r="M585" s="126">
        <v>59.504399999999997</v>
      </c>
      <c r="N585" s="126">
        <v>42.610100000000003</v>
      </c>
      <c r="O585" s="126">
        <v>16.919599999999999</v>
      </c>
      <c r="P585" s="126">
        <v>22.313199999999998</v>
      </c>
      <c r="Q585" s="126">
        <v>20.049499999999998</v>
      </c>
      <c r="R585" s="126">
        <v>23.9361</v>
      </c>
      <c r="S585" s="119" t="s">
        <v>1832</v>
      </c>
    </row>
    <row r="586" spans="1:19" x14ac:dyDescent="0.3">
      <c r="A586" s="122" t="s">
        <v>368</v>
      </c>
      <c r="B586" s="122" t="s">
        <v>192</v>
      </c>
      <c r="C586" s="122">
        <v>133386</v>
      </c>
      <c r="D586" s="125">
        <v>44260</v>
      </c>
      <c r="E586" s="126">
        <v>24.322099999999999</v>
      </c>
      <c r="F586" s="126">
        <v>-0.84350000000000003</v>
      </c>
      <c r="G586" s="126">
        <v>-8.9099999999999999E-2</v>
      </c>
      <c r="H586" s="126">
        <v>2.4037000000000002</v>
      </c>
      <c r="I586" s="126">
        <v>0.4017</v>
      </c>
      <c r="J586" s="126">
        <v>3.2273000000000001</v>
      </c>
      <c r="K586" s="126">
        <v>16.3887</v>
      </c>
      <c r="L586" s="126">
        <v>35.468200000000003</v>
      </c>
      <c r="M586" s="126">
        <v>48.84</v>
      </c>
      <c r="N586" s="126">
        <v>22.140599999999999</v>
      </c>
      <c r="O586" s="126">
        <v>9.4245000000000001</v>
      </c>
      <c r="P586" s="126">
        <v>18.239100000000001</v>
      </c>
      <c r="Q586" s="126">
        <v>15.6214</v>
      </c>
      <c r="R586" s="126">
        <v>18.511299999999999</v>
      </c>
      <c r="S586" s="119" t="s">
        <v>1835</v>
      </c>
    </row>
    <row r="587" spans="1:19" x14ac:dyDescent="0.3">
      <c r="A587" s="122" t="s">
        <v>368</v>
      </c>
      <c r="B587" s="122" t="s">
        <v>295</v>
      </c>
      <c r="C587" s="122">
        <v>133385</v>
      </c>
      <c r="D587" s="125">
        <v>44260</v>
      </c>
      <c r="E587" s="126">
        <v>22.391300000000001</v>
      </c>
      <c r="F587" s="126">
        <v>-0.84709999999999996</v>
      </c>
      <c r="G587" s="126">
        <v>-9.9900000000000003E-2</v>
      </c>
      <c r="H587" s="126">
        <v>2.3774999999999999</v>
      </c>
      <c r="I587" s="126">
        <v>0.35089999999999999</v>
      </c>
      <c r="J587" s="126">
        <v>3.1230000000000002</v>
      </c>
      <c r="K587" s="126">
        <v>16.005700000000001</v>
      </c>
      <c r="L587" s="126">
        <v>34.556600000000003</v>
      </c>
      <c r="M587" s="126">
        <v>47.304400000000001</v>
      </c>
      <c r="N587" s="126">
        <v>20.476600000000001</v>
      </c>
      <c r="O587" s="126">
        <v>8.0188000000000006</v>
      </c>
      <c r="P587" s="126">
        <v>16.6435</v>
      </c>
      <c r="Q587" s="126">
        <v>14.0701</v>
      </c>
      <c r="R587" s="126">
        <v>16.917999999999999</v>
      </c>
      <c r="S587" s="119" t="s">
        <v>1835</v>
      </c>
    </row>
    <row r="588" spans="1:19" x14ac:dyDescent="0.3">
      <c r="A588" s="122" t="s">
        <v>368</v>
      </c>
      <c r="B588" s="122" t="s">
        <v>296</v>
      </c>
      <c r="C588" s="122">
        <v>103196</v>
      </c>
      <c r="D588" s="125">
        <v>44260</v>
      </c>
      <c r="E588" s="126">
        <v>63.270899999999997</v>
      </c>
      <c r="F588" s="126">
        <v>-1.3192999999999999</v>
      </c>
      <c r="G588" s="126">
        <v>-0.30270000000000002</v>
      </c>
      <c r="H588" s="126">
        <v>2.7757000000000001</v>
      </c>
      <c r="I588" s="126">
        <v>2.0869</v>
      </c>
      <c r="J588" s="126">
        <v>4.3777999999999997</v>
      </c>
      <c r="K588" s="126">
        <v>20.155799999999999</v>
      </c>
      <c r="L588" s="126">
        <v>39.990400000000001</v>
      </c>
      <c r="M588" s="126">
        <v>53.493000000000002</v>
      </c>
      <c r="N588" s="126">
        <v>29.6859</v>
      </c>
      <c r="O588" s="126">
        <v>0.66459999999999997</v>
      </c>
      <c r="P588" s="126">
        <v>9.1869999999999994</v>
      </c>
      <c r="Q588" s="126">
        <v>12.6715</v>
      </c>
      <c r="R588" s="126">
        <v>8.8521999999999998</v>
      </c>
      <c r="S588" s="119" t="s">
        <v>1834</v>
      </c>
    </row>
    <row r="589" spans="1:19" x14ac:dyDescent="0.3">
      <c r="A589" s="122" t="s">
        <v>368</v>
      </c>
      <c r="B589" s="122" t="s">
        <v>193</v>
      </c>
      <c r="C589" s="122">
        <v>118803</v>
      </c>
      <c r="D589" s="125">
        <v>44260</v>
      </c>
      <c r="E589" s="126">
        <v>67.369200000000006</v>
      </c>
      <c r="F589" s="126">
        <v>-1.3176000000000001</v>
      </c>
      <c r="G589" s="126">
        <v>-0.29749999999999999</v>
      </c>
      <c r="H589" s="126">
        <v>2.7883</v>
      </c>
      <c r="I589" s="126">
        <v>2.1124999999999998</v>
      </c>
      <c r="J589" s="126">
        <v>4.4335000000000004</v>
      </c>
      <c r="K589" s="126">
        <v>20.374199999999998</v>
      </c>
      <c r="L589" s="126">
        <v>40.488300000000002</v>
      </c>
      <c r="M589" s="126">
        <v>54.304200000000002</v>
      </c>
      <c r="N589" s="126">
        <v>30.617899999999999</v>
      </c>
      <c r="O589" s="126">
        <v>1.4350000000000001</v>
      </c>
      <c r="P589" s="126">
        <v>10.0899</v>
      </c>
      <c r="Q589" s="126">
        <v>12.9999</v>
      </c>
      <c r="R589" s="126">
        <v>9.6062999999999992</v>
      </c>
      <c r="S589" s="119" t="s">
        <v>1834</v>
      </c>
    </row>
    <row r="590" spans="1:19" x14ac:dyDescent="0.3">
      <c r="A590" s="122" t="s">
        <v>368</v>
      </c>
      <c r="B590" s="122" t="s">
        <v>194</v>
      </c>
      <c r="C590" s="122">
        <v>147481</v>
      </c>
      <c r="D590" s="125">
        <v>44260</v>
      </c>
      <c r="E590" s="126">
        <v>14.8</v>
      </c>
      <c r="F590" s="126">
        <v>-0.97750000000000004</v>
      </c>
      <c r="G590" s="126">
        <v>-0.64049999999999996</v>
      </c>
      <c r="H590" s="126">
        <v>1.7462</v>
      </c>
      <c r="I590" s="126">
        <v>5.2699999999999997E-2</v>
      </c>
      <c r="J590" s="126">
        <v>8.5900000000000004E-2</v>
      </c>
      <c r="K590" s="126">
        <v>9.1106999999999996</v>
      </c>
      <c r="L590" s="126">
        <v>23.955200000000001</v>
      </c>
      <c r="M590" s="126">
        <v>45.7181</v>
      </c>
      <c r="N590" s="126">
        <v>39.583100000000002</v>
      </c>
      <c r="O590" s="126"/>
      <c r="P590" s="126"/>
      <c r="Q590" s="126">
        <v>27.447500000000002</v>
      </c>
      <c r="R590" s="126"/>
      <c r="S590" s="119" t="s">
        <v>1835</v>
      </c>
    </row>
    <row r="591" spans="1:19" x14ac:dyDescent="0.3">
      <c r="A591" s="122" t="s">
        <v>368</v>
      </c>
      <c r="B591" s="122" t="s">
        <v>297</v>
      </c>
      <c r="C591" s="122">
        <v>147482</v>
      </c>
      <c r="D591" s="125">
        <v>44260</v>
      </c>
      <c r="E591" s="126">
        <v>14.513</v>
      </c>
      <c r="F591" s="126">
        <v>-0.9798</v>
      </c>
      <c r="G591" s="126">
        <v>-0.64829999999999999</v>
      </c>
      <c r="H591" s="126">
        <v>1.7250000000000001</v>
      </c>
      <c r="I591" s="126">
        <v>7.6E-3</v>
      </c>
      <c r="J591" s="126">
        <v>-4.1000000000000003E-3</v>
      </c>
      <c r="K591" s="126">
        <v>8.7922999999999991</v>
      </c>
      <c r="L591" s="126">
        <v>23.230699999999999</v>
      </c>
      <c r="M591" s="126">
        <v>44.430999999999997</v>
      </c>
      <c r="N591" s="126">
        <v>37.902500000000003</v>
      </c>
      <c r="O591" s="126"/>
      <c r="P591" s="126"/>
      <c r="Q591" s="126">
        <v>25.9129</v>
      </c>
      <c r="R591" s="126"/>
      <c r="S591" s="119" t="s">
        <v>1835</v>
      </c>
    </row>
    <row r="592" spans="1:19" x14ac:dyDescent="0.3">
      <c r="A592" s="122" t="s">
        <v>368</v>
      </c>
      <c r="B592" s="122" t="s">
        <v>195</v>
      </c>
      <c r="C592" s="122">
        <v>135601</v>
      </c>
      <c r="D592" s="125">
        <v>44260</v>
      </c>
      <c r="E592" s="126">
        <v>20.239999999999998</v>
      </c>
      <c r="F592" s="126">
        <v>-1.2683</v>
      </c>
      <c r="G592" s="126">
        <v>-0.19719999999999999</v>
      </c>
      <c r="H592" s="126">
        <v>2.1705999999999999</v>
      </c>
      <c r="I592" s="126">
        <v>0.1484</v>
      </c>
      <c r="J592" s="126">
        <v>1.4536</v>
      </c>
      <c r="K592" s="126">
        <v>15.3276</v>
      </c>
      <c r="L592" s="126">
        <v>34.843400000000003</v>
      </c>
      <c r="M592" s="126">
        <v>50.037100000000002</v>
      </c>
      <c r="N592" s="126">
        <v>38.3459</v>
      </c>
      <c r="O592" s="126">
        <v>12.819800000000001</v>
      </c>
      <c r="P592" s="126">
        <v>16.239000000000001</v>
      </c>
      <c r="Q592" s="126">
        <v>14.415800000000001</v>
      </c>
      <c r="R592" s="126">
        <v>19.443200000000001</v>
      </c>
      <c r="S592" s="119" t="s">
        <v>1818</v>
      </c>
    </row>
    <row r="593" spans="1:19" x14ac:dyDescent="0.3">
      <c r="A593" s="122" t="s">
        <v>368</v>
      </c>
      <c r="B593" s="122" t="s">
        <v>298</v>
      </c>
      <c r="C593" s="122">
        <v>135598</v>
      </c>
      <c r="D593" s="125">
        <v>44260</v>
      </c>
      <c r="E593" s="126">
        <v>18.82</v>
      </c>
      <c r="F593" s="126">
        <v>-1.3109999999999999</v>
      </c>
      <c r="G593" s="126">
        <v>-0.21210000000000001</v>
      </c>
      <c r="H593" s="126">
        <v>2.1160999999999999</v>
      </c>
      <c r="I593" s="126">
        <v>0.10639999999999999</v>
      </c>
      <c r="J593" s="126">
        <v>1.3463000000000001</v>
      </c>
      <c r="K593" s="126">
        <v>14.9664</v>
      </c>
      <c r="L593" s="126">
        <v>34.0456</v>
      </c>
      <c r="M593" s="126">
        <v>48.774700000000003</v>
      </c>
      <c r="N593" s="126">
        <v>36.5747</v>
      </c>
      <c r="O593" s="126">
        <v>11.045999999999999</v>
      </c>
      <c r="P593" s="126">
        <v>14.586</v>
      </c>
      <c r="Q593" s="126">
        <v>12.837199999999999</v>
      </c>
      <c r="R593" s="126">
        <v>17.739599999999999</v>
      </c>
      <c r="S593" s="119" t="s">
        <v>1818</v>
      </c>
    </row>
    <row r="594" spans="1:19" x14ac:dyDescent="0.3">
      <c r="A594" s="122" t="s">
        <v>368</v>
      </c>
      <c r="B594" s="122" t="s">
        <v>299</v>
      </c>
      <c r="C594" s="122">
        <v>101815</v>
      </c>
      <c r="D594" s="125">
        <v>44260</v>
      </c>
      <c r="E594" s="126">
        <v>741.76619899617697</v>
      </c>
      <c r="F594" s="126">
        <v>-1.0863</v>
      </c>
      <c r="G594" s="126">
        <v>-0.2072</v>
      </c>
      <c r="H594" s="126">
        <v>2.0916000000000001</v>
      </c>
      <c r="I594" s="126">
        <v>-0.1356</v>
      </c>
      <c r="J594" s="126">
        <v>0.152</v>
      </c>
      <c r="K594" s="126">
        <v>13.818199999999999</v>
      </c>
      <c r="L594" s="126">
        <v>32.965200000000003</v>
      </c>
      <c r="M594" s="126">
        <v>49.958100000000002</v>
      </c>
      <c r="N594" s="126">
        <v>35.285499999999999</v>
      </c>
      <c r="O594" s="126">
        <v>8.3797999999999995</v>
      </c>
      <c r="P594" s="126">
        <v>12.617599999999999</v>
      </c>
      <c r="Q594" s="126">
        <v>18.843399999999999</v>
      </c>
      <c r="R594" s="126">
        <v>15.6258</v>
      </c>
      <c r="S594" s="119" t="s">
        <v>1835</v>
      </c>
    </row>
    <row r="595" spans="1:19" x14ac:dyDescent="0.3">
      <c r="A595" s="122" t="s">
        <v>368</v>
      </c>
      <c r="B595" s="122" t="s">
        <v>196</v>
      </c>
      <c r="C595" s="122">
        <v>119486</v>
      </c>
      <c r="D595" s="125">
        <v>44260</v>
      </c>
      <c r="E595" s="126">
        <v>261.39</v>
      </c>
      <c r="F595" s="126">
        <v>-1.0861000000000001</v>
      </c>
      <c r="G595" s="126">
        <v>-0.20619999999999999</v>
      </c>
      <c r="H595" s="126">
        <v>2.0975000000000001</v>
      </c>
      <c r="I595" s="126">
        <v>-0.12230000000000001</v>
      </c>
      <c r="J595" s="126">
        <v>0.18010000000000001</v>
      </c>
      <c r="K595" s="126">
        <v>13.9252</v>
      </c>
      <c r="L595" s="126">
        <v>33.226300000000002</v>
      </c>
      <c r="M595" s="126">
        <v>50.414299999999997</v>
      </c>
      <c r="N595" s="126">
        <v>35.829300000000003</v>
      </c>
      <c r="O595" s="126">
        <v>8.8124000000000002</v>
      </c>
      <c r="P595" s="126">
        <v>13.165900000000001</v>
      </c>
      <c r="Q595" s="126">
        <v>12.215199999999999</v>
      </c>
      <c r="R595" s="126">
        <v>16.052600000000002</v>
      </c>
      <c r="S595" s="119" t="s">
        <v>1835</v>
      </c>
    </row>
    <row r="596" spans="1:19" x14ac:dyDescent="0.3">
      <c r="A596" s="122" t="s">
        <v>368</v>
      </c>
      <c r="B596" s="122" t="s">
        <v>300</v>
      </c>
      <c r="C596" s="122">
        <v>100156</v>
      </c>
      <c r="D596" s="125">
        <v>44260</v>
      </c>
      <c r="E596" s="126">
        <v>404.669474832096</v>
      </c>
      <c r="F596" s="126">
        <v>-1.095</v>
      </c>
      <c r="G596" s="126">
        <v>-0.22689999999999999</v>
      </c>
      <c r="H596" s="126">
        <v>2.0503999999999998</v>
      </c>
      <c r="I596" s="126">
        <v>-0.1452</v>
      </c>
      <c r="J596" s="126">
        <v>0.1157</v>
      </c>
      <c r="K596" s="126">
        <v>13.7418</v>
      </c>
      <c r="L596" s="126">
        <v>32.6509</v>
      </c>
      <c r="M596" s="126">
        <v>49.356900000000003</v>
      </c>
      <c r="N596" s="126">
        <v>35.402799999999999</v>
      </c>
      <c r="O596" s="126">
        <v>8.2407000000000004</v>
      </c>
      <c r="P596" s="126">
        <v>16.171099999999999</v>
      </c>
      <c r="Q596" s="126">
        <v>15.991199999999999</v>
      </c>
      <c r="R596" s="126">
        <v>15.9129</v>
      </c>
      <c r="S596" s="119" t="s">
        <v>1835</v>
      </c>
    </row>
    <row r="597" spans="1:19" x14ac:dyDescent="0.3">
      <c r="A597" s="122" t="s">
        <v>368</v>
      </c>
      <c r="B597" s="122" t="s">
        <v>197</v>
      </c>
      <c r="C597" s="122">
        <v>119489</v>
      </c>
      <c r="D597" s="125">
        <v>44260</v>
      </c>
      <c r="E597" s="126">
        <v>279.87</v>
      </c>
      <c r="F597" s="126">
        <v>-1.0954999999999999</v>
      </c>
      <c r="G597" s="126">
        <v>-0.22459999999999999</v>
      </c>
      <c r="H597" s="126">
        <v>2.0604</v>
      </c>
      <c r="I597" s="126">
        <v>-0.1249</v>
      </c>
      <c r="J597" s="126">
        <v>0.15390000000000001</v>
      </c>
      <c r="K597" s="126">
        <v>13.884</v>
      </c>
      <c r="L597" s="126">
        <v>32.986499999999999</v>
      </c>
      <c r="M597" s="126">
        <v>49.927700000000002</v>
      </c>
      <c r="N597" s="126">
        <v>36.090400000000002</v>
      </c>
      <c r="O597" s="126">
        <v>8.9228000000000005</v>
      </c>
      <c r="P597" s="126">
        <v>16.779900000000001</v>
      </c>
      <c r="Q597" s="126">
        <v>15.5724</v>
      </c>
      <c r="R597" s="126">
        <v>16.477799999999998</v>
      </c>
      <c r="S597" s="119" t="s">
        <v>1835</v>
      </c>
    </row>
    <row r="598" spans="1:19" x14ac:dyDescent="0.3">
      <c r="A598" s="122" t="s">
        <v>368</v>
      </c>
      <c r="B598" s="122" t="s">
        <v>301</v>
      </c>
      <c r="C598" s="122">
        <v>100175</v>
      </c>
      <c r="D598" s="125">
        <v>44260</v>
      </c>
      <c r="E598" s="126">
        <v>154.88329999999999</v>
      </c>
      <c r="F598" s="126">
        <v>-1.6797</v>
      </c>
      <c r="G598" s="126">
        <v>-1.0379</v>
      </c>
      <c r="H598" s="126">
        <v>2.2789999999999999</v>
      </c>
      <c r="I598" s="126">
        <v>1.5273000000000001</v>
      </c>
      <c r="J598" s="126">
        <v>5.5454999999999997</v>
      </c>
      <c r="K598" s="126">
        <v>19.4681</v>
      </c>
      <c r="L598" s="126">
        <v>39.726999999999997</v>
      </c>
      <c r="M598" s="126">
        <v>78.573599999999999</v>
      </c>
      <c r="N598" s="126">
        <v>70.423699999999997</v>
      </c>
      <c r="O598" s="126">
        <v>19.397500000000001</v>
      </c>
      <c r="P598" s="126">
        <v>22.1843</v>
      </c>
      <c r="Q598" s="126">
        <v>13.978400000000001</v>
      </c>
      <c r="R598" s="126">
        <v>32.077100000000002</v>
      </c>
      <c r="S598" s="119" t="s">
        <v>1815</v>
      </c>
    </row>
    <row r="599" spans="1:19" x14ac:dyDescent="0.3">
      <c r="A599" s="122" t="s">
        <v>368</v>
      </c>
      <c r="B599" s="122" t="s">
        <v>198</v>
      </c>
      <c r="C599" s="122">
        <v>120847</v>
      </c>
      <c r="D599" s="125">
        <v>44260</v>
      </c>
      <c r="E599" s="126">
        <v>162.71559999999999</v>
      </c>
      <c r="F599" s="126">
        <v>-1.6741999999999999</v>
      </c>
      <c r="G599" s="126">
        <v>-1.002</v>
      </c>
      <c r="H599" s="126">
        <v>2.3391000000000002</v>
      </c>
      <c r="I599" s="126">
        <v>1.6213</v>
      </c>
      <c r="J599" s="126">
        <v>5.7370000000000001</v>
      </c>
      <c r="K599" s="126">
        <v>20.1374</v>
      </c>
      <c r="L599" s="126">
        <v>41.177700000000002</v>
      </c>
      <c r="M599" s="126">
        <v>81.268000000000001</v>
      </c>
      <c r="N599" s="126">
        <v>73.768699999999995</v>
      </c>
      <c r="O599" s="126">
        <v>20.969200000000001</v>
      </c>
      <c r="P599" s="126">
        <v>23.170200000000001</v>
      </c>
      <c r="Q599" s="126">
        <v>19.0702</v>
      </c>
      <c r="R599" s="126">
        <v>34.296100000000003</v>
      </c>
      <c r="S599" s="119" t="s">
        <v>1815</v>
      </c>
    </row>
    <row r="600" spans="1:19" x14ac:dyDescent="0.3">
      <c r="A600" s="122" t="s">
        <v>368</v>
      </c>
      <c r="B600" s="122" t="s">
        <v>199</v>
      </c>
      <c r="C600" s="122">
        <v>111549</v>
      </c>
      <c r="D600" s="125">
        <v>44260</v>
      </c>
      <c r="E600" s="126">
        <v>66.95</v>
      </c>
      <c r="F600" s="126">
        <v>-1.7031000000000001</v>
      </c>
      <c r="G600" s="126">
        <v>-0.49049999999999999</v>
      </c>
      <c r="H600" s="126">
        <v>2.6053999999999999</v>
      </c>
      <c r="I600" s="126">
        <v>-0.31269999999999998</v>
      </c>
      <c r="J600" s="126">
        <v>0.73729999999999996</v>
      </c>
      <c r="K600" s="126">
        <v>14.5032</v>
      </c>
      <c r="L600" s="126">
        <v>37.417900000000003</v>
      </c>
      <c r="M600" s="126">
        <v>52.61</v>
      </c>
      <c r="N600" s="126">
        <v>37.643900000000002</v>
      </c>
      <c r="O600" s="126">
        <v>8.9197000000000006</v>
      </c>
      <c r="P600" s="126">
        <v>12.8659</v>
      </c>
      <c r="Q600" s="126">
        <v>16.8568</v>
      </c>
      <c r="R600" s="126">
        <v>11.537100000000001</v>
      </c>
      <c r="S600" s="119" t="s">
        <v>1818</v>
      </c>
    </row>
    <row r="601" spans="1:19" x14ac:dyDescent="0.3">
      <c r="A601" s="122" t="s">
        <v>368</v>
      </c>
      <c r="B601" s="122" t="s">
        <v>302</v>
      </c>
      <c r="C601" s="122">
        <v>141070</v>
      </c>
      <c r="D601" s="125">
        <v>44260</v>
      </c>
      <c r="E601" s="126">
        <v>66.06</v>
      </c>
      <c r="F601" s="126">
        <v>-1.6963999999999999</v>
      </c>
      <c r="G601" s="126">
        <v>-0.48209999999999997</v>
      </c>
      <c r="H601" s="126">
        <v>2.6095000000000002</v>
      </c>
      <c r="I601" s="126">
        <v>-0.31690000000000002</v>
      </c>
      <c r="J601" s="126">
        <v>0.71660000000000001</v>
      </c>
      <c r="K601" s="126">
        <v>14.3698</v>
      </c>
      <c r="L601" s="126">
        <v>37.110799999999998</v>
      </c>
      <c r="M601" s="126">
        <v>52.071800000000003</v>
      </c>
      <c r="N601" s="126">
        <v>36.997100000000003</v>
      </c>
      <c r="O601" s="126">
        <v>8.4981000000000009</v>
      </c>
      <c r="P601" s="126">
        <v>12.510300000000001</v>
      </c>
      <c r="Q601" s="126">
        <v>16.530200000000001</v>
      </c>
      <c r="R601" s="126">
        <v>11.000500000000001</v>
      </c>
      <c r="S601" s="119" t="s">
        <v>1818</v>
      </c>
    </row>
    <row r="602" spans="1:19" x14ac:dyDescent="0.3">
      <c r="A602" s="122" t="s">
        <v>368</v>
      </c>
      <c r="B602" s="122" t="s">
        <v>370</v>
      </c>
      <c r="C602" s="122">
        <v>119723</v>
      </c>
      <c r="D602" s="125">
        <v>44260</v>
      </c>
      <c r="E602" s="126">
        <v>194.66149999999999</v>
      </c>
      <c r="F602" s="126">
        <v>-1.4246000000000001</v>
      </c>
      <c r="G602" s="126">
        <v>-6.7900000000000002E-2</v>
      </c>
      <c r="H602" s="126">
        <v>2.4929000000000001</v>
      </c>
      <c r="I602" s="126">
        <v>0.1208</v>
      </c>
      <c r="J602" s="126">
        <v>0.93930000000000002</v>
      </c>
      <c r="K602" s="126">
        <v>14.7158</v>
      </c>
      <c r="L602" s="126">
        <v>31.349299999999999</v>
      </c>
      <c r="M602" s="126">
        <v>49.5657</v>
      </c>
      <c r="N602" s="126">
        <v>36.8949</v>
      </c>
      <c r="O602" s="126">
        <v>10.0336</v>
      </c>
      <c r="P602" s="126">
        <v>13.714600000000001</v>
      </c>
      <c r="Q602" s="126">
        <v>13.8146</v>
      </c>
      <c r="R602" s="126">
        <v>16.5762</v>
      </c>
      <c r="S602" s="119" t="s">
        <v>1822</v>
      </c>
    </row>
    <row r="603" spans="1:19" x14ac:dyDescent="0.3">
      <c r="A603" s="122" t="s">
        <v>368</v>
      </c>
      <c r="B603" s="122" t="s">
        <v>373</v>
      </c>
      <c r="C603" s="122">
        <v>105628</v>
      </c>
      <c r="D603" s="125">
        <v>44260</v>
      </c>
      <c r="E603" s="126">
        <v>575.51531511905398</v>
      </c>
      <c r="F603" s="126">
        <v>-1.4261999999999999</v>
      </c>
      <c r="G603" s="126">
        <v>-7.2900000000000006E-2</v>
      </c>
      <c r="H603" s="126">
        <v>2.4805999999999999</v>
      </c>
      <c r="I603" s="126">
        <v>9.6000000000000002E-2</v>
      </c>
      <c r="J603" s="126">
        <v>0.88929999999999998</v>
      </c>
      <c r="K603" s="126">
        <v>14.530200000000001</v>
      </c>
      <c r="L603" s="126">
        <v>30.9389</v>
      </c>
      <c r="M603" s="126">
        <v>48.884099999999997</v>
      </c>
      <c r="N603" s="126">
        <v>36.049500000000002</v>
      </c>
      <c r="O603" s="126">
        <v>9.3143999999999991</v>
      </c>
      <c r="P603" s="126">
        <v>12.9772</v>
      </c>
      <c r="Q603" s="126">
        <v>15.604900000000001</v>
      </c>
      <c r="R603" s="126">
        <v>15.8651</v>
      </c>
      <c r="S603" s="119" t="s">
        <v>1822</v>
      </c>
    </row>
    <row r="604" spans="1:19" x14ac:dyDescent="0.3">
      <c r="A604" s="122" t="s">
        <v>368</v>
      </c>
      <c r="B604" s="122" t="s">
        <v>201</v>
      </c>
      <c r="C604" s="122">
        <v>132933</v>
      </c>
      <c r="D604" s="125">
        <v>44260</v>
      </c>
      <c r="E604" s="126">
        <v>19.605599999999999</v>
      </c>
      <c r="F604" s="126">
        <v>-1.3341000000000001</v>
      </c>
      <c r="G604" s="126">
        <v>0.45190000000000002</v>
      </c>
      <c r="H604" s="126">
        <v>1.9638</v>
      </c>
      <c r="I604" s="126">
        <v>2.3187000000000002</v>
      </c>
      <c r="J604" s="126">
        <v>4.1959</v>
      </c>
      <c r="K604" s="126">
        <v>15.5943</v>
      </c>
      <c r="L604" s="126">
        <v>35.198900000000002</v>
      </c>
      <c r="M604" s="126">
        <v>66.325299999999999</v>
      </c>
      <c r="N604" s="126">
        <v>43.1494</v>
      </c>
      <c r="O604" s="126">
        <v>11.6061</v>
      </c>
      <c r="P604" s="126">
        <v>16.760899999999999</v>
      </c>
      <c r="Q604" s="126">
        <v>11.8073</v>
      </c>
      <c r="R604" s="126">
        <v>23.544699999999999</v>
      </c>
      <c r="S604" s="119" t="s">
        <v>1837</v>
      </c>
    </row>
    <row r="605" spans="1:19" x14ac:dyDescent="0.3">
      <c r="A605" s="122" t="s">
        <v>368</v>
      </c>
      <c r="B605" s="122" t="s">
        <v>306</v>
      </c>
      <c r="C605" s="122">
        <v>132924</v>
      </c>
      <c r="D605" s="125">
        <v>44260</v>
      </c>
      <c r="E605" s="126">
        <v>19.145600000000002</v>
      </c>
      <c r="F605" s="126">
        <v>-1.3347</v>
      </c>
      <c r="G605" s="126">
        <v>0.4491</v>
      </c>
      <c r="H605" s="126">
        <v>1.9571000000000001</v>
      </c>
      <c r="I605" s="126">
        <v>2.3052000000000001</v>
      </c>
      <c r="J605" s="126">
        <v>4.1677</v>
      </c>
      <c r="K605" s="126">
        <v>15.4901</v>
      </c>
      <c r="L605" s="126">
        <v>34.959299999999999</v>
      </c>
      <c r="M605" s="126">
        <v>65.884900000000002</v>
      </c>
      <c r="N605" s="126">
        <v>42.648699999999998</v>
      </c>
      <c r="O605" s="126">
        <v>10.909000000000001</v>
      </c>
      <c r="P605" s="126">
        <v>16.286200000000001</v>
      </c>
      <c r="Q605" s="126">
        <v>11.370699999999999</v>
      </c>
      <c r="R605" s="126">
        <v>23.078399999999998</v>
      </c>
      <c r="S605" s="119" t="s">
        <v>1837</v>
      </c>
    </row>
    <row r="606" spans="1:19" x14ac:dyDescent="0.3">
      <c r="A606" s="122" t="s">
        <v>368</v>
      </c>
      <c r="B606" s="122" t="s">
        <v>202</v>
      </c>
      <c r="C606" s="122">
        <v>133364</v>
      </c>
      <c r="D606" s="125">
        <v>44260</v>
      </c>
      <c r="E606" s="126">
        <v>20.785699999999999</v>
      </c>
      <c r="F606" s="126">
        <v>-1.4013</v>
      </c>
      <c r="G606" s="126">
        <v>0.42030000000000001</v>
      </c>
      <c r="H606" s="126">
        <v>1.9757</v>
      </c>
      <c r="I606" s="126">
        <v>1.9621999999999999</v>
      </c>
      <c r="J606" s="126">
        <v>3.9918999999999998</v>
      </c>
      <c r="K606" s="126">
        <v>15.037699999999999</v>
      </c>
      <c r="L606" s="126">
        <v>34.609299999999998</v>
      </c>
      <c r="M606" s="126">
        <v>64.567499999999995</v>
      </c>
      <c r="N606" s="126">
        <v>44.3401</v>
      </c>
      <c r="O606" s="126">
        <v>13.093999999999999</v>
      </c>
      <c r="P606" s="126">
        <v>18.5</v>
      </c>
      <c r="Q606" s="126">
        <v>13.0823</v>
      </c>
      <c r="R606" s="126">
        <v>25.420999999999999</v>
      </c>
      <c r="S606" s="119" t="s">
        <v>1837</v>
      </c>
    </row>
    <row r="607" spans="1:19" x14ac:dyDescent="0.3">
      <c r="A607" s="122" t="s">
        <v>368</v>
      </c>
      <c r="B607" s="122" t="s">
        <v>305</v>
      </c>
      <c r="C607" s="122">
        <v>133361</v>
      </c>
      <c r="D607" s="125">
        <v>44260</v>
      </c>
      <c r="E607" s="126">
        <v>20.303699999999999</v>
      </c>
      <c r="F607" s="126">
        <v>-1.4025000000000001</v>
      </c>
      <c r="G607" s="126">
        <v>0.41739999999999999</v>
      </c>
      <c r="H607" s="126">
        <v>1.9681999999999999</v>
      </c>
      <c r="I607" s="126">
        <v>1.9481999999999999</v>
      </c>
      <c r="J607" s="126">
        <v>3.9636999999999998</v>
      </c>
      <c r="K607" s="126">
        <v>14.9368</v>
      </c>
      <c r="L607" s="126">
        <v>34.374400000000001</v>
      </c>
      <c r="M607" s="126">
        <v>64.136600000000001</v>
      </c>
      <c r="N607" s="126">
        <v>43.846899999999998</v>
      </c>
      <c r="O607" s="126">
        <v>12.392799999999999</v>
      </c>
      <c r="P607" s="126">
        <v>18.0276</v>
      </c>
      <c r="Q607" s="126">
        <v>12.6363</v>
      </c>
      <c r="R607" s="126">
        <v>24.953499999999998</v>
      </c>
      <c r="S607" s="119" t="s">
        <v>1837</v>
      </c>
    </row>
    <row r="608" spans="1:19" x14ac:dyDescent="0.3">
      <c r="A608" s="122" t="s">
        <v>368</v>
      </c>
      <c r="B608" s="122" t="s">
        <v>203</v>
      </c>
      <c r="C608" s="122">
        <v>136007</v>
      </c>
      <c r="D608" s="125">
        <v>44260</v>
      </c>
      <c r="E608" s="126">
        <v>20.512799999999999</v>
      </c>
      <c r="F608" s="126">
        <v>-1.3846000000000001</v>
      </c>
      <c r="G608" s="126">
        <v>0.43180000000000002</v>
      </c>
      <c r="H608" s="126">
        <v>1.9558</v>
      </c>
      <c r="I608" s="126">
        <v>2.4329000000000001</v>
      </c>
      <c r="J608" s="126">
        <v>4.3323999999999998</v>
      </c>
      <c r="K608" s="126">
        <v>15.528600000000001</v>
      </c>
      <c r="L608" s="126">
        <v>35.364100000000001</v>
      </c>
      <c r="M608" s="126">
        <v>65.022599999999997</v>
      </c>
      <c r="N608" s="126">
        <v>43.652099999999997</v>
      </c>
      <c r="O608" s="126">
        <v>13.427300000000001</v>
      </c>
      <c r="P608" s="126"/>
      <c r="Q608" s="126">
        <v>15.6836</v>
      </c>
      <c r="R608" s="126">
        <v>25.245999999999999</v>
      </c>
      <c r="S608" s="119" t="s">
        <v>1837</v>
      </c>
    </row>
    <row r="609" spans="1:19" x14ac:dyDescent="0.3">
      <c r="A609" s="122" t="s">
        <v>368</v>
      </c>
      <c r="B609" s="122" t="s">
        <v>304</v>
      </c>
      <c r="C609" s="122">
        <v>136004</v>
      </c>
      <c r="D609" s="125">
        <v>44260</v>
      </c>
      <c r="E609" s="126">
        <v>19.595700000000001</v>
      </c>
      <c r="F609" s="126">
        <v>-1.3854</v>
      </c>
      <c r="G609" s="126">
        <v>0.4279</v>
      </c>
      <c r="H609" s="126">
        <v>1.9468000000000001</v>
      </c>
      <c r="I609" s="126">
        <v>2.4150999999999998</v>
      </c>
      <c r="J609" s="126">
        <v>4.2961999999999998</v>
      </c>
      <c r="K609" s="126">
        <v>15.3903</v>
      </c>
      <c r="L609" s="126">
        <v>35.033799999999999</v>
      </c>
      <c r="M609" s="126">
        <v>64.414100000000005</v>
      </c>
      <c r="N609" s="126">
        <v>42.962299999999999</v>
      </c>
      <c r="O609" s="126">
        <v>12.6218</v>
      </c>
      <c r="P609" s="126"/>
      <c r="Q609" s="126">
        <v>14.615600000000001</v>
      </c>
      <c r="R609" s="126">
        <v>24.607900000000001</v>
      </c>
      <c r="S609" s="119" t="s">
        <v>1837</v>
      </c>
    </row>
    <row r="610" spans="1:19" x14ac:dyDescent="0.3">
      <c r="A610" s="122" t="s">
        <v>368</v>
      </c>
      <c r="B610" s="122" t="s">
        <v>204</v>
      </c>
      <c r="C610" s="122">
        <v>140487</v>
      </c>
      <c r="D610" s="125">
        <v>44260</v>
      </c>
      <c r="E610" s="126">
        <v>21.3368</v>
      </c>
      <c r="F610" s="126">
        <v>-0.54769999999999996</v>
      </c>
      <c r="G610" s="126">
        <v>1.1069</v>
      </c>
      <c r="H610" s="126">
        <v>3.2658999999999998</v>
      </c>
      <c r="I610" s="126">
        <v>2.9405999999999999</v>
      </c>
      <c r="J610" s="126">
        <v>4.4396000000000004</v>
      </c>
      <c r="K610" s="126">
        <v>18.040700000000001</v>
      </c>
      <c r="L610" s="126">
        <v>38.073700000000002</v>
      </c>
      <c r="M610" s="126">
        <v>68.117500000000007</v>
      </c>
      <c r="N610" s="126">
        <v>40.955100000000002</v>
      </c>
      <c r="O610" s="126">
        <v>17.517600000000002</v>
      </c>
      <c r="P610" s="126"/>
      <c r="Q610" s="126">
        <v>21.259499999999999</v>
      </c>
      <c r="R610" s="126">
        <v>32.125799999999998</v>
      </c>
      <c r="S610" s="119" t="s">
        <v>1837</v>
      </c>
    </row>
    <row r="611" spans="1:19" x14ac:dyDescent="0.3">
      <c r="A611" s="122" t="s">
        <v>368</v>
      </c>
      <c r="B611" s="122" t="s">
        <v>307</v>
      </c>
      <c r="C611" s="122">
        <v>140488</v>
      </c>
      <c r="D611" s="125">
        <v>44260</v>
      </c>
      <c r="E611" s="126">
        <v>20.724699999999999</v>
      </c>
      <c r="F611" s="126">
        <v>-0.54900000000000004</v>
      </c>
      <c r="G611" s="126">
        <v>1.103</v>
      </c>
      <c r="H611" s="126">
        <v>3.2564000000000002</v>
      </c>
      <c r="I611" s="126">
        <v>2.9226000000000001</v>
      </c>
      <c r="J611" s="126">
        <v>4.4034000000000004</v>
      </c>
      <c r="K611" s="126">
        <v>17.899999999999999</v>
      </c>
      <c r="L611" s="126">
        <v>37.736800000000002</v>
      </c>
      <c r="M611" s="126">
        <v>67.498000000000005</v>
      </c>
      <c r="N611" s="126">
        <v>40.255400000000002</v>
      </c>
      <c r="O611" s="126">
        <v>16.713200000000001</v>
      </c>
      <c r="P611" s="126"/>
      <c r="Q611" s="126">
        <v>20.365100000000002</v>
      </c>
      <c r="R611" s="126">
        <v>31.445599999999999</v>
      </c>
      <c r="S611" s="119" t="s">
        <v>1837</v>
      </c>
    </row>
    <row r="612" spans="1:19" x14ac:dyDescent="0.3">
      <c r="A612" s="122" t="s">
        <v>368</v>
      </c>
      <c r="B612" s="122" t="s">
        <v>205</v>
      </c>
      <c r="C612" s="122">
        <v>142138</v>
      </c>
      <c r="D612" s="125">
        <v>44260</v>
      </c>
      <c r="E612" s="126">
        <v>13.6541</v>
      </c>
      <c r="F612" s="126">
        <v>-1.4671000000000001</v>
      </c>
      <c r="G612" s="126">
        <v>-0.1163</v>
      </c>
      <c r="H612" s="126">
        <v>1.5462</v>
      </c>
      <c r="I612" s="126">
        <v>0.38669999999999999</v>
      </c>
      <c r="J612" s="126">
        <v>1.4858</v>
      </c>
      <c r="K612" s="126">
        <v>13.936999999999999</v>
      </c>
      <c r="L612" s="126">
        <v>28.946100000000001</v>
      </c>
      <c r="M612" s="126">
        <v>46.2819</v>
      </c>
      <c r="N612" s="126">
        <v>26.7437</v>
      </c>
      <c r="O612" s="126"/>
      <c r="P612" s="126"/>
      <c r="Q612" s="126">
        <v>11.1653</v>
      </c>
      <c r="R612" s="126">
        <v>19.235299999999999</v>
      </c>
      <c r="S612" s="119" t="s">
        <v>1837</v>
      </c>
    </row>
    <row r="613" spans="1:19" x14ac:dyDescent="0.3">
      <c r="A613" s="122" t="s">
        <v>368</v>
      </c>
      <c r="B613" s="122" t="s">
        <v>309</v>
      </c>
      <c r="C613" s="122">
        <v>142139</v>
      </c>
      <c r="D613" s="125">
        <v>44260</v>
      </c>
      <c r="E613" s="126">
        <v>13.3584</v>
      </c>
      <c r="F613" s="126">
        <v>-1.4671000000000001</v>
      </c>
      <c r="G613" s="126">
        <v>-0.1174</v>
      </c>
      <c r="H613" s="126">
        <v>1.5446</v>
      </c>
      <c r="I613" s="126">
        <v>0.38479999999999998</v>
      </c>
      <c r="J613" s="126">
        <v>1.4805999999999999</v>
      </c>
      <c r="K613" s="126">
        <v>13.838699999999999</v>
      </c>
      <c r="L613" s="126">
        <v>28.642800000000001</v>
      </c>
      <c r="M613" s="126">
        <v>45.7211</v>
      </c>
      <c r="N613" s="126">
        <v>26.0702</v>
      </c>
      <c r="O613" s="126"/>
      <c r="P613" s="126"/>
      <c r="Q613" s="126">
        <v>10.341200000000001</v>
      </c>
      <c r="R613" s="126">
        <v>18.559699999999999</v>
      </c>
      <c r="S613" s="119" t="s">
        <v>1837</v>
      </c>
    </row>
    <row r="614" spans="1:19" x14ac:dyDescent="0.3">
      <c r="A614" s="122" t="s">
        <v>368</v>
      </c>
      <c r="B614" s="122" t="s">
        <v>206</v>
      </c>
      <c r="C614" s="122">
        <v>143178</v>
      </c>
      <c r="D614" s="125">
        <v>44260</v>
      </c>
      <c r="E614" s="126">
        <v>14.9293</v>
      </c>
      <c r="F614" s="126">
        <v>-1.6386000000000001</v>
      </c>
      <c r="G614" s="126">
        <v>-0.24460000000000001</v>
      </c>
      <c r="H614" s="126">
        <v>2.6166999999999998</v>
      </c>
      <c r="I614" s="126">
        <v>1.4053</v>
      </c>
      <c r="J614" s="126">
        <v>3.2568999999999999</v>
      </c>
      <c r="K614" s="126">
        <v>13.062200000000001</v>
      </c>
      <c r="L614" s="126">
        <v>34.395299999999999</v>
      </c>
      <c r="M614" s="126">
        <v>52.651299999999999</v>
      </c>
      <c r="N614" s="126">
        <v>33.221200000000003</v>
      </c>
      <c r="O614" s="126"/>
      <c r="P614" s="126"/>
      <c r="Q614" s="126">
        <v>16.421600000000002</v>
      </c>
      <c r="R614" s="126">
        <v>22.671299999999999</v>
      </c>
      <c r="S614" s="119" t="s">
        <v>1837</v>
      </c>
    </row>
    <row r="615" spans="1:19" x14ac:dyDescent="0.3">
      <c r="A615" s="122" t="s">
        <v>368</v>
      </c>
      <c r="B615" s="122" t="s">
        <v>308</v>
      </c>
      <c r="C615" s="122">
        <v>143176</v>
      </c>
      <c r="D615" s="125">
        <v>44260</v>
      </c>
      <c r="E615" s="126">
        <v>14.61</v>
      </c>
      <c r="F615" s="126">
        <v>-1.6387</v>
      </c>
      <c r="G615" s="126">
        <v>-0.24510000000000001</v>
      </c>
      <c r="H615" s="126">
        <v>2.6149</v>
      </c>
      <c r="I615" s="126">
        <v>1.4019999999999999</v>
      </c>
      <c r="J615" s="126">
        <v>3.2502</v>
      </c>
      <c r="K615" s="126">
        <v>12.9537</v>
      </c>
      <c r="L615" s="126">
        <v>34.047800000000002</v>
      </c>
      <c r="M615" s="126">
        <v>52.011699999999998</v>
      </c>
      <c r="N615" s="126">
        <v>32.4617</v>
      </c>
      <c r="O615" s="126"/>
      <c r="P615" s="126"/>
      <c r="Q615" s="126">
        <v>15.470599999999999</v>
      </c>
      <c r="R615" s="126">
        <v>21.844799999999999</v>
      </c>
      <c r="S615" s="119" t="s">
        <v>1837</v>
      </c>
    </row>
    <row r="616" spans="1:19" x14ac:dyDescent="0.3">
      <c r="A616" s="122" t="s">
        <v>368</v>
      </c>
      <c r="B616" s="122" t="s">
        <v>310</v>
      </c>
      <c r="C616" s="122">
        <v>116352</v>
      </c>
      <c r="D616" s="125">
        <v>44260</v>
      </c>
      <c r="E616" s="126">
        <v>60.645200000000003</v>
      </c>
      <c r="F616" s="126">
        <v>-0.46039999999999998</v>
      </c>
      <c r="G616" s="126">
        <v>1.2796000000000001</v>
      </c>
      <c r="H616" s="126">
        <v>3.0173999999999999</v>
      </c>
      <c r="I616" s="126">
        <v>2.1617999999999999</v>
      </c>
      <c r="J616" s="126">
        <v>4.6524999999999999</v>
      </c>
      <c r="K616" s="126">
        <v>13.956200000000001</v>
      </c>
      <c r="L616" s="126">
        <v>36.4893</v>
      </c>
      <c r="M616" s="126">
        <v>65.999799999999993</v>
      </c>
      <c r="N616" s="126">
        <v>44.057200000000002</v>
      </c>
      <c r="O616" s="126">
        <v>20.264900000000001</v>
      </c>
      <c r="P616" s="126">
        <v>24.572500000000002</v>
      </c>
      <c r="Q616" s="126">
        <v>22.338699999999999</v>
      </c>
      <c r="R616" s="126">
        <v>35.160600000000002</v>
      </c>
      <c r="S616" s="119" t="s">
        <v>1837</v>
      </c>
    </row>
    <row r="617" spans="1:19" x14ac:dyDescent="0.3">
      <c r="A617" s="122" t="s">
        <v>368</v>
      </c>
      <c r="B617" s="122" t="s">
        <v>207</v>
      </c>
      <c r="C617" s="122">
        <v>126279</v>
      </c>
      <c r="D617" s="125">
        <v>44260</v>
      </c>
      <c r="E617" s="126">
        <v>44.583300000000001</v>
      </c>
      <c r="F617" s="126">
        <v>-0.75660000000000005</v>
      </c>
      <c r="G617" s="126">
        <v>0.71699999999999997</v>
      </c>
      <c r="H617" s="126">
        <v>2.1393</v>
      </c>
      <c r="I617" s="126">
        <v>1.7451000000000001</v>
      </c>
      <c r="J617" s="126">
        <v>5.3666999999999998</v>
      </c>
      <c r="K617" s="126">
        <v>15.1723</v>
      </c>
      <c r="L617" s="126">
        <v>36.785400000000003</v>
      </c>
      <c r="M617" s="126">
        <v>66.2179</v>
      </c>
      <c r="N617" s="126">
        <v>49.009799999999998</v>
      </c>
      <c r="O617" s="126">
        <v>23.716799999999999</v>
      </c>
      <c r="P617" s="126">
        <v>25.070499999999999</v>
      </c>
      <c r="Q617" s="126">
        <v>24.0245</v>
      </c>
      <c r="R617" s="126">
        <v>39.275199999999998</v>
      </c>
      <c r="S617" s="119" t="s">
        <v>1837</v>
      </c>
    </row>
    <row r="618" spans="1:19" x14ac:dyDescent="0.3">
      <c r="A618" s="122" t="s">
        <v>368</v>
      </c>
      <c r="B618" s="122" t="s">
        <v>311</v>
      </c>
      <c r="C618" s="122">
        <v>126379</v>
      </c>
      <c r="D618" s="125">
        <v>44260</v>
      </c>
      <c r="E618" s="126">
        <v>43.336599999999997</v>
      </c>
      <c r="F618" s="126">
        <v>-0.75749999999999995</v>
      </c>
      <c r="G618" s="126">
        <v>0.71389999999999998</v>
      </c>
      <c r="H618" s="126">
        <v>2.1316000000000002</v>
      </c>
      <c r="I618" s="126">
        <v>1.7296</v>
      </c>
      <c r="J618" s="126">
        <v>5.3345000000000002</v>
      </c>
      <c r="K618" s="126">
        <v>15.0403</v>
      </c>
      <c r="L618" s="126">
        <v>36.457999999999998</v>
      </c>
      <c r="M618" s="126">
        <v>65.613600000000005</v>
      </c>
      <c r="N618" s="126">
        <v>48.2881</v>
      </c>
      <c r="O618" s="126">
        <v>22.827500000000001</v>
      </c>
      <c r="P618" s="126">
        <v>24.469100000000001</v>
      </c>
      <c r="Q618" s="126">
        <v>23.518799999999999</v>
      </c>
      <c r="R618" s="126">
        <v>38.561599999999999</v>
      </c>
      <c r="S618" s="119" t="s">
        <v>1837</v>
      </c>
    </row>
    <row r="619" spans="1:19" x14ac:dyDescent="0.3">
      <c r="A619" s="122" t="s">
        <v>368</v>
      </c>
      <c r="B619" s="122" t="s">
        <v>208</v>
      </c>
      <c r="C619" s="122">
        <v>145819</v>
      </c>
      <c r="D619" s="125">
        <v>44260</v>
      </c>
      <c r="E619" s="126">
        <v>13.961499999999999</v>
      </c>
      <c r="F619" s="126">
        <v>-0.84440000000000004</v>
      </c>
      <c r="G619" s="126">
        <v>0.35649999999999998</v>
      </c>
      <c r="H619" s="126">
        <v>2.8614999999999999</v>
      </c>
      <c r="I619" s="126">
        <v>0.38179999999999997</v>
      </c>
      <c r="J619" s="126">
        <v>-3.7199999999999997E-2</v>
      </c>
      <c r="K619" s="126">
        <v>8.3529999999999998</v>
      </c>
      <c r="L619" s="126">
        <v>22.3169</v>
      </c>
      <c r="M619" s="126">
        <v>35.329099999999997</v>
      </c>
      <c r="N619" s="126">
        <v>25.1816</v>
      </c>
      <c r="O619" s="126"/>
      <c r="P619" s="126"/>
      <c r="Q619" s="126">
        <v>17.138999999999999</v>
      </c>
      <c r="R619" s="126">
        <v>17.527799999999999</v>
      </c>
      <c r="S619" s="119" t="s">
        <v>1827</v>
      </c>
    </row>
    <row r="620" spans="1:19" x14ac:dyDescent="0.3">
      <c r="A620" s="122" t="s">
        <v>368</v>
      </c>
      <c r="B620" s="122" t="s">
        <v>312</v>
      </c>
      <c r="C620" s="122">
        <v>145820</v>
      </c>
      <c r="D620" s="125">
        <v>44260</v>
      </c>
      <c r="E620" s="126">
        <v>13.4024</v>
      </c>
      <c r="F620" s="126">
        <v>-0.85</v>
      </c>
      <c r="G620" s="126">
        <v>0.33989999999999998</v>
      </c>
      <c r="H620" s="126">
        <v>2.8233000000000001</v>
      </c>
      <c r="I620" s="126">
        <v>0.31059999999999999</v>
      </c>
      <c r="J620" s="126">
        <v>-0.17649999999999999</v>
      </c>
      <c r="K620" s="126">
        <v>7.8551000000000002</v>
      </c>
      <c r="L620" s="126">
        <v>21.191099999999999</v>
      </c>
      <c r="M620" s="126">
        <v>33.463500000000003</v>
      </c>
      <c r="N620" s="126">
        <v>22.8721</v>
      </c>
      <c r="O620" s="126"/>
      <c r="P620" s="126"/>
      <c r="Q620" s="126">
        <v>14.891500000000001</v>
      </c>
      <c r="R620" s="126">
        <v>15.280200000000001</v>
      </c>
      <c r="S620" s="119" t="s">
        <v>1827</v>
      </c>
    </row>
    <row r="621" spans="1:19" x14ac:dyDescent="0.3">
      <c r="A621" s="122" t="s">
        <v>368</v>
      </c>
      <c r="B621" s="122" t="s">
        <v>313</v>
      </c>
      <c r="C621" s="122">
        <v>101853</v>
      </c>
      <c r="D621" s="125">
        <v>44260</v>
      </c>
      <c r="E621" s="126">
        <v>123.8062</v>
      </c>
      <c r="F621" s="126">
        <v>-1.1309</v>
      </c>
      <c r="G621" s="126">
        <v>0.19420000000000001</v>
      </c>
      <c r="H621" s="126">
        <v>2.3412000000000002</v>
      </c>
      <c r="I621" s="126">
        <v>0.61829999999999996</v>
      </c>
      <c r="J621" s="126">
        <v>2.1457999999999999</v>
      </c>
      <c r="K621" s="126">
        <v>15.532500000000001</v>
      </c>
      <c r="L621" s="126">
        <v>32.908299999999997</v>
      </c>
      <c r="M621" s="126">
        <v>50.184100000000001</v>
      </c>
      <c r="N621" s="126">
        <v>26.825500000000002</v>
      </c>
      <c r="O621" s="126">
        <v>6.6460999999999997</v>
      </c>
      <c r="P621" s="126">
        <v>13.357699999999999</v>
      </c>
      <c r="Q621" s="126">
        <v>15.164300000000001</v>
      </c>
      <c r="R621" s="126">
        <v>12.9687</v>
      </c>
      <c r="S621" s="119" t="s">
        <v>1818</v>
      </c>
    </row>
    <row r="622" spans="1:19" x14ac:dyDescent="0.3">
      <c r="A622" s="122" t="s">
        <v>368</v>
      </c>
      <c r="B622" s="122" t="s">
        <v>209</v>
      </c>
      <c r="C622" s="122">
        <v>119549</v>
      </c>
      <c r="D622" s="125">
        <v>44260</v>
      </c>
      <c r="E622" s="126">
        <v>127.9076</v>
      </c>
      <c r="F622" s="126">
        <v>-1.1298999999999999</v>
      </c>
      <c r="G622" s="126">
        <v>0.19719999999999999</v>
      </c>
      <c r="H622" s="126">
        <v>2.3483999999999998</v>
      </c>
      <c r="I622" s="126">
        <v>0.63229999999999997</v>
      </c>
      <c r="J622" s="126">
        <v>2.1738</v>
      </c>
      <c r="K622" s="126">
        <v>15.6347</v>
      </c>
      <c r="L622" s="126">
        <v>33.1432</v>
      </c>
      <c r="M622" s="126">
        <v>50.582599999999999</v>
      </c>
      <c r="N622" s="126">
        <v>27.2669</v>
      </c>
      <c r="O622" s="126">
        <v>7.0926</v>
      </c>
      <c r="P622" s="126">
        <v>13.873100000000001</v>
      </c>
      <c r="Q622" s="126">
        <v>12.538399999999999</v>
      </c>
      <c r="R622" s="126">
        <v>13.3857</v>
      </c>
      <c r="S622" s="119" t="s">
        <v>1818</v>
      </c>
    </row>
    <row r="623" spans="1:19" x14ac:dyDescent="0.3">
      <c r="A623" s="122" t="s">
        <v>368</v>
      </c>
      <c r="B623" s="122" t="s">
        <v>210</v>
      </c>
      <c r="C623" s="122">
        <v>139711</v>
      </c>
      <c r="D623" s="125">
        <v>44260</v>
      </c>
      <c r="E623" s="126">
        <v>12.6342</v>
      </c>
      <c r="F623" s="126">
        <v>-1.6916</v>
      </c>
      <c r="G623" s="126">
        <v>0.66290000000000004</v>
      </c>
      <c r="H623" s="126">
        <v>3.0815999999999999</v>
      </c>
      <c r="I623" s="126">
        <v>4.1086</v>
      </c>
      <c r="J623" s="126">
        <v>7.0994000000000002</v>
      </c>
      <c r="K623" s="126">
        <v>21.192499999999999</v>
      </c>
      <c r="L623" s="126">
        <v>43.071300000000001</v>
      </c>
      <c r="M623" s="126">
        <v>66.724299999999999</v>
      </c>
      <c r="N623" s="126">
        <v>36.621400000000001</v>
      </c>
      <c r="O623" s="126">
        <v>-2.2088000000000001</v>
      </c>
      <c r="P623" s="126"/>
      <c r="Q623" s="126">
        <v>5.5937999999999999</v>
      </c>
      <c r="R623" s="126">
        <v>9.8254999999999999</v>
      </c>
      <c r="S623" s="119" t="s">
        <v>1838</v>
      </c>
    </row>
    <row r="624" spans="1:19" x14ac:dyDescent="0.3">
      <c r="A624" s="122" t="s">
        <v>368</v>
      </c>
      <c r="B624" s="122" t="s">
        <v>314</v>
      </c>
      <c r="C624" s="122">
        <v>139709</v>
      </c>
      <c r="D624" s="125">
        <v>44260</v>
      </c>
      <c r="E624" s="126">
        <v>12.3613</v>
      </c>
      <c r="F624" s="126">
        <v>-1.6916</v>
      </c>
      <c r="G624" s="126">
        <v>0.66120000000000001</v>
      </c>
      <c r="H624" s="126">
        <v>3.0777999999999999</v>
      </c>
      <c r="I624" s="126">
        <v>4.1013000000000002</v>
      </c>
      <c r="J624" s="126">
        <v>7.0853999999999999</v>
      </c>
      <c r="K624" s="126">
        <v>21.1417</v>
      </c>
      <c r="L624" s="126">
        <v>42.949800000000003</v>
      </c>
      <c r="M624" s="126">
        <v>66.511300000000006</v>
      </c>
      <c r="N624" s="126">
        <v>36.39</v>
      </c>
      <c r="O624" s="126">
        <v>-2.4883999999999999</v>
      </c>
      <c r="P624" s="126"/>
      <c r="Q624" s="126">
        <v>5.0583999999999998</v>
      </c>
      <c r="R624" s="126">
        <v>9.6179000000000006</v>
      </c>
      <c r="S624" s="119" t="s">
        <v>1838</v>
      </c>
    </row>
    <row r="625" spans="1:19" x14ac:dyDescent="0.3">
      <c r="A625" s="122" t="s">
        <v>368</v>
      </c>
      <c r="B625" s="122" t="s">
        <v>211</v>
      </c>
      <c r="C625" s="122">
        <v>139990</v>
      </c>
      <c r="D625" s="125">
        <v>44260</v>
      </c>
      <c r="E625" s="126">
        <v>10.821099999999999</v>
      </c>
      <c r="F625" s="126">
        <v>-1.6407</v>
      </c>
      <c r="G625" s="126">
        <v>0.75419999999999998</v>
      </c>
      <c r="H625" s="126">
        <v>3.2351000000000001</v>
      </c>
      <c r="I625" s="126">
        <v>4.4668999999999999</v>
      </c>
      <c r="J625" s="126">
        <v>7.8185000000000002</v>
      </c>
      <c r="K625" s="126">
        <v>21.713899999999999</v>
      </c>
      <c r="L625" s="126">
        <v>44.8142</v>
      </c>
      <c r="M625" s="126">
        <v>69.551299999999998</v>
      </c>
      <c r="N625" s="126">
        <v>37.335799999999999</v>
      </c>
      <c r="O625" s="126">
        <v>-1.6107</v>
      </c>
      <c r="P625" s="126"/>
      <c r="Q625" s="126">
        <v>2.0175000000000001</v>
      </c>
      <c r="R625" s="126">
        <v>10.757999999999999</v>
      </c>
      <c r="S625" s="119" t="s">
        <v>1838</v>
      </c>
    </row>
    <row r="626" spans="1:19" x14ac:dyDescent="0.3">
      <c r="A626" s="122" t="s">
        <v>368</v>
      </c>
      <c r="B626" s="122" t="s">
        <v>315</v>
      </c>
      <c r="C626" s="122">
        <v>139992</v>
      </c>
      <c r="D626" s="125">
        <v>44260</v>
      </c>
      <c r="E626" s="126">
        <v>10.6342</v>
      </c>
      <c r="F626" s="126">
        <v>-1.6408</v>
      </c>
      <c r="G626" s="126">
        <v>0.75319999999999998</v>
      </c>
      <c r="H626" s="126">
        <v>3.2326000000000001</v>
      </c>
      <c r="I626" s="126">
        <v>4.4626999999999999</v>
      </c>
      <c r="J626" s="126">
        <v>7.8103999999999996</v>
      </c>
      <c r="K626" s="126">
        <v>21.682500000000001</v>
      </c>
      <c r="L626" s="126">
        <v>44.747999999999998</v>
      </c>
      <c r="M626" s="126">
        <v>69.439599999999999</v>
      </c>
      <c r="N626" s="126">
        <v>37.204900000000002</v>
      </c>
      <c r="O626" s="126">
        <v>-1.9576</v>
      </c>
      <c r="P626" s="126"/>
      <c r="Q626" s="126">
        <v>1.5686</v>
      </c>
      <c r="R626" s="126">
        <v>10.598699999999999</v>
      </c>
      <c r="S626" s="119" t="s">
        <v>1838</v>
      </c>
    </row>
    <row r="627" spans="1:19" x14ac:dyDescent="0.3">
      <c r="A627" s="122" t="s">
        <v>368</v>
      </c>
      <c r="B627" s="122" t="s">
        <v>212</v>
      </c>
      <c r="C627" s="122">
        <v>141141</v>
      </c>
      <c r="D627" s="125">
        <v>44260</v>
      </c>
      <c r="E627" s="126">
        <v>10.6258</v>
      </c>
      <c r="F627" s="126">
        <v>-1.613</v>
      </c>
      <c r="G627" s="126">
        <v>0.55640000000000001</v>
      </c>
      <c r="H627" s="126">
        <v>3.0480999999999998</v>
      </c>
      <c r="I627" s="126">
        <v>4.5670999999999999</v>
      </c>
      <c r="J627" s="126">
        <v>8.0625999999999998</v>
      </c>
      <c r="K627" s="126">
        <v>22.5809</v>
      </c>
      <c r="L627" s="126">
        <v>46.027000000000001</v>
      </c>
      <c r="M627" s="126">
        <v>72.192099999999996</v>
      </c>
      <c r="N627" s="126">
        <v>37.614899999999999</v>
      </c>
      <c r="O627" s="126">
        <v>-0.52410000000000001</v>
      </c>
      <c r="P627" s="126"/>
      <c r="Q627" s="126">
        <v>1.6684000000000001</v>
      </c>
      <c r="R627" s="126">
        <v>11.021000000000001</v>
      </c>
      <c r="S627" s="119" t="s">
        <v>1838</v>
      </c>
    </row>
    <row r="628" spans="1:19" x14ac:dyDescent="0.3">
      <c r="A628" s="122" t="s">
        <v>368</v>
      </c>
      <c r="B628" s="122" t="s">
        <v>317</v>
      </c>
      <c r="C628" s="122">
        <v>141139</v>
      </c>
      <c r="D628" s="125">
        <v>44260</v>
      </c>
      <c r="E628" s="126">
        <v>10.4314</v>
      </c>
      <c r="F628" s="126">
        <v>-1.6137999999999999</v>
      </c>
      <c r="G628" s="126">
        <v>0.55330000000000001</v>
      </c>
      <c r="H628" s="126">
        <v>3.0413999999999999</v>
      </c>
      <c r="I628" s="126">
        <v>4.5545</v>
      </c>
      <c r="J628" s="126">
        <v>8.0370000000000008</v>
      </c>
      <c r="K628" s="126">
        <v>22.4817</v>
      </c>
      <c r="L628" s="126">
        <v>45.793799999999997</v>
      </c>
      <c r="M628" s="126">
        <v>71.778199999999998</v>
      </c>
      <c r="N628" s="126">
        <v>37.172199999999997</v>
      </c>
      <c r="O628" s="126">
        <v>-0.95150000000000001</v>
      </c>
      <c r="P628" s="126"/>
      <c r="Q628" s="126">
        <v>1.1579999999999999</v>
      </c>
      <c r="R628" s="126">
        <v>10.6548</v>
      </c>
      <c r="S628" s="119" t="s">
        <v>1838</v>
      </c>
    </row>
    <row r="629" spans="1:19" x14ac:dyDescent="0.3">
      <c r="A629" s="122" t="s">
        <v>368</v>
      </c>
      <c r="B629" s="122" t="s">
        <v>213</v>
      </c>
      <c r="C629" s="122">
        <v>141564</v>
      </c>
      <c r="D629" s="125">
        <v>44260</v>
      </c>
      <c r="E629" s="126">
        <v>9.8955000000000002</v>
      </c>
      <c r="F629" s="126">
        <v>-1.4942</v>
      </c>
      <c r="G629" s="126">
        <v>0.50070000000000003</v>
      </c>
      <c r="H629" s="126">
        <v>2.6387</v>
      </c>
      <c r="I629" s="126">
        <v>3.8700999999999999</v>
      </c>
      <c r="J629" s="126">
        <v>7.7084999999999999</v>
      </c>
      <c r="K629" s="126">
        <v>21.846299999999999</v>
      </c>
      <c r="L629" s="126">
        <v>44.228200000000001</v>
      </c>
      <c r="M629" s="126">
        <v>71.668700000000001</v>
      </c>
      <c r="N629" s="126">
        <v>36.232199999999999</v>
      </c>
      <c r="O629" s="126">
        <v>-1.6424000000000001</v>
      </c>
      <c r="P629" s="126"/>
      <c r="Q629" s="126">
        <v>-0.30530000000000002</v>
      </c>
      <c r="R629" s="126">
        <v>9.5683000000000007</v>
      </c>
      <c r="S629" s="119" t="s">
        <v>1838</v>
      </c>
    </row>
    <row r="630" spans="1:19" x14ac:dyDescent="0.3">
      <c r="A630" s="122" t="s">
        <v>368</v>
      </c>
      <c r="B630" s="122" t="s">
        <v>316</v>
      </c>
      <c r="C630" s="122">
        <v>141565</v>
      </c>
      <c r="D630" s="125">
        <v>44260</v>
      </c>
      <c r="E630" s="126">
        <v>9.5366999999999997</v>
      </c>
      <c r="F630" s="126">
        <v>-1.4956</v>
      </c>
      <c r="G630" s="126">
        <v>0.4985</v>
      </c>
      <c r="H630" s="126">
        <v>2.6334</v>
      </c>
      <c r="I630" s="126">
        <v>3.8584999999999998</v>
      </c>
      <c r="J630" s="126">
        <v>7.6851000000000003</v>
      </c>
      <c r="K630" s="126">
        <v>21.761199999999999</v>
      </c>
      <c r="L630" s="126">
        <v>44.026299999999999</v>
      </c>
      <c r="M630" s="126">
        <v>71.307699999999997</v>
      </c>
      <c r="N630" s="126">
        <v>35.8504</v>
      </c>
      <c r="O630" s="126">
        <v>-2.5211999999999999</v>
      </c>
      <c r="P630" s="126"/>
      <c r="Q630" s="126">
        <v>-1.3713</v>
      </c>
      <c r="R630" s="126">
        <v>9.1942000000000004</v>
      </c>
      <c r="S630" s="119" t="s">
        <v>1838</v>
      </c>
    </row>
    <row r="631" spans="1:19" x14ac:dyDescent="0.3">
      <c r="A631" s="122" t="s">
        <v>368</v>
      </c>
      <c r="B631" s="122" t="s">
        <v>214</v>
      </c>
      <c r="C631" s="122">
        <v>133324</v>
      </c>
      <c r="D631" s="125">
        <v>44260</v>
      </c>
      <c r="E631" s="126">
        <v>18.282299999999999</v>
      </c>
      <c r="F631" s="126">
        <v>-1.2972999999999999</v>
      </c>
      <c r="G631" s="126">
        <v>1.6400000000000001E-2</v>
      </c>
      <c r="H631" s="126">
        <v>2.4942000000000002</v>
      </c>
      <c r="I631" s="126">
        <v>0.93130000000000002</v>
      </c>
      <c r="J631" s="126">
        <v>2.258</v>
      </c>
      <c r="K631" s="126">
        <v>15.204700000000001</v>
      </c>
      <c r="L631" s="126">
        <v>33.166499999999999</v>
      </c>
      <c r="M631" s="126">
        <v>52.092700000000001</v>
      </c>
      <c r="N631" s="126">
        <v>35.148099999999999</v>
      </c>
      <c r="O631" s="126">
        <v>11.0838</v>
      </c>
      <c r="P631" s="126">
        <v>16.384499999999999</v>
      </c>
      <c r="Q631" s="126">
        <v>10.6761</v>
      </c>
      <c r="R631" s="126">
        <v>16.7806</v>
      </c>
      <c r="S631" s="119" t="s">
        <v>1837</v>
      </c>
    </row>
    <row r="632" spans="1:19" x14ac:dyDescent="0.3">
      <c r="A632" s="122" t="s">
        <v>368</v>
      </c>
      <c r="B632" s="122" t="s">
        <v>320</v>
      </c>
      <c r="C632" s="122">
        <v>133322</v>
      </c>
      <c r="D632" s="125">
        <v>44260</v>
      </c>
      <c r="E632" s="126">
        <v>17.895</v>
      </c>
      <c r="F632" s="126">
        <v>-1.2972999999999999</v>
      </c>
      <c r="G632" s="126">
        <v>1.6199999999999999E-2</v>
      </c>
      <c r="H632" s="126">
        <v>2.4937999999999998</v>
      </c>
      <c r="I632" s="126">
        <v>0.93059999999999998</v>
      </c>
      <c r="J632" s="126">
        <v>2.2566000000000002</v>
      </c>
      <c r="K632" s="126">
        <v>15.1997</v>
      </c>
      <c r="L632" s="126">
        <v>33.156199999999998</v>
      </c>
      <c r="M632" s="126">
        <v>52.075299999999999</v>
      </c>
      <c r="N632" s="126">
        <v>35.054600000000001</v>
      </c>
      <c r="O632" s="126">
        <v>10.775499999999999</v>
      </c>
      <c r="P632" s="126">
        <v>16.028099999999998</v>
      </c>
      <c r="Q632" s="126">
        <v>10.2784</v>
      </c>
      <c r="R632" s="126">
        <v>16.498100000000001</v>
      </c>
      <c r="S632" s="119" t="s">
        <v>1837</v>
      </c>
    </row>
    <row r="633" spans="1:19" x14ac:dyDescent="0.3">
      <c r="A633" s="122" t="s">
        <v>368</v>
      </c>
      <c r="B633" s="122" t="s">
        <v>215</v>
      </c>
      <c r="C633" s="122">
        <v>135682</v>
      </c>
      <c r="D633" s="125">
        <v>44260</v>
      </c>
      <c r="E633" s="126">
        <v>19.9983</v>
      </c>
      <c r="F633" s="126">
        <v>-1.2907</v>
      </c>
      <c r="G633" s="126">
        <v>7.1099999999999997E-2</v>
      </c>
      <c r="H633" s="126">
        <v>2.5028000000000001</v>
      </c>
      <c r="I633" s="126">
        <v>0.89400000000000002</v>
      </c>
      <c r="J633" s="126">
        <v>2.1436999999999999</v>
      </c>
      <c r="K633" s="126">
        <v>15.2248</v>
      </c>
      <c r="L633" s="126">
        <v>32.611199999999997</v>
      </c>
      <c r="M633" s="126">
        <v>51.334899999999998</v>
      </c>
      <c r="N633" s="126">
        <v>34.895800000000001</v>
      </c>
      <c r="O633" s="126">
        <v>11.7806</v>
      </c>
      <c r="P633" s="126"/>
      <c r="Q633" s="126">
        <v>14.9999</v>
      </c>
      <c r="R633" s="126">
        <v>17.7776</v>
      </c>
      <c r="S633" s="119" t="s">
        <v>1837</v>
      </c>
    </row>
    <row r="634" spans="1:19" x14ac:dyDescent="0.3">
      <c r="A634" s="122" t="s">
        <v>368</v>
      </c>
      <c r="B634" s="122" t="s">
        <v>319</v>
      </c>
      <c r="C634" s="122">
        <v>135684</v>
      </c>
      <c r="D634" s="125">
        <v>44260</v>
      </c>
      <c r="E634" s="126">
        <v>19.571100000000001</v>
      </c>
      <c r="F634" s="126">
        <v>-1.2907</v>
      </c>
      <c r="G634" s="126">
        <v>6.9500000000000006E-2</v>
      </c>
      <c r="H634" s="126">
        <v>2.4998</v>
      </c>
      <c r="I634" s="126">
        <v>0.88819999999999999</v>
      </c>
      <c r="J634" s="126">
        <v>2.1312000000000002</v>
      </c>
      <c r="K634" s="126">
        <v>15.179</v>
      </c>
      <c r="L634" s="126">
        <v>32.504899999999999</v>
      </c>
      <c r="M634" s="126">
        <v>51.152700000000003</v>
      </c>
      <c r="N634" s="126">
        <v>34.6601</v>
      </c>
      <c r="O634" s="126">
        <v>11.321300000000001</v>
      </c>
      <c r="P634" s="126"/>
      <c r="Q634" s="126">
        <v>14.5002</v>
      </c>
      <c r="R634" s="126">
        <v>17.511099999999999</v>
      </c>
      <c r="S634" s="119" t="s">
        <v>1837</v>
      </c>
    </row>
    <row r="635" spans="1:19" x14ac:dyDescent="0.3">
      <c r="A635" s="122" t="s">
        <v>368</v>
      </c>
      <c r="B635" s="122" t="s">
        <v>216</v>
      </c>
      <c r="C635" s="122">
        <v>142153</v>
      </c>
      <c r="D635" s="125">
        <v>44260</v>
      </c>
      <c r="E635" s="126">
        <v>10.5306</v>
      </c>
      <c r="F635" s="126">
        <v>-1.4984999999999999</v>
      </c>
      <c r="G635" s="126">
        <v>-0.1583</v>
      </c>
      <c r="H635" s="126">
        <v>1.8334999999999999</v>
      </c>
      <c r="I635" s="126">
        <v>2.7235</v>
      </c>
      <c r="J635" s="126">
        <v>6.7103000000000002</v>
      </c>
      <c r="K635" s="126">
        <v>21.4756</v>
      </c>
      <c r="L635" s="126">
        <v>41.942900000000002</v>
      </c>
      <c r="M635" s="126">
        <v>69.193399999999997</v>
      </c>
      <c r="N635" s="126">
        <v>31.5733</v>
      </c>
      <c r="O635" s="126"/>
      <c r="P635" s="126"/>
      <c r="Q635" s="126">
        <v>1.7742</v>
      </c>
      <c r="R635" s="126">
        <v>11.3096</v>
      </c>
      <c r="S635" s="119" t="s">
        <v>1837</v>
      </c>
    </row>
    <row r="636" spans="1:19" x14ac:dyDescent="0.3">
      <c r="A636" s="122" t="s">
        <v>368</v>
      </c>
      <c r="B636" s="122" t="s">
        <v>318</v>
      </c>
      <c r="C636" s="122">
        <v>142151</v>
      </c>
      <c r="D636" s="125">
        <v>44260</v>
      </c>
      <c r="E636" s="126">
        <v>10.3032</v>
      </c>
      <c r="F636" s="126">
        <v>-1.4990000000000001</v>
      </c>
      <c r="G636" s="126">
        <v>-0.15989999999999999</v>
      </c>
      <c r="H636" s="126">
        <v>1.8293999999999999</v>
      </c>
      <c r="I636" s="126">
        <v>2.7155999999999998</v>
      </c>
      <c r="J636" s="126">
        <v>6.6936999999999998</v>
      </c>
      <c r="K636" s="126">
        <v>21.412700000000001</v>
      </c>
      <c r="L636" s="126">
        <v>41.7943</v>
      </c>
      <c r="M636" s="126">
        <v>68.9298</v>
      </c>
      <c r="N636" s="126">
        <v>31.297799999999999</v>
      </c>
      <c r="O636" s="126"/>
      <c r="P636" s="126"/>
      <c r="Q636" s="126">
        <v>1.0212000000000001</v>
      </c>
      <c r="R636" s="126">
        <v>11.014699999999999</v>
      </c>
      <c r="S636" s="119" t="s">
        <v>1837</v>
      </c>
    </row>
    <row r="637" spans="1:19" x14ac:dyDescent="0.3">
      <c r="A637" s="122" t="s">
        <v>368</v>
      </c>
      <c r="B637" s="122" t="s">
        <v>217</v>
      </c>
      <c r="C637" s="122">
        <v>143079</v>
      </c>
      <c r="D637" s="125">
        <v>44260</v>
      </c>
      <c r="E637" s="126">
        <v>12.2089</v>
      </c>
      <c r="F637" s="126">
        <v>-1.5934999999999999</v>
      </c>
      <c r="G637" s="126">
        <v>-0.13250000000000001</v>
      </c>
      <c r="H637" s="126">
        <v>1.9371</v>
      </c>
      <c r="I637" s="126">
        <v>3.1339999999999999</v>
      </c>
      <c r="J637" s="126">
        <v>6.5647000000000002</v>
      </c>
      <c r="K637" s="126">
        <v>21.584399999999999</v>
      </c>
      <c r="L637" s="126">
        <v>43.762700000000002</v>
      </c>
      <c r="M637" s="126">
        <v>64.232799999999997</v>
      </c>
      <c r="N637" s="126">
        <v>32.541200000000003</v>
      </c>
      <c r="O637" s="126"/>
      <c r="P637" s="126"/>
      <c r="Q637" s="126">
        <v>7.7165999999999997</v>
      </c>
      <c r="R637" s="126">
        <v>11.819599999999999</v>
      </c>
      <c r="S637" s="119" t="s">
        <v>1837</v>
      </c>
    </row>
    <row r="638" spans="1:19" x14ac:dyDescent="0.3">
      <c r="A638" s="122" t="s">
        <v>368</v>
      </c>
      <c r="B638" s="122" t="s">
        <v>321</v>
      </c>
      <c r="C638" s="122">
        <v>143077</v>
      </c>
      <c r="D638" s="125">
        <v>44260</v>
      </c>
      <c r="E638" s="126">
        <v>12.087899999999999</v>
      </c>
      <c r="F638" s="126">
        <v>-1.5948</v>
      </c>
      <c r="G638" s="126">
        <v>-0.13469999999999999</v>
      </c>
      <c r="H638" s="126">
        <v>1.9319</v>
      </c>
      <c r="I638" s="126">
        <v>3.1223999999999998</v>
      </c>
      <c r="J638" s="126">
        <v>6.5407000000000002</v>
      </c>
      <c r="K638" s="126">
        <v>21.497399999999999</v>
      </c>
      <c r="L638" s="126">
        <v>43.556600000000003</v>
      </c>
      <c r="M638" s="126">
        <v>63.879300000000001</v>
      </c>
      <c r="N638" s="126">
        <v>32.158700000000003</v>
      </c>
      <c r="O638" s="126"/>
      <c r="P638" s="126"/>
      <c r="Q638" s="126">
        <v>7.3177000000000003</v>
      </c>
      <c r="R638" s="126">
        <v>11.485200000000001</v>
      </c>
      <c r="S638" s="119" t="s">
        <v>1837</v>
      </c>
    </row>
    <row r="639" spans="1:19" x14ac:dyDescent="0.3">
      <c r="A639" s="122" t="s">
        <v>368</v>
      </c>
      <c r="B639" s="122" t="s">
        <v>371</v>
      </c>
      <c r="C639" s="122"/>
      <c r="D639" s="125"/>
      <c r="E639" s="126"/>
      <c r="F639" s="126"/>
      <c r="G639" s="126"/>
      <c r="H639" s="126"/>
      <c r="I639" s="126"/>
      <c r="J639" s="126"/>
      <c r="K639" s="126"/>
      <c r="L639" s="126"/>
      <c r="M639" s="126"/>
      <c r="N639" s="126"/>
      <c r="O639" s="126"/>
      <c r="P639" s="126"/>
      <c r="Q639" s="126"/>
      <c r="R639" s="126"/>
      <c r="S639" s="119"/>
    </row>
    <row r="640" spans="1:19" x14ac:dyDescent="0.3">
      <c r="A640" s="122" t="s">
        <v>368</v>
      </c>
      <c r="B640" s="122" t="s">
        <v>375</v>
      </c>
      <c r="C640" s="122"/>
      <c r="D640" s="125"/>
      <c r="E640" s="126"/>
      <c r="F640" s="126"/>
      <c r="G640" s="126"/>
      <c r="H640" s="126"/>
      <c r="I640" s="126"/>
      <c r="J640" s="126"/>
      <c r="K640" s="126"/>
      <c r="L640" s="126"/>
      <c r="M640" s="126"/>
      <c r="N640" s="126"/>
      <c r="O640" s="126"/>
      <c r="P640" s="126"/>
      <c r="Q640" s="126"/>
      <c r="R640" s="126"/>
      <c r="S640" s="119"/>
    </row>
    <row r="641" spans="1:19" x14ac:dyDescent="0.3">
      <c r="A641" s="122" t="s">
        <v>368</v>
      </c>
      <c r="B641" s="122" t="s">
        <v>372</v>
      </c>
      <c r="C641" s="122"/>
      <c r="D641" s="125"/>
      <c r="E641" s="126"/>
      <c r="F641" s="126"/>
      <c r="G641" s="126"/>
      <c r="H641" s="126"/>
      <c r="I641" s="126"/>
      <c r="J641" s="126"/>
      <c r="K641" s="126"/>
      <c r="L641" s="126"/>
      <c r="M641" s="126"/>
      <c r="N641" s="126"/>
      <c r="O641" s="126"/>
      <c r="P641" s="126"/>
      <c r="Q641" s="126"/>
      <c r="R641" s="126"/>
      <c r="S641" s="119"/>
    </row>
    <row r="642" spans="1:19" x14ac:dyDescent="0.3">
      <c r="A642" s="122" t="s">
        <v>368</v>
      </c>
      <c r="B642" s="122" t="s">
        <v>374</v>
      </c>
      <c r="C642" s="122"/>
      <c r="D642" s="125"/>
      <c r="E642" s="126"/>
      <c r="F642" s="126"/>
      <c r="G642" s="126"/>
      <c r="H642" s="126"/>
      <c r="I642" s="126"/>
      <c r="J642" s="126"/>
      <c r="K642" s="126"/>
      <c r="L642" s="126"/>
      <c r="M642" s="126"/>
      <c r="N642" s="126"/>
      <c r="O642" s="126"/>
      <c r="P642" s="126"/>
      <c r="Q642" s="126"/>
      <c r="R642" s="126"/>
      <c r="S642" s="119"/>
    </row>
    <row r="643" spans="1:19" x14ac:dyDescent="0.3">
      <c r="A643" s="122" t="s">
        <v>368</v>
      </c>
      <c r="B643" s="122" t="s">
        <v>218</v>
      </c>
      <c r="C643" s="122">
        <v>132756</v>
      </c>
      <c r="D643" s="125">
        <v>44260</v>
      </c>
      <c r="E643" s="126">
        <v>25.8903</v>
      </c>
      <c r="F643" s="126">
        <v>-1.2385999999999999</v>
      </c>
      <c r="G643" s="126">
        <v>-6.1400000000000003E-2</v>
      </c>
      <c r="H643" s="126">
        <v>2.1185</v>
      </c>
      <c r="I643" s="126">
        <v>-0.24199999999999999</v>
      </c>
      <c r="J643" s="126">
        <v>0.87119999999999997</v>
      </c>
      <c r="K643" s="126">
        <v>15.900399999999999</v>
      </c>
      <c r="L643" s="126">
        <v>34.981699999999996</v>
      </c>
      <c r="M643" s="126">
        <v>49.903599999999997</v>
      </c>
      <c r="N643" s="126">
        <v>32.4495</v>
      </c>
      <c r="O643" s="126">
        <v>12.7974</v>
      </c>
      <c r="P643" s="126">
        <v>17.611899999999999</v>
      </c>
      <c r="Q643" s="126">
        <v>16.032699999999998</v>
      </c>
      <c r="R643" s="126">
        <v>19.668900000000001</v>
      </c>
      <c r="S643" s="119" t="s">
        <v>1829</v>
      </c>
    </row>
    <row r="644" spans="1:19" x14ac:dyDescent="0.3">
      <c r="A644" s="122" t="s">
        <v>368</v>
      </c>
      <c r="B644" s="122" t="s">
        <v>322</v>
      </c>
      <c r="C644" s="122">
        <v>132757</v>
      </c>
      <c r="D644" s="125">
        <v>44260</v>
      </c>
      <c r="E644" s="126">
        <v>23.810400000000001</v>
      </c>
      <c r="F644" s="126">
        <v>-1.2418</v>
      </c>
      <c r="G644" s="126">
        <v>-7.1800000000000003E-2</v>
      </c>
      <c r="H644" s="126">
        <v>2.0924</v>
      </c>
      <c r="I644" s="126">
        <v>-0.2944</v>
      </c>
      <c r="J644" s="126">
        <v>0.76600000000000001</v>
      </c>
      <c r="K644" s="126">
        <v>15.506500000000001</v>
      </c>
      <c r="L644" s="126">
        <v>34.072099999999999</v>
      </c>
      <c r="M644" s="126">
        <v>48.373600000000003</v>
      </c>
      <c r="N644" s="126">
        <v>30.5824</v>
      </c>
      <c r="O644" s="126">
        <v>11.2479</v>
      </c>
      <c r="P644" s="126">
        <v>16.140499999999999</v>
      </c>
      <c r="Q644" s="126">
        <v>14.5236</v>
      </c>
      <c r="R644" s="126">
        <v>17.8538</v>
      </c>
      <c r="S644" s="119" t="s">
        <v>1829</v>
      </c>
    </row>
    <row r="645" spans="1:19" x14ac:dyDescent="0.3">
      <c r="A645" s="122" t="s">
        <v>368</v>
      </c>
      <c r="B645" s="122" t="s">
        <v>219</v>
      </c>
      <c r="C645" s="122">
        <v>118866</v>
      </c>
      <c r="D645" s="125">
        <v>44260</v>
      </c>
      <c r="E645" s="126">
        <v>103.2</v>
      </c>
      <c r="F645" s="126">
        <v>-1.3007</v>
      </c>
      <c r="G645" s="126">
        <v>-4.8399999999999999E-2</v>
      </c>
      <c r="H645" s="126">
        <v>2.3098999999999998</v>
      </c>
      <c r="I645" s="126">
        <v>0.14560000000000001</v>
      </c>
      <c r="J645" s="126">
        <v>0.98839999999999995</v>
      </c>
      <c r="K645" s="126">
        <v>10.457000000000001</v>
      </c>
      <c r="L645" s="126">
        <v>25.4711</v>
      </c>
      <c r="M645" s="126">
        <v>39.989100000000001</v>
      </c>
      <c r="N645" s="126">
        <v>25.121200000000002</v>
      </c>
      <c r="O645" s="126">
        <v>9.7250999999999994</v>
      </c>
      <c r="P645" s="126">
        <v>16.196899999999999</v>
      </c>
      <c r="Q645" s="126">
        <v>12.745799999999999</v>
      </c>
      <c r="R645" s="126">
        <v>14.1873</v>
      </c>
      <c r="S645" s="119" t="s">
        <v>1818</v>
      </c>
    </row>
    <row r="646" spans="1:19" x14ac:dyDescent="0.3">
      <c r="A646" s="122" t="s">
        <v>368</v>
      </c>
      <c r="B646" s="122" t="s">
        <v>323</v>
      </c>
      <c r="C646" s="122">
        <v>100480</v>
      </c>
      <c r="D646" s="125">
        <v>44260</v>
      </c>
      <c r="E646" s="126">
        <v>148.01829718385201</v>
      </c>
      <c r="F646" s="126">
        <v>-1.3062</v>
      </c>
      <c r="G646" s="126">
        <v>-5.1299999999999998E-2</v>
      </c>
      <c r="H646" s="126">
        <v>2.3092000000000001</v>
      </c>
      <c r="I646" s="126">
        <v>0.1336</v>
      </c>
      <c r="J646" s="126">
        <v>0.96330000000000005</v>
      </c>
      <c r="K646" s="126">
        <v>10.335100000000001</v>
      </c>
      <c r="L646" s="126">
        <v>25.170200000000001</v>
      </c>
      <c r="M646" s="126">
        <v>39.362299999999998</v>
      </c>
      <c r="N646" s="126">
        <v>24.118200000000002</v>
      </c>
      <c r="O646" s="126">
        <v>8.9743999999999993</v>
      </c>
      <c r="P646" s="126">
        <v>15.370200000000001</v>
      </c>
      <c r="Q646" s="126">
        <v>11.4078</v>
      </c>
      <c r="R646" s="126">
        <v>13.3773</v>
      </c>
      <c r="S646" s="119" t="s">
        <v>1818</v>
      </c>
    </row>
    <row r="647" spans="1:19" x14ac:dyDescent="0.3">
      <c r="A647" s="122" t="s">
        <v>368</v>
      </c>
      <c r="B647" s="122" t="s">
        <v>324</v>
      </c>
      <c r="C647" s="122">
        <v>116051</v>
      </c>
      <c r="D647" s="125">
        <v>44260</v>
      </c>
      <c r="E647" s="126">
        <v>33.76</v>
      </c>
      <c r="F647" s="126">
        <v>-1.0550999999999999</v>
      </c>
      <c r="G647" s="126">
        <v>8.8900000000000007E-2</v>
      </c>
      <c r="H647" s="126">
        <v>2.3340000000000001</v>
      </c>
      <c r="I647" s="126">
        <v>0.44629999999999997</v>
      </c>
      <c r="J647" s="126">
        <v>1.8401000000000001</v>
      </c>
      <c r="K647" s="126">
        <v>14.401899999999999</v>
      </c>
      <c r="L647" s="126">
        <v>31.055900000000001</v>
      </c>
      <c r="M647" s="126">
        <v>49.4467</v>
      </c>
      <c r="N647" s="126">
        <v>35.473500000000001</v>
      </c>
      <c r="O647" s="126">
        <v>12.838800000000001</v>
      </c>
      <c r="P647" s="126">
        <v>13.628399999999999</v>
      </c>
      <c r="Q647" s="126">
        <v>14.1303</v>
      </c>
      <c r="R647" s="126">
        <v>20.9908</v>
      </c>
      <c r="S647" s="119" t="s">
        <v>1822</v>
      </c>
    </row>
    <row r="648" spans="1:19" x14ac:dyDescent="0.3">
      <c r="A648" s="122" t="s">
        <v>368</v>
      </c>
      <c r="B648" s="122" t="s">
        <v>220</v>
      </c>
      <c r="C648" s="122">
        <v>119307</v>
      </c>
      <c r="D648" s="125">
        <v>44260</v>
      </c>
      <c r="E648" s="126">
        <v>35.340000000000003</v>
      </c>
      <c r="F648" s="126">
        <v>-1.0638000000000001</v>
      </c>
      <c r="G648" s="126">
        <v>0.1133</v>
      </c>
      <c r="H648" s="126">
        <v>2.3458000000000001</v>
      </c>
      <c r="I648" s="126">
        <v>0.4834</v>
      </c>
      <c r="J648" s="126">
        <v>1.8736999999999999</v>
      </c>
      <c r="K648" s="126">
        <v>14.517200000000001</v>
      </c>
      <c r="L648" s="126">
        <v>31.375499999999999</v>
      </c>
      <c r="M648" s="126">
        <v>50</v>
      </c>
      <c r="N648" s="126">
        <v>36.1325</v>
      </c>
      <c r="O648" s="126">
        <v>13.377800000000001</v>
      </c>
      <c r="P648" s="126">
        <v>14.390599999999999</v>
      </c>
      <c r="Q648" s="126">
        <v>12.8703</v>
      </c>
      <c r="R648" s="126">
        <v>21.491599999999998</v>
      </c>
      <c r="S648" s="119" t="s">
        <v>1822</v>
      </c>
    </row>
    <row r="649" spans="1:19" x14ac:dyDescent="0.3">
      <c r="A649" s="122" t="s">
        <v>368</v>
      </c>
      <c r="B649" s="122" t="s">
        <v>325</v>
      </c>
      <c r="C649" s="122">
        <v>135964</v>
      </c>
      <c r="D649" s="125">
        <v>44260</v>
      </c>
      <c r="E649" s="126">
        <v>18.330200000000001</v>
      </c>
      <c r="F649" s="126">
        <v>-1.4855</v>
      </c>
      <c r="G649" s="126">
        <v>0.4163</v>
      </c>
      <c r="H649" s="126">
        <v>3.3094999999999999</v>
      </c>
      <c r="I649" s="126">
        <v>2.9260000000000002</v>
      </c>
      <c r="J649" s="126">
        <v>5.5801999999999996</v>
      </c>
      <c r="K649" s="126">
        <v>18.277699999999999</v>
      </c>
      <c r="L649" s="126">
        <v>38.412199999999999</v>
      </c>
      <c r="M649" s="126">
        <v>61.185699999999997</v>
      </c>
      <c r="N649" s="126">
        <v>44.405099999999997</v>
      </c>
      <c r="O649" s="126">
        <v>7.7721</v>
      </c>
      <c r="P649" s="126"/>
      <c r="Q649" s="126">
        <v>13.066700000000001</v>
      </c>
      <c r="R649" s="126">
        <v>17.416899999999998</v>
      </c>
      <c r="S649" s="119" t="s">
        <v>1839</v>
      </c>
    </row>
    <row r="650" spans="1:19" x14ac:dyDescent="0.3">
      <c r="A650" s="122" t="s">
        <v>368</v>
      </c>
      <c r="B650" s="122" t="s">
        <v>221</v>
      </c>
      <c r="C650" s="122">
        <v>135962</v>
      </c>
      <c r="D650" s="125">
        <v>44260</v>
      </c>
      <c r="E650" s="126">
        <v>19.3231</v>
      </c>
      <c r="F650" s="126">
        <v>-1.4845999999999999</v>
      </c>
      <c r="G650" s="126">
        <v>0.4178</v>
      </c>
      <c r="H650" s="126">
        <v>3.3121999999999998</v>
      </c>
      <c r="I650" s="126">
        <v>2.9319000000000002</v>
      </c>
      <c r="J650" s="126">
        <v>5.5923999999999996</v>
      </c>
      <c r="K650" s="126">
        <v>18.322299999999998</v>
      </c>
      <c r="L650" s="126">
        <v>38.514899999999997</v>
      </c>
      <c r="M650" s="126">
        <v>61.3917</v>
      </c>
      <c r="N650" s="126">
        <v>44.644799999999996</v>
      </c>
      <c r="O650" s="126">
        <v>8.2819000000000003</v>
      </c>
      <c r="P650" s="126"/>
      <c r="Q650" s="126">
        <v>14.282</v>
      </c>
      <c r="R650" s="126">
        <v>17.622299999999999</v>
      </c>
      <c r="S650" s="119" t="s">
        <v>1839</v>
      </c>
    </row>
    <row r="651" spans="1:19" x14ac:dyDescent="0.3">
      <c r="A651" s="122" t="s">
        <v>368</v>
      </c>
      <c r="B651" s="122" t="s">
        <v>326</v>
      </c>
      <c r="C651" s="122">
        <v>140045</v>
      </c>
      <c r="D651" s="125">
        <v>44260</v>
      </c>
      <c r="E651" s="126">
        <v>13.278600000000001</v>
      </c>
      <c r="F651" s="126">
        <v>-1.4517</v>
      </c>
      <c r="G651" s="126">
        <v>-3.09E-2</v>
      </c>
      <c r="H651" s="126">
        <v>2.8376000000000001</v>
      </c>
      <c r="I651" s="126">
        <v>2.0912000000000002</v>
      </c>
      <c r="J651" s="126">
        <v>3.6078999999999999</v>
      </c>
      <c r="K651" s="126">
        <v>20.362200000000001</v>
      </c>
      <c r="L651" s="126">
        <v>41.862400000000001</v>
      </c>
      <c r="M651" s="126">
        <v>58.907200000000003</v>
      </c>
      <c r="N651" s="126">
        <v>39.088099999999997</v>
      </c>
      <c r="O651" s="126">
        <v>4.8240999999999996</v>
      </c>
      <c r="P651" s="126"/>
      <c r="Q651" s="126">
        <v>7.1437999999999997</v>
      </c>
      <c r="R651" s="126">
        <v>14.203900000000001</v>
      </c>
      <c r="S651" s="119" t="s">
        <v>1839</v>
      </c>
    </row>
    <row r="652" spans="1:19" x14ac:dyDescent="0.3">
      <c r="A652" s="122" t="s">
        <v>368</v>
      </c>
      <c r="B652" s="122" t="s">
        <v>222</v>
      </c>
      <c r="C652" s="122">
        <v>140046</v>
      </c>
      <c r="D652" s="125">
        <v>44260</v>
      </c>
      <c r="E652" s="126">
        <v>13.9236</v>
      </c>
      <c r="F652" s="126">
        <v>-1.4517</v>
      </c>
      <c r="G652" s="126">
        <v>-3.0200000000000001E-2</v>
      </c>
      <c r="H652" s="126">
        <v>2.8399000000000001</v>
      </c>
      <c r="I652" s="126">
        <v>2.0956000000000001</v>
      </c>
      <c r="J652" s="126">
        <v>3.6175000000000002</v>
      </c>
      <c r="K652" s="126">
        <v>20.401599999999998</v>
      </c>
      <c r="L652" s="126">
        <v>41.953000000000003</v>
      </c>
      <c r="M652" s="126">
        <v>59.083199999999998</v>
      </c>
      <c r="N652" s="126">
        <v>39.36</v>
      </c>
      <c r="O652" s="126">
        <v>5.5884</v>
      </c>
      <c r="P652" s="126"/>
      <c r="Q652" s="126">
        <v>8.3876000000000008</v>
      </c>
      <c r="R652" s="126">
        <v>14.553100000000001</v>
      </c>
      <c r="S652" s="119" t="s">
        <v>1839</v>
      </c>
    </row>
    <row r="653" spans="1:19" x14ac:dyDescent="0.3">
      <c r="A653" s="122" t="s">
        <v>368</v>
      </c>
      <c r="B653" s="122" t="s">
        <v>327</v>
      </c>
      <c r="C653" s="122">
        <v>140455</v>
      </c>
      <c r="D653" s="125">
        <v>44260</v>
      </c>
      <c r="E653" s="126">
        <v>12.387600000000001</v>
      </c>
      <c r="F653" s="126">
        <v>-1.3474999999999999</v>
      </c>
      <c r="G653" s="126">
        <v>0.26300000000000001</v>
      </c>
      <c r="H653" s="126">
        <v>2.7427999999999999</v>
      </c>
      <c r="I653" s="126">
        <v>2.3346</v>
      </c>
      <c r="J653" s="126">
        <v>4.4414999999999996</v>
      </c>
      <c r="K653" s="126">
        <v>19.812000000000001</v>
      </c>
      <c r="L653" s="126">
        <v>40.864199999999997</v>
      </c>
      <c r="M653" s="126">
        <v>56.868600000000001</v>
      </c>
      <c r="N653" s="126">
        <v>40.787399999999998</v>
      </c>
      <c r="O653" s="126">
        <v>6.0381</v>
      </c>
      <c r="P653" s="126"/>
      <c r="Q653" s="126">
        <v>5.5890000000000004</v>
      </c>
      <c r="R653" s="126">
        <v>15.121700000000001</v>
      </c>
      <c r="S653" s="119" t="s">
        <v>1839</v>
      </c>
    </row>
    <row r="654" spans="1:19" x14ac:dyDescent="0.3">
      <c r="A654" s="122" t="s">
        <v>368</v>
      </c>
      <c r="B654" s="122" t="s">
        <v>223</v>
      </c>
      <c r="C654" s="122">
        <v>140454</v>
      </c>
      <c r="D654" s="125">
        <v>44260</v>
      </c>
      <c r="E654" s="126">
        <v>12.9941</v>
      </c>
      <c r="F654" s="126">
        <v>-1.3468</v>
      </c>
      <c r="G654" s="126">
        <v>0.26390000000000002</v>
      </c>
      <c r="H654" s="126">
        <v>2.7452999999999999</v>
      </c>
      <c r="I654" s="126">
        <v>2.3391000000000002</v>
      </c>
      <c r="J654" s="126">
        <v>4.45</v>
      </c>
      <c r="K654" s="126">
        <v>19.843</v>
      </c>
      <c r="L654" s="126">
        <v>40.938400000000001</v>
      </c>
      <c r="M654" s="126">
        <v>57.015099999999997</v>
      </c>
      <c r="N654" s="126">
        <v>41.022599999999997</v>
      </c>
      <c r="O654" s="126">
        <v>6.9657</v>
      </c>
      <c r="P654" s="126"/>
      <c r="Q654" s="126">
        <v>6.8788</v>
      </c>
      <c r="R654" s="126">
        <v>15.569800000000001</v>
      </c>
      <c r="S654" s="119" t="s">
        <v>1839</v>
      </c>
    </row>
    <row r="655" spans="1:19" x14ac:dyDescent="0.3">
      <c r="A655" s="122" t="s">
        <v>368</v>
      </c>
      <c r="B655" s="122" t="s">
        <v>328</v>
      </c>
      <c r="C655" s="122">
        <v>141893</v>
      </c>
      <c r="D655" s="125">
        <v>44260</v>
      </c>
      <c r="E655" s="126">
        <v>10.7439</v>
      </c>
      <c r="F655" s="126">
        <v>-1.3052999999999999</v>
      </c>
      <c r="G655" s="126">
        <v>-0.24790000000000001</v>
      </c>
      <c r="H655" s="126">
        <v>2.0196999999999998</v>
      </c>
      <c r="I655" s="126">
        <v>-0.49919999999999998</v>
      </c>
      <c r="J655" s="126">
        <v>-0.16539999999999999</v>
      </c>
      <c r="K655" s="126">
        <v>13.367000000000001</v>
      </c>
      <c r="L655" s="126">
        <v>29.513200000000001</v>
      </c>
      <c r="M655" s="126">
        <v>45.5379</v>
      </c>
      <c r="N655" s="126">
        <v>34.707900000000002</v>
      </c>
      <c r="O655" s="126">
        <v>3.1943999999999999</v>
      </c>
      <c r="P655" s="126"/>
      <c r="Q655" s="126">
        <v>2.3197999999999999</v>
      </c>
      <c r="R655" s="126">
        <v>11.5489</v>
      </c>
      <c r="S655" s="119" t="s">
        <v>1840</v>
      </c>
    </row>
    <row r="656" spans="1:19" x14ac:dyDescent="0.3">
      <c r="A656" s="122" t="s">
        <v>368</v>
      </c>
      <c r="B656" s="122" t="s">
        <v>224</v>
      </c>
      <c r="C656" s="122">
        <v>141892</v>
      </c>
      <c r="D656" s="125">
        <v>44260</v>
      </c>
      <c r="E656" s="126">
        <v>11.145</v>
      </c>
      <c r="F656" s="126">
        <v>-1.3044</v>
      </c>
      <c r="G656" s="126">
        <v>-0.24440000000000001</v>
      </c>
      <c r="H656" s="126">
        <v>2.0268000000000002</v>
      </c>
      <c r="I656" s="126">
        <v>-0.4849</v>
      </c>
      <c r="J656" s="126">
        <v>-0.13619999999999999</v>
      </c>
      <c r="K656" s="126">
        <v>13.4732</v>
      </c>
      <c r="L656" s="126">
        <v>29.771100000000001</v>
      </c>
      <c r="M656" s="126">
        <v>45.9878</v>
      </c>
      <c r="N656" s="126">
        <v>35.2746</v>
      </c>
      <c r="O656" s="126">
        <v>4.3651</v>
      </c>
      <c r="P656" s="126"/>
      <c r="Q656" s="126">
        <v>3.5255000000000001</v>
      </c>
      <c r="R656" s="126">
        <v>12.217700000000001</v>
      </c>
      <c r="S656" s="119" t="s">
        <v>1840</v>
      </c>
    </row>
    <row r="657" spans="1:19" x14ac:dyDescent="0.3">
      <c r="A657" s="122" t="s">
        <v>368</v>
      </c>
      <c r="B657" s="122" t="s">
        <v>329</v>
      </c>
      <c r="C657" s="122">
        <v>142169</v>
      </c>
      <c r="D657" s="125">
        <v>44260</v>
      </c>
      <c r="E657" s="126">
        <v>11.207000000000001</v>
      </c>
      <c r="F657" s="126">
        <v>-1.212</v>
      </c>
      <c r="G657" s="126">
        <v>-0.33350000000000002</v>
      </c>
      <c r="H657" s="126">
        <v>1.9810000000000001</v>
      </c>
      <c r="I657" s="126">
        <v>-0.42209999999999998</v>
      </c>
      <c r="J657" s="126">
        <v>-0.19059999999999999</v>
      </c>
      <c r="K657" s="126">
        <v>12.6875</v>
      </c>
      <c r="L657" s="126">
        <v>28.7865</v>
      </c>
      <c r="M657" s="126">
        <v>44.5169</v>
      </c>
      <c r="N657" s="126">
        <v>34.040599999999998</v>
      </c>
      <c r="O657" s="126"/>
      <c r="P657" s="126"/>
      <c r="Q657" s="126">
        <v>3.9487000000000001</v>
      </c>
      <c r="R657" s="126">
        <v>12.4648</v>
      </c>
      <c r="S657" s="119" t="s">
        <v>1840</v>
      </c>
    </row>
    <row r="658" spans="1:19" x14ac:dyDescent="0.3">
      <c r="A658" s="122" t="s">
        <v>368</v>
      </c>
      <c r="B658" s="122" t="s">
        <v>225</v>
      </c>
      <c r="C658" s="122">
        <v>142172</v>
      </c>
      <c r="D658" s="125">
        <v>44260</v>
      </c>
      <c r="E658" s="126">
        <v>11.5779</v>
      </c>
      <c r="F658" s="126">
        <v>-1.2116</v>
      </c>
      <c r="G658" s="126">
        <v>-0.3306</v>
      </c>
      <c r="H658" s="126">
        <v>1.9873000000000001</v>
      </c>
      <c r="I658" s="126">
        <v>-0.40939999999999999</v>
      </c>
      <c r="J658" s="126">
        <v>-0.1638</v>
      </c>
      <c r="K658" s="126">
        <v>12.784599999999999</v>
      </c>
      <c r="L658" s="126">
        <v>29.008900000000001</v>
      </c>
      <c r="M658" s="126">
        <v>44.892200000000003</v>
      </c>
      <c r="N658" s="126">
        <v>34.507899999999999</v>
      </c>
      <c r="O658" s="126"/>
      <c r="P658" s="126"/>
      <c r="Q658" s="126">
        <v>5.1052999999999997</v>
      </c>
      <c r="R658" s="126">
        <v>13.0533</v>
      </c>
      <c r="S658" s="119" t="s">
        <v>1840</v>
      </c>
    </row>
    <row r="659" spans="1:19" x14ac:dyDescent="0.3">
      <c r="A659" s="122" t="s">
        <v>368</v>
      </c>
      <c r="B659" s="122" t="s">
        <v>226</v>
      </c>
      <c r="C659" s="122">
        <v>120715</v>
      </c>
      <c r="D659" s="125">
        <v>44260</v>
      </c>
      <c r="E659" s="126">
        <v>128.1371</v>
      </c>
      <c r="F659" s="126">
        <v>-1.2096</v>
      </c>
      <c r="G659" s="126">
        <v>-0.1739</v>
      </c>
      <c r="H659" s="126">
        <v>2.3369</v>
      </c>
      <c r="I659" s="126">
        <v>0.2646</v>
      </c>
      <c r="J659" s="126">
        <v>1.5143</v>
      </c>
      <c r="K659" s="126">
        <v>13.6731</v>
      </c>
      <c r="L659" s="126">
        <v>34.725200000000001</v>
      </c>
      <c r="M659" s="126">
        <v>50.750100000000003</v>
      </c>
      <c r="N659" s="126">
        <v>34.172899999999998</v>
      </c>
      <c r="O659" s="126">
        <v>13.023199999999999</v>
      </c>
      <c r="P659" s="126">
        <v>15.978999999999999</v>
      </c>
      <c r="Q659" s="126">
        <v>14.459199999999999</v>
      </c>
      <c r="R659" s="126">
        <v>20.120999999999999</v>
      </c>
      <c r="S659" s="119" t="s">
        <v>1835</v>
      </c>
    </row>
    <row r="660" spans="1:19" x14ac:dyDescent="0.3">
      <c r="A660" s="122" t="s">
        <v>368</v>
      </c>
      <c r="B660" s="122" t="s">
        <v>330</v>
      </c>
      <c r="C660" s="122">
        <v>100821</v>
      </c>
      <c r="D660" s="125">
        <v>44260</v>
      </c>
      <c r="E660" s="126">
        <v>119.5883</v>
      </c>
      <c r="F660" s="126">
        <v>-1.2123999999999999</v>
      </c>
      <c r="G660" s="126">
        <v>-0.1825</v>
      </c>
      <c r="H660" s="126">
        <v>2.3178999999999998</v>
      </c>
      <c r="I660" s="126">
        <v>0.22700000000000001</v>
      </c>
      <c r="J660" s="126">
        <v>1.4384999999999999</v>
      </c>
      <c r="K660" s="126">
        <v>13.409599999999999</v>
      </c>
      <c r="L660" s="126">
        <v>34.114400000000003</v>
      </c>
      <c r="M660" s="126">
        <v>49.701300000000003</v>
      </c>
      <c r="N660" s="126">
        <v>32.928800000000003</v>
      </c>
      <c r="O660" s="126">
        <v>12.0039</v>
      </c>
      <c r="P660" s="126">
        <v>14.9148</v>
      </c>
      <c r="Q660" s="126">
        <v>11.6858</v>
      </c>
      <c r="R660" s="126">
        <v>19.018000000000001</v>
      </c>
      <c r="S660" s="119" t="s">
        <v>1835</v>
      </c>
    </row>
    <row r="661" spans="1:19" x14ac:dyDescent="0.3">
      <c r="A661" s="122" t="s">
        <v>368</v>
      </c>
      <c r="B661" s="122" t="s">
        <v>331</v>
      </c>
      <c r="C661" s="122">
        <v>101834</v>
      </c>
      <c r="D661" s="125">
        <v>44260</v>
      </c>
      <c r="E661" s="126">
        <v>193.14086388573099</v>
      </c>
      <c r="F661" s="126">
        <v>-0.96989999999999998</v>
      </c>
      <c r="G661" s="126">
        <v>0.32919999999999999</v>
      </c>
      <c r="H661" s="126">
        <v>2.9424999999999999</v>
      </c>
      <c r="I661" s="126">
        <v>0.3538</v>
      </c>
      <c r="J661" s="126">
        <v>0.98319999999999996</v>
      </c>
      <c r="K661" s="126">
        <v>13.2165</v>
      </c>
      <c r="L661" s="126">
        <v>31.959499999999998</v>
      </c>
      <c r="M661" s="126">
        <v>47.031399999999998</v>
      </c>
      <c r="N661" s="126">
        <v>27.7011</v>
      </c>
      <c r="O661" s="126">
        <v>9.9981000000000009</v>
      </c>
      <c r="P661" s="126">
        <v>14.4716</v>
      </c>
      <c r="Q661" s="126">
        <v>17.932600000000001</v>
      </c>
      <c r="R661" s="126">
        <v>14.204700000000001</v>
      </c>
      <c r="S661" s="119" t="s">
        <v>1834</v>
      </c>
    </row>
    <row r="662" spans="1:19" x14ac:dyDescent="0.3">
      <c r="A662" s="127" t="s">
        <v>27</v>
      </c>
      <c r="B662" s="122"/>
      <c r="C662" s="122"/>
      <c r="D662" s="122"/>
      <c r="E662" s="122"/>
      <c r="F662" s="128">
        <f t="shared" ref="F662:R662" si="25">AVERAGE(F526:F661)</f>
        <v>-1.2246492424242417</v>
      </c>
      <c r="G662" s="128">
        <f t="shared" si="25"/>
        <v>0.14094318181818175</v>
      </c>
      <c r="H662" s="128">
        <f t="shared" si="25"/>
        <v>2.571818939393939</v>
      </c>
      <c r="I662" s="128">
        <f t="shared" si="25"/>
        <v>1.20250303030303</v>
      </c>
      <c r="J662" s="128">
        <f t="shared" si="25"/>
        <v>2.9568810606060607</v>
      </c>
      <c r="K662" s="128">
        <f t="shared" si="25"/>
        <v>15.373437121212119</v>
      </c>
      <c r="L662" s="128">
        <f t="shared" si="25"/>
        <v>34.153139393939398</v>
      </c>
      <c r="M662" s="128">
        <f t="shared" si="25"/>
        <v>52.932221212121192</v>
      </c>
      <c r="N662" s="128">
        <f t="shared" si="25"/>
        <v>33.937856818181807</v>
      </c>
      <c r="O662" s="128">
        <f t="shared" si="25"/>
        <v>10.077539285714286</v>
      </c>
      <c r="P662" s="128">
        <f t="shared" si="25"/>
        <v>16.070648809523814</v>
      </c>
      <c r="Q662" s="128">
        <f t="shared" si="25"/>
        <v>13.567348484848475</v>
      </c>
      <c r="R662" s="128">
        <f t="shared" si="25"/>
        <v>18.128975000000004</v>
      </c>
      <c r="S662" s="119"/>
    </row>
    <row r="663" spans="1:19" x14ac:dyDescent="0.3">
      <c r="A663" s="127" t="s">
        <v>408</v>
      </c>
      <c r="B663" s="122"/>
      <c r="C663" s="122"/>
      <c r="D663" s="122"/>
      <c r="E663" s="122"/>
      <c r="F663" s="128">
        <f t="shared" ref="F663:R663" si="26">MEDIAN(F526:F661)</f>
        <v>-1.25095</v>
      </c>
      <c r="G663" s="128">
        <f t="shared" si="26"/>
        <v>0.08</v>
      </c>
      <c r="H663" s="128">
        <f t="shared" si="26"/>
        <v>2.4969999999999999</v>
      </c>
      <c r="I663" s="128">
        <f t="shared" si="26"/>
        <v>1.0261499999999999</v>
      </c>
      <c r="J663" s="128">
        <f t="shared" si="26"/>
        <v>2.7854999999999999</v>
      </c>
      <c r="K663" s="128">
        <f t="shared" si="26"/>
        <v>14.786999999999999</v>
      </c>
      <c r="L663" s="128">
        <f t="shared" si="26"/>
        <v>33.9604</v>
      </c>
      <c r="M663" s="128">
        <f t="shared" si="26"/>
        <v>51.058599999999998</v>
      </c>
      <c r="N663" s="128">
        <f t="shared" si="26"/>
        <v>34.599800000000002</v>
      </c>
      <c r="O663" s="128">
        <f t="shared" si="26"/>
        <v>10.01585</v>
      </c>
      <c r="P663" s="128">
        <f t="shared" si="26"/>
        <v>15.6463</v>
      </c>
      <c r="Q663" s="128">
        <f t="shared" si="26"/>
        <v>14.29355</v>
      </c>
      <c r="R663" s="128">
        <f t="shared" si="26"/>
        <v>16.723549999999999</v>
      </c>
      <c r="S663" s="119"/>
    </row>
    <row r="664" spans="1:19" x14ac:dyDescent="0.3">
      <c r="A664" s="122"/>
      <c r="B664" s="122"/>
      <c r="C664" s="122"/>
      <c r="D664" s="122"/>
      <c r="E664" s="122"/>
      <c r="F664" s="122"/>
      <c r="G664" s="122"/>
      <c r="H664" s="122"/>
      <c r="I664" s="122"/>
      <c r="J664" s="122"/>
      <c r="K664" s="122"/>
      <c r="L664" s="122"/>
      <c r="M664" s="122"/>
      <c r="N664" s="122"/>
      <c r="O664" s="122"/>
      <c r="P664" s="122"/>
      <c r="Q664" s="122"/>
      <c r="R664" s="122"/>
      <c r="S664" s="118"/>
    </row>
    <row r="665" spans="1:19" x14ac:dyDescent="0.3">
      <c r="A665" s="124" t="s">
        <v>786</v>
      </c>
      <c r="B665" s="124"/>
      <c r="C665" s="124"/>
      <c r="D665" s="124"/>
      <c r="E665" s="124"/>
      <c r="F665" s="124"/>
      <c r="G665" s="124"/>
      <c r="H665" s="124"/>
      <c r="I665" s="124"/>
      <c r="J665" s="124"/>
      <c r="K665" s="124"/>
      <c r="L665" s="124"/>
      <c r="M665" s="124"/>
      <c r="N665" s="124"/>
      <c r="O665" s="124"/>
      <c r="P665" s="124"/>
      <c r="Q665" s="124"/>
      <c r="R665" s="124"/>
      <c r="S665" s="121"/>
    </row>
    <row r="666" spans="1:19" x14ac:dyDescent="0.3">
      <c r="A666" s="122" t="s">
        <v>787</v>
      </c>
      <c r="B666" s="122" t="s">
        <v>788</v>
      </c>
      <c r="C666" s="122">
        <v>132180</v>
      </c>
      <c r="D666" s="125">
        <v>44260</v>
      </c>
      <c r="E666" s="126">
        <v>29.5837</v>
      </c>
      <c r="F666" s="126">
        <v>-0.77249999999999996</v>
      </c>
      <c r="G666" s="126">
        <v>0.38750000000000001</v>
      </c>
      <c r="H666" s="126">
        <v>2.1042999999999998</v>
      </c>
      <c r="I666" s="126">
        <v>-0.16739999999999999</v>
      </c>
      <c r="J666" s="126">
        <v>1.6867000000000001</v>
      </c>
      <c r="K666" s="126">
        <v>9.6151</v>
      </c>
      <c r="L666" s="126">
        <v>22.98</v>
      </c>
      <c r="M666" s="126">
        <v>35.168700000000001</v>
      </c>
      <c r="N666" s="126">
        <v>27.727399999999999</v>
      </c>
      <c r="O666" s="126">
        <v>10.8127</v>
      </c>
      <c r="P666" s="126">
        <v>13.2624</v>
      </c>
      <c r="Q666" s="126">
        <v>11.6656</v>
      </c>
      <c r="R666" s="126">
        <v>16.284800000000001</v>
      </c>
      <c r="S666" s="119" t="s">
        <v>1812</v>
      </c>
    </row>
    <row r="667" spans="1:19" x14ac:dyDescent="0.3">
      <c r="A667" s="122" t="s">
        <v>787</v>
      </c>
      <c r="B667" s="122" t="s">
        <v>789</v>
      </c>
      <c r="C667" s="122">
        <v>132186</v>
      </c>
      <c r="D667" s="125">
        <v>44260</v>
      </c>
      <c r="E667" s="126">
        <v>31.347100000000001</v>
      </c>
      <c r="F667" s="126">
        <v>-0.7702</v>
      </c>
      <c r="G667" s="126">
        <v>0.39360000000000001</v>
      </c>
      <c r="H667" s="126">
        <v>2.1181000000000001</v>
      </c>
      <c r="I667" s="126">
        <v>-0.13789999999999999</v>
      </c>
      <c r="J667" s="126">
        <v>1.7425999999999999</v>
      </c>
      <c r="K667" s="126">
        <v>9.9207999999999998</v>
      </c>
      <c r="L667" s="126">
        <v>23.7133</v>
      </c>
      <c r="M667" s="126">
        <v>36.191099999999999</v>
      </c>
      <c r="N667" s="126">
        <v>28.938300000000002</v>
      </c>
      <c r="O667" s="126">
        <v>11.7538</v>
      </c>
      <c r="P667" s="126">
        <v>14.182499999999999</v>
      </c>
      <c r="Q667" s="126">
        <v>13.051500000000001</v>
      </c>
      <c r="R667" s="126">
        <v>17.331</v>
      </c>
      <c r="S667" s="119" t="s">
        <v>1812</v>
      </c>
    </row>
    <row r="668" spans="1:19" x14ac:dyDescent="0.3">
      <c r="A668" s="122" t="s">
        <v>787</v>
      </c>
      <c r="B668" s="122" t="s">
        <v>790</v>
      </c>
      <c r="C668" s="122">
        <v>102107</v>
      </c>
      <c r="D668" s="125">
        <v>44260</v>
      </c>
      <c r="E668" s="126">
        <v>101.8105</v>
      </c>
      <c r="F668" s="126">
        <v>-1.1269</v>
      </c>
      <c r="G668" s="126">
        <v>-0.19239999999999999</v>
      </c>
      <c r="H668" s="126">
        <v>1.7397</v>
      </c>
      <c r="I668" s="126">
        <v>-0.63490000000000002</v>
      </c>
      <c r="J668" s="126">
        <v>2.2637</v>
      </c>
      <c r="K668" s="126">
        <v>16.426200000000001</v>
      </c>
      <c r="L668" s="126">
        <v>36.081000000000003</v>
      </c>
      <c r="M668" s="126">
        <v>45.2042</v>
      </c>
      <c r="N668" s="126">
        <v>28.809799999999999</v>
      </c>
      <c r="O668" s="126">
        <v>8.0694999999999997</v>
      </c>
      <c r="P668" s="126">
        <v>11.447900000000001</v>
      </c>
      <c r="Q668" s="126">
        <v>14.3802</v>
      </c>
      <c r="R668" s="126">
        <v>12.361599999999999</v>
      </c>
      <c r="S668" s="119" t="s">
        <v>1827</v>
      </c>
    </row>
    <row r="669" spans="1:19" x14ac:dyDescent="0.3">
      <c r="A669" s="122" t="s">
        <v>787</v>
      </c>
      <c r="B669" s="122" t="s">
        <v>791</v>
      </c>
      <c r="C669" s="122">
        <v>118512</v>
      </c>
      <c r="D669" s="125">
        <v>44260</v>
      </c>
      <c r="E669" s="126">
        <v>105.8711</v>
      </c>
      <c r="F669" s="126">
        <v>-1.1255999999999999</v>
      </c>
      <c r="G669" s="126">
        <v>-0.18840000000000001</v>
      </c>
      <c r="H669" s="126">
        <v>1.7493000000000001</v>
      </c>
      <c r="I669" s="126">
        <v>-0.61339999999999995</v>
      </c>
      <c r="J669" s="126">
        <v>2.3064</v>
      </c>
      <c r="K669" s="126">
        <v>16.594899999999999</v>
      </c>
      <c r="L669" s="126">
        <v>36.5304</v>
      </c>
      <c r="M669" s="126">
        <v>46.028300000000002</v>
      </c>
      <c r="N669" s="126">
        <v>29.871300000000002</v>
      </c>
      <c r="O669" s="126">
        <v>8.6865000000000006</v>
      </c>
      <c r="P669" s="126">
        <v>12.004</v>
      </c>
      <c r="Q669" s="126">
        <v>11.9725</v>
      </c>
      <c r="R669" s="126">
        <v>13.081899999999999</v>
      </c>
      <c r="S669" s="119" t="s">
        <v>1827</v>
      </c>
    </row>
    <row r="670" spans="1:19" x14ac:dyDescent="0.3">
      <c r="A670" s="122" t="s">
        <v>787</v>
      </c>
      <c r="B670" s="122" t="s">
        <v>792</v>
      </c>
      <c r="C670" s="122">
        <v>102109</v>
      </c>
      <c r="D670" s="125">
        <v>44260</v>
      </c>
      <c r="E670" s="126">
        <v>67.168400000000005</v>
      </c>
      <c r="F670" s="126">
        <v>-0.77790000000000004</v>
      </c>
      <c r="G670" s="126">
        <v>-0.12559999999999999</v>
      </c>
      <c r="H670" s="126">
        <v>1.2144999999999999</v>
      </c>
      <c r="I670" s="126">
        <v>-0.43769999999999998</v>
      </c>
      <c r="J670" s="126">
        <v>1.6223000000000001</v>
      </c>
      <c r="K670" s="126">
        <v>14.803800000000001</v>
      </c>
      <c r="L670" s="126">
        <v>29.031500000000001</v>
      </c>
      <c r="M670" s="126">
        <v>36.382800000000003</v>
      </c>
      <c r="N670" s="126">
        <v>14.014200000000001</v>
      </c>
      <c r="O670" s="126">
        <v>5.4657</v>
      </c>
      <c r="P670" s="126">
        <v>8.8254000000000001</v>
      </c>
      <c r="Q670" s="126">
        <v>11.6587</v>
      </c>
      <c r="R670" s="126">
        <v>7.09</v>
      </c>
      <c r="S670" s="119" t="s">
        <v>1827</v>
      </c>
    </row>
    <row r="671" spans="1:19" x14ac:dyDescent="0.3">
      <c r="A671" s="122" t="s">
        <v>787</v>
      </c>
      <c r="B671" s="122" t="s">
        <v>793</v>
      </c>
      <c r="C671" s="122">
        <v>118514</v>
      </c>
      <c r="D671" s="125">
        <v>44260</v>
      </c>
      <c r="E671" s="126">
        <v>70.462699999999998</v>
      </c>
      <c r="F671" s="126">
        <v>-0.77649999999999997</v>
      </c>
      <c r="G671" s="126">
        <v>-0.1211</v>
      </c>
      <c r="H671" s="126">
        <v>1.2250000000000001</v>
      </c>
      <c r="I671" s="126">
        <v>-0.41510000000000002</v>
      </c>
      <c r="J671" s="126">
        <v>1.6661999999999999</v>
      </c>
      <c r="K671" s="126">
        <v>14.9689</v>
      </c>
      <c r="L671" s="126">
        <v>29.434000000000001</v>
      </c>
      <c r="M671" s="126">
        <v>37.086199999999998</v>
      </c>
      <c r="N671" s="126">
        <v>14.8546</v>
      </c>
      <c r="O671" s="126">
        <v>6.1310000000000002</v>
      </c>
      <c r="P671" s="126">
        <v>9.5140999999999991</v>
      </c>
      <c r="Q671" s="126">
        <v>10.0274</v>
      </c>
      <c r="R671" s="126">
        <v>7.7549000000000001</v>
      </c>
      <c r="S671" s="119" t="s">
        <v>1827</v>
      </c>
    </row>
    <row r="672" spans="1:19" x14ac:dyDescent="0.3">
      <c r="A672" s="122" t="s">
        <v>787</v>
      </c>
      <c r="B672" s="122" t="s">
        <v>794</v>
      </c>
      <c r="C672" s="122">
        <v>129065</v>
      </c>
      <c r="D672" s="125">
        <v>44260</v>
      </c>
      <c r="E672" s="126">
        <v>23.0411</v>
      </c>
      <c r="F672" s="126">
        <v>-1.0003</v>
      </c>
      <c r="G672" s="126">
        <v>0.1469</v>
      </c>
      <c r="H672" s="126">
        <v>2.4076</v>
      </c>
      <c r="I672" s="126">
        <v>-0.6159</v>
      </c>
      <c r="J672" s="126">
        <v>1.3093999999999999</v>
      </c>
      <c r="K672" s="126">
        <v>11.955399999999999</v>
      </c>
      <c r="L672" s="126">
        <v>28.853000000000002</v>
      </c>
      <c r="M672" s="126">
        <v>42.7896</v>
      </c>
      <c r="N672" s="126">
        <v>28.520900000000001</v>
      </c>
      <c r="O672" s="126">
        <v>9.6054999999999993</v>
      </c>
      <c r="P672" s="126">
        <v>13.734299999999999</v>
      </c>
      <c r="Q672" s="126">
        <v>12.954700000000001</v>
      </c>
      <c r="R672" s="126">
        <v>16.244499999999999</v>
      </c>
      <c r="S672" s="119" t="s">
        <v>1814</v>
      </c>
    </row>
    <row r="673" spans="1:19" x14ac:dyDescent="0.3">
      <c r="A673" s="122" t="s">
        <v>787</v>
      </c>
      <c r="B673" s="122" t="s">
        <v>795</v>
      </c>
      <c r="C673" s="122">
        <v>129200</v>
      </c>
      <c r="D673" s="125">
        <v>44260</v>
      </c>
      <c r="E673" s="126">
        <v>23.507200000000001</v>
      </c>
      <c r="F673" s="126">
        <v>-0.99939999999999996</v>
      </c>
      <c r="G673" s="126">
        <v>0.15</v>
      </c>
      <c r="H673" s="126">
        <v>2.4144999999999999</v>
      </c>
      <c r="I673" s="126">
        <v>-0.60170000000000001</v>
      </c>
      <c r="J673" s="126">
        <v>1.3364</v>
      </c>
      <c r="K673" s="126">
        <v>12.0532</v>
      </c>
      <c r="L673" s="126">
        <v>29.080300000000001</v>
      </c>
      <c r="M673" s="126">
        <v>43.169800000000002</v>
      </c>
      <c r="N673" s="126">
        <v>28.982600000000001</v>
      </c>
      <c r="O673" s="126">
        <v>9.9577000000000009</v>
      </c>
      <c r="P673" s="126">
        <v>14.076599999999999</v>
      </c>
      <c r="Q673" s="126">
        <v>13.285299999999999</v>
      </c>
      <c r="R673" s="126">
        <v>16.6478</v>
      </c>
      <c r="S673" s="119" t="s">
        <v>1814</v>
      </c>
    </row>
    <row r="674" spans="1:19" x14ac:dyDescent="0.3">
      <c r="A674" s="122" t="s">
        <v>787</v>
      </c>
      <c r="B674" s="122" t="s">
        <v>796</v>
      </c>
      <c r="C674" s="122">
        <v>129191</v>
      </c>
      <c r="D674" s="125">
        <v>44260</v>
      </c>
      <c r="E674" s="126">
        <v>21.486799999999999</v>
      </c>
      <c r="F674" s="126">
        <v>-0.82850000000000001</v>
      </c>
      <c r="G674" s="126">
        <v>9.5000000000000001E-2</v>
      </c>
      <c r="H674" s="126">
        <v>1.9274</v>
      </c>
      <c r="I674" s="126">
        <v>-0.55630000000000002</v>
      </c>
      <c r="J674" s="126">
        <v>0.93010000000000004</v>
      </c>
      <c r="K674" s="126">
        <v>9.3932000000000002</v>
      </c>
      <c r="L674" s="126">
        <v>23.014399999999998</v>
      </c>
      <c r="M674" s="126">
        <v>35.101399999999998</v>
      </c>
      <c r="N674" s="126">
        <v>24.459399999999999</v>
      </c>
      <c r="O674" s="126">
        <v>9.1221999999999994</v>
      </c>
      <c r="P674" s="126">
        <v>12.412800000000001</v>
      </c>
      <c r="Q674" s="126">
        <v>11.809200000000001</v>
      </c>
      <c r="R674" s="126">
        <v>14.4834</v>
      </c>
      <c r="S674" s="119" t="s">
        <v>1812</v>
      </c>
    </row>
    <row r="675" spans="1:19" x14ac:dyDescent="0.3">
      <c r="A675" s="122" t="s">
        <v>787</v>
      </c>
      <c r="B675" s="122" t="s">
        <v>797</v>
      </c>
      <c r="C675" s="122">
        <v>129193</v>
      </c>
      <c r="D675" s="125">
        <v>44260</v>
      </c>
      <c r="E675" s="126">
        <v>22.005800000000001</v>
      </c>
      <c r="F675" s="126">
        <v>-0.82699999999999996</v>
      </c>
      <c r="G675" s="126">
        <v>0.10009999999999999</v>
      </c>
      <c r="H675" s="126">
        <v>1.9391</v>
      </c>
      <c r="I675" s="126">
        <v>-0.53200000000000003</v>
      </c>
      <c r="J675" s="126">
        <v>0.97599999999999998</v>
      </c>
      <c r="K675" s="126">
        <v>9.5546000000000006</v>
      </c>
      <c r="L675" s="126">
        <v>23.3765</v>
      </c>
      <c r="M675" s="126">
        <v>35.698399999999999</v>
      </c>
      <c r="N675" s="126">
        <v>25.212199999999999</v>
      </c>
      <c r="O675" s="126">
        <v>9.641</v>
      </c>
      <c r="P675" s="126">
        <v>12.8459</v>
      </c>
      <c r="Q675" s="126">
        <v>12.199400000000001</v>
      </c>
      <c r="R675" s="126">
        <v>15.156599999999999</v>
      </c>
      <c r="S675" s="119" t="s">
        <v>1812</v>
      </c>
    </row>
    <row r="676" spans="1:19" x14ac:dyDescent="0.3">
      <c r="A676" s="122" t="s">
        <v>787</v>
      </c>
      <c r="B676" s="122" t="s">
        <v>798</v>
      </c>
      <c r="C676" s="122">
        <v>143904</v>
      </c>
      <c r="D676" s="125">
        <v>44260</v>
      </c>
      <c r="E676" s="126">
        <v>11.111599999999999</v>
      </c>
      <c r="F676" s="126">
        <v>-1.3346</v>
      </c>
      <c r="G676" s="126">
        <v>-1.3328</v>
      </c>
      <c r="H676" s="126">
        <v>0.90539999999999998</v>
      </c>
      <c r="I676" s="126">
        <v>-0.82120000000000004</v>
      </c>
      <c r="J676" s="126">
        <v>3.2090999999999998</v>
      </c>
      <c r="K676" s="126">
        <v>23.1066</v>
      </c>
      <c r="L676" s="126">
        <v>39.992199999999997</v>
      </c>
      <c r="M676" s="126">
        <v>46.827300000000001</v>
      </c>
      <c r="N676" s="126">
        <v>25.1447</v>
      </c>
      <c r="O676" s="126"/>
      <c r="P676" s="126"/>
      <c r="Q676" s="126">
        <v>4.0038999999999998</v>
      </c>
      <c r="R676" s="126">
        <v>2.8607999999999998</v>
      </c>
      <c r="S676" s="119" t="s">
        <v>1841</v>
      </c>
    </row>
    <row r="677" spans="1:19" x14ac:dyDescent="0.3">
      <c r="A677" s="122" t="s">
        <v>787</v>
      </c>
      <c r="B677" s="122" t="s">
        <v>799</v>
      </c>
      <c r="C677" s="122">
        <v>143903</v>
      </c>
      <c r="D677" s="125">
        <v>44260</v>
      </c>
      <c r="E677" s="126">
        <v>11.111599999999999</v>
      </c>
      <c r="F677" s="126">
        <v>-1.3346</v>
      </c>
      <c r="G677" s="126">
        <v>-1.3320000000000001</v>
      </c>
      <c r="H677" s="126">
        <v>0.90629999999999999</v>
      </c>
      <c r="I677" s="126">
        <v>-0.82030000000000003</v>
      </c>
      <c r="J677" s="126">
        <v>3.2101000000000002</v>
      </c>
      <c r="K677" s="126">
        <v>23.1066</v>
      </c>
      <c r="L677" s="126">
        <v>39.992199999999997</v>
      </c>
      <c r="M677" s="126">
        <v>46.827300000000001</v>
      </c>
      <c r="N677" s="126">
        <v>25.1447</v>
      </c>
      <c r="O677" s="126"/>
      <c r="P677" s="126"/>
      <c r="Q677" s="126">
        <v>4.0038999999999998</v>
      </c>
      <c r="R677" s="126">
        <v>2.8607999999999998</v>
      </c>
      <c r="S677" s="119" t="s">
        <v>1841</v>
      </c>
    </row>
    <row r="678" spans="1:19" x14ac:dyDescent="0.3">
      <c r="A678" s="122" t="s">
        <v>787</v>
      </c>
      <c r="B678" s="122" t="s">
        <v>800</v>
      </c>
      <c r="C678" s="122">
        <v>148033</v>
      </c>
      <c r="D678" s="125">
        <v>44260</v>
      </c>
      <c r="E678" s="126">
        <v>13.3329</v>
      </c>
      <c r="F678" s="126">
        <v>-1.1579999999999999</v>
      </c>
      <c r="G678" s="126">
        <v>-0.51339999999999997</v>
      </c>
      <c r="H678" s="126">
        <v>2.1450999999999998</v>
      </c>
      <c r="I678" s="126">
        <v>1.0972</v>
      </c>
      <c r="J678" s="126">
        <v>5.7008999999999999</v>
      </c>
      <c r="K678" s="126">
        <v>17.770399999999999</v>
      </c>
      <c r="L678" s="126">
        <v>35.667900000000003</v>
      </c>
      <c r="M678" s="126">
        <v>53.153100000000002</v>
      </c>
      <c r="N678" s="126">
        <v>38.308100000000003</v>
      </c>
      <c r="O678" s="126"/>
      <c r="P678" s="126"/>
      <c r="Q678" s="126">
        <v>32.409300000000002</v>
      </c>
      <c r="R678" s="126"/>
      <c r="S678" s="119" t="s">
        <v>1822</v>
      </c>
    </row>
    <row r="679" spans="1:19" x14ac:dyDescent="0.3">
      <c r="A679" s="122" t="s">
        <v>787</v>
      </c>
      <c r="B679" s="122" t="s">
        <v>801</v>
      </c>
      <c r="C679" s="122">
        <v>148035</v>
      </c>
      <c r="D679" s="125">
        <v>44260</v>
      </c>
      <c r="E679" s="126">
        <v>13.4542</v>
      </c>
      <c r="F679" s="126">
        <v>-1.1556</v>
      </c>
      <c r="G679" s="126">
        <v>-0.50509999999999999</v>
      </c>
      <c r="H679" s="126">
        <v>2.1640999999999999</v>
      </c>
      <c r="I679" s="126">
        <v>1.1366000000000001</v>
      </c>
      <c r="J679" s="126">
        <v>5.7752999999999997</v>
      </c>
      <c r="K679" s="126">
        <v>18.049299999999999</v>
      </c>
      <c r="L679" s="126">
        <v>36.305799999999998</v>
      </c>
      <c r="M679" s="126">
        <v>54.241799999999998</v>
      </c>
      <c r="N679" s="126">
        <v>39.544699999999999</v>
      </c>
      <c r="O679" s="126"/>
      <c r="P679" s="126"/>
      <c r="Q679" s="126">
        <v>33.584800000000001</v>
      </c>
      <c r="R679" s="126"/>
      <c r="S679" s="119" t="s">
        <v>1822</v>
      </c>
    </row>
    <row r="680" spans="1:19" x14ac:dyDescent="0.3">
      <c r="A680" s="122" t="s">
        <v>787</v>
      </c>
      <c r="B680" s="122" t="s">
        <v>802</v>
      </c>
      <c r="C680" s="122">
        <v>102133</v>
      </c>
      <c r="D680" s="125">
        <v>44260</v>
      </c>
      <c r="E680" s="126">
        <v>83.647099999999995</v>
      </c>
      <c r="F680" s="126">
        <v>-1.1591</v>
      </c>
      <c r="G680" s="126">
        <v>0.2402</v>
      </c>
      <c r="H680" s="126">
        <v>2.3578999999999999</v>
      </c>
      <c r="I680" s="126">
        <v>1.1521999999999999</v>
      </c>
      <c r="J680" s="126">
        <v>2.5345</v>
      </c>
      <c r="K680" s="126">
        <v>15.0623</v>
      </c>
      <c r="L680" s="126">
        <v>32.548900000000003</v>
      </c>
      <c r="M680" s="126">
        <v>51.761099999999999</v>
      </c>
      <c r="N680" s="126">
        <v>29.398499999999999</v>
      </c>
      <c r="O680" s="126">
        <v>11.163</v>
      </c>
      <c r="P680" s="126">
        <v>13.1751</v>
      </c>
      <c r="Q680" s="126">
        <v>13.123799999999999</v>
      </c>
      <c r="R680" s="126">
        <v>14.3423</v>
      </c>
      <c r="S680" s="119" t="s">
        <v>1842</v>
      </c>
    </row>
    <row r="681" spans="1:19" x14ac:dyDescent="0.3">
      <c r="A681" s="122" t="s">
        <v>787</v>
      </c>
      <c r="B681" s="122" t="s">
        <v>803</v>
      </c>
      <c r="C681" s="122">
        <v>120242</v>
      </c>
      <c r="D681" s="125">
        <v>44260</v>
      </c>
      <c r="E681" s="126">
        <v>86.483400000000003</v>
      </c>
      <c r="F681" s="126">
        <v>-1.1579999999999999</v>
      </c>
      <c r="G681" s="126">
        <v>0.24349999999999999</v>
      </c>
      <c r="H681" s="126">
        <v>2.3660000000000001</v>
      </c>
      <c r="I681" s="126">
        <v>1.1681999999999999</v>
      </c>
      <c r="J681" s="126">
        <v>2.5668000000000002</v>
      </c>
      <c r="K681" s="126">
        <v>15.1843</v>
      </c>
      <c r="L681" s="126">
        <v>32.825600000000001</v>
      </c>
      <c r="M681" s="126">
        <v>52.195500000000003</v>
      </c>
      <c r="N681" s="126">
        <v>29.8628</v>
      </c>
      <c r="O681" s="126">
        <v>11.568</v>
      </c>
      <c r="P681" s="126">
        <v>13.578099999999999</v>
      </c>
      <c r="Q681" s="126">
        <v>11.401899999999999</v>
      </c>
      <c r="R681" s="126">
        <v>14.773199999999999</v>
      </c>
      <c r="S681" s="119" t="s">
        <v>1842</v>
      </c>
    </row>
    <row r="682" spans="1:19" x14ac:dyDescent="0.3">
      <c r="A682" s="122" t="s">
        <v>787</v>
      </c>
      <c r="B682" s="122" t="s">
        <v>804</v>
      </c>
      <c r="C682" s="122">
        <v>102135</v>
      </c>
      <c r="D682" s="125">
        <v>44260</v>
      </c>
      <c r="E682" s="126">
        <v>104.7206</v>
      </c>
      <c r="F682" s="126">
        <v>-1.1937</v>
      </c>
      <c r="G682" s="126">
        <v>-0.4234</v>
      </c>
      <c r="H682" s="126">
        <v>1.9907999999999999</v>
      </c>
      <c r="I682" s="126">
        <v>2.73</v>
      </c>
      <c r="J682" s="126">
        <v>6.5491000000000001</v>
      </c>
      <c r="K682" s="126">
        <v>20.925899999999999</v>
      </c>
      <c r="L682" s="126">
        <v>40.064100000000003</v>
      </c>
      <c r="M682" s="126">
        <v>57.873899999999999</v>
      </c>
      <c r="N682" s="126">
        <v>54.802</v>
      </c>
      <c r="O682" s="126">
        <v>15.407</v>
      </c>
      <c r="P682" s="126">
        <v>15.487399999999999</v>
      </c>
      <c r="Q682" s="126">
        <v>14.6092</v>
      </c>
      <c r="R682" s="126">
        <v>22.741499999999998</v>
      </c>
      <c r="S682" s="119" t="s">
        <v>1842</v>
      </c>
    </row>
    <row r="683" spans="1:19" x14ac:dyDescent="0.3">
      <c r="A683" s="122" t="s">
        <v>787</v>
      </c>
      <c r="B683" s="122" t="s">
        <v>805</v>
      </c>
      <c r="C683" s="122">
        <v>120700</v>
      </c>
      <c r="D683" s="125">
        <v>44260</v>
      </c>
      <c r="E683" s="126">
        <v>106.48350000000001</v>
      </c>
      <c r="F683" s="126">
        <v>-1.1924999999999999</v>
      </c>
      <c r="G683" s="126">
        <v>-0.41970000000000002</v>
      </c>
      <c r="H683" s="126">
        <v>1.9997</v>
      </c>
      <c r="I683" s="126">
        <v>2.7486999999999999</v>
      </c>
      <c r="J683" s="126">
        <v>6.5829000000000004</v>
      </c>
      <c r="K683" s="126">
        <v>21.022300000000001</v>
      </c>
      <c r="L683" s="126">
        <v>40.272300000000001</v>
      </c>
      <c r="M683" s="126">
        <v>58.217700000000001</v>
      </c>
      <c r="N683" s="126">
        <v>54.2164</v>
      </c>
      <c r="O683" s="126">
        <v>15.7386</v>
      </c>
      <c r="P683" s="126">
        <v>15.783099999999999</v>
      </c>
      <c r="Q683" s="126">
        <v>14.5756</v>
      </c>
      <c r="R683" s="126">
        <v>23.0733</v>
      </c>
      <c r="S683" s="119" t="s">
        <v>1842</v>
      </c>
    </row>
    <row r="684" spans="1:19" x14ac:dyDescent="0.3">
      <c r="A684" s="122" t="s">
        <v>787</v>
      </c>
      <c r="B684" s="122" t="s">
        <v>806</v>
      </c>
      <c r="C684" s="122">
        <v>118485</v>
      </c>
      <c r="D684" s="125">
        <v>44260</v>
      </c>
      <c r="E684" s="126">
        <v>28.775300000000001</v>
      </c>
      <c r="F684" s="126">
        <v>-0.74739999999999995</v>
      </c>
      <c r="G684" s="126">
        <v>9.3600000000000003E-2</v>
      </c>
      <c r="H684" s="126">
        <v>1.8025</v>
      </c>
      <c r="I684" s="126">
        <v>-1.1627000000000001</v>
      </c>
      <c r="J684" s="126">
        <v>4.7600000000000003E-2</v>
      </c>
      <c r="K684" s="126">
        <v>8.8225999999999996</v>
      </c>
      <c r="L684" s="126">
        <v>19.946100000000001</v>
      </c>
      <c r="M684" s="126">
        <v>33.045299999999997</v>
      </c>
      <c r="N684" s="126">
        <v>20.247800000000002</v>
      </c>
      <c r="O684" s="126">
        <v>7.4962999999999997</v>
      </c>
      <c r="P684" s="126">
        <v>10.438599999999999</v>
      </c>
      <c r="Q684" s="126">
        <v>9.9342000000000006</v>
      </c>
      <c r="R684" s="126">
        <v>11.8743</v>
      </c>
      <c r="S684" s="119"/>
    </row>
    <row r="685" spans="1:19" x14ac:dyDescent="0.3">
      <c r="A685" s="122" t="s">
        <v>787</v>
      </c>
      <c r="B685" s="122" t="s">
        <v>807</v>
      </c>
      <c r="C685" s="122">
        <v>112332</v>
      </c>
      <c r="D685" s="125">
        <v>44260</v>
      </c>
      <c r="E685" s="126">
        <v>27.49</v>
      </c>
      <c r="F685" s="126">
        <v>-0.74990000000000001</v>
      </c>
      <c r="G685" s="126">
        <v>8.6300000000000002E-2</v>
      </c>
      <c r="H685" s="126">
        <v>1.7849999999999999</v>
      </c>
      <c r="I685" s="126">
        <v>-1.1993</v>
      </c>
      <c r="J685" s="126">
        <v>-2.18E-2</v>
      </c>
      <c r="K685" s="126">
        <v>8.5759000000000007</v>
      </c>
      <c r="L685" s="126">
        <v>19.400300000000001</v>
      </c>
      <c r="M685" s="126">
        <v>32.201000000000001</v>
      </c>
      <c r="N685" s="126">
        <v>18.930700000000002</v>
      </c>
      <c r="O685" s="126">
        <v>6.5830000000000002</v>
      </c>
      <c r="P685" s="126">
        <v>9.6387</v>
      </c>
      <c r="Q685" s="126">
        <v>9.5664999999999996</v>
      </c>
      <c r="R685" s="126">
        <v>10.91</v>
      </c>
      <c r="S685" s="119"/>
    </row>
    <row r="686" spans="1:19" x14ac:dyDescent="0.3">
      <c r="A686" s="122" t="s">
        <v>787</v>
      </c>
      <c r="B686" s="122" t="s">
        <v>808</v>
      </c>
      <c r="C686" s="122">
        <v>146513</v>
      </c>
      <c r="D686" s="125">
        <v>44260</v>
      </c>
      <c r="E686" s="126">
        <v>12.9719</v>
      </c>
      <c r="F686" s="126">
        <v>-1.4451000000000001</v>
      </c>
      <c r="G686" s="126">
        <v>0.32869999999999999</v>
      </c>
      <c r="H686" s="126">
        <v>2.3828</v>
      </c>
      <c r="I686" s="126">
        <v>1.3945000000000001</v>
      </c>
      <c r="J686" s="126">
        <v>4.5590000000000002</v>
      </c>
      <c r="K686" s="126">
        <v>12.651199999999999</v>
      </c>
      <c r="L686" s="126">
        <v>30.5335</v>
      </c>
      <c r="M686" s="126">
        <v>39.904000000000003</v>
      </c>
      <c r="N686" s="126">
        <v>30.967099999999999</v>
      </c>
      <c r="O686" s="126"/>
      <c r="P686" s="126"/>
      <c r="Q686" s="126">
        <v>13.935</v>
      </c>
      <c r="R686" s="126"/>
      <c r="S686" s="119" t="s">
        <v>1843</v>
      </c>
    </row>
    <row r="687" spans="1:19" x14ac:dyDescent="0.3">
      <c r="A687" s="122" t="s">
        <v>787</v>
      </c>
      <c r="B687" s="122" t="s">
        <v>809</v>
      </c>
      <c r="C687" s="122">
        <v>146514</v>
      </c>
      <c r="D687" s="125">
        <v>44260</v>
      </c>
      <c r="E687" s="126">
        <v>12.902200000000001</v>
      </c>
      <c r="F687" s="126">
        <v>-1.446</v>
      </c>
      <c r="G687" s="126">
        <v>0.32740000000000002</v>
      </c>
      <c r="H687" s="126">
        <v>2.3765000000000001</v>
      </c>
      <c r="I687" s="126">
        <v>1.383</v>
      </c>
      <c r="J687" s="126">
        <v>4.5373000000000001</v>
      </c>
      <c r="K687" s="126">
        <v>12.5787</v>
      </c>
      <c r="L687" s="126">
        <v>30.3674</v>
      </c>
      <c r="M687" s="126">
        <v>39.616100000000003</v>
      </c>
      <c r="N687" s="126">
        <v>30.616800000000001</v>
      </c>
      <c r="O687" s="126"/>
      <c r="P687" s="126"/>
      <c r="Q687" s="126">
        <v>13.627599999999999</v>
      </c>
      <c r="R687" s="126"/>
      <c r="S687" s="119" t="s">
        <v>1843</v>
      </c>
    </row>
    <row r="688" spans="1:19" x14ac:dyDescent="0.3">
      <c r="A688" s="122" t="s">
        <v>787</v>
      </c>
      <c r="B688" s="122" t="s">
        <v>810</v>
      </c>
      <c r="C688" s="122">
        <v>112039</v>
      </c>
      <c r="D688" s="125">
        <v>44260</v>
      </c>
      <c r="E688" s="126">
        <v>45.548999999999999</v>
      </c>
      <c r="F688" s="126">
        <v>-1.1566000000000001</v>
      </c>
      <c r="G688" s="126">
        <v>3.95E-2</v>
      </c>
      <c r="H688" s="126">
        <v>2.4333</v>
      </c>
      <c r="I688" s="126">
        <v>0.7409</v>
      </c>
      <c r="J688" s="126">
        <v>1.9678</v>
      </c>
      <c r="K688" s="126">
        <v>13.221500000000001</v>
      </c>
      <c r="L688" s="126">
        <v>30.117699999999999</v>
      </c>
      <c r="M688" s="126">
        <v>45.028199999999998</v>
      </c>
      <c r="N688" s="126">
        <v>28.571400000000001</v>
      </c>
      <c r="O688" s="126">
        <v>9.9932999999999996</v>
      </c>
      <c r="P688" s="126">
        <v>14.6076</v>
      </c>
      <c r="Q688" s="126">
        <v>13.9213</v>
      </c>
      <c r="R688" s="126">
        <v>15.7433</v>
      </c>
      <c r="S688" s="119" t="s">
        <v>1818</v>
      </c>
    </row>
    <row r="689" spans="1:19" x14ac:dyDescent="0.3">
      <c r="A689" s="127" t="s">
        <v>27</v>
      </c>
      <c r="B689" s="122"/>
      <c r="C689" s="122"/>
      <c r="D689" s="122"/>
      <c r="E689" s="122"/>
      <c r="F689" s="128">
        <f t="shared" ref="F689:R689" si="27">AVERAGE(F666:F688)</f>
        <v>-1.0537347826086958</v>
      </c>
      <c r="G689" s="128">
        <f t="shared" si="27"/>
        <v>-0.10963478260869566</v>
      </c>
      <c r="H689" s="128">
        <f t="shared" si="27"/>
        <v>1.9328217391304352</v>
      </c>
      <c r="I689" s="128">
        <f t="shared" si="27"/>
        <v>0.2102391304347826</v>
      </c>
      <c r="J689" s="128">
        <f t="shared" si="27"/>
        <v>2.7416695652173915</v>
      </c>
      <c r="K689" s="128">
        <f t="shared" si="27"/>
        <v>14.581030434782608</v>
      </c>
      <c r="L689" s="128">
        <f t="shared" si="27"/>
        <v>30.875147826086963</v>
      </c>
      <c r="M689" s="128">
        <f t="shared" si="27"/>
        <v>43.639686956521743</v>
      </c>
      <c r="N689" s="128">
        <f t="shared" si="27"/>
        <v>29.441147826086954</v>
      </c>
      <c r="O689" s="128">
        <f t="shared" si="27"/>
        <v>9.8349882352941176</v>
      </c>
      <c r="P689" s="128">
        <f t="shared" si="27"/>
        <v>12.647911764705881</v>
      </c>
      <c r="Q689" s="128">
        <f t="shared" si="27"/>
        <v>13.552239130434781</v>
      </c>
      <c r="R689" s="128">
        <f t="shared" si="27"/>
        <v>13.453473684210529</v>
      </c>
      <c r="S689" s="119"/>
    </row>
    <row r="690" spans="1:19" x14ac:dyDescent="0.3">
      <c r="A690" s="127" t="s">
        <v>408</v>
      </c>
      <c r="B690" s="122"/>
      <c r="C690" s="122"/>
      <c r="D690" s="122"/>
      <c r="E690" s="122"/>
      <c r="F690" s="128">
        <f t="shared" ref="F690:R690" si="28">MEDIAN(F666:F688)</f>
        <v>-1.1269</v>
      </c>
      <c r="G690" s="128">
        <f t="shared" si="28"/>
        <v>8.6300000000000002E-2</v>
      </c>
      <c r="H690" s="128">
        <f t="shared" si="28"/>
        <v>1.9997</v>
      </c>
      <c r="I690" s="128">
        <f t="shared" si="28"/>
        <v>-0.41510000000000002</v>
      </c>
      <c r="J690" s="128">
        <f t="shared" si="28"/>
        <v>2.2637</v>
      </c>
      <c r="K690" s="128">
        <f t="shared" si="28"/>
        <v>14.803800000000001</v>
      </c>
      <c r="L690" s="128">
        <f t="shared" si="28"/>
        <v>30.3674</v>
      </c>
      <c r="M690" s="128">
        <f t="shared" si="28"/>
        <v>43.169800000000002</v>
      </c>
      <c r="N690" s="128">
        <f t="shared" si="28"/>
        <v>28.809799999999999</v>
      </c>
      <c r="O690" s="128">
        <f t="shared" si="28"/>
        <v>9.641</v>
      </c>
      <c r="P690" s="128">
        <f t="shared" si="28"/>
        <v>13.1751</v>
      </c>
      <c r="Q690" s="128">
        <f t="shared" si="28"/>
        <v>12.954700000000001</v>
      </c>
      <c r="R690" s="128">
        <f t="shared" si="28"/>
        <v>14.4834</v>
      </c>
      <c r="S690" s="119"/>
    </row>
    <row r="691" spans="1:19" x14ac:dyDescent="0.3">
      <c r="A691" s="122"/>
      <c r="B691" s="122"/>
      <c r="C691" s="122"/>
      <c r="D691" s="122"/>
      <c r="E691" s="122"/>
      <c r="F691" s="122"/>
      <c r="G691" s="122"/>
      <c r="H691" s="122"/>
      <c r="I691" s="122"/>
      <c r="J691" s="122"/>
      <c r="K691" s="122"/>
      <c r="L691" s="122"/>
      <c r="M691" s="122"/>
      <c r="N691" s="122"/>
      <c r="O691" s="122"/>
      <c r="P691" s="122"/>
      <c r="Q691" s="122"/>
      <c r="R691" s="122"/>
      <c r="S691" s="118"/>
    </row>
    <row r="692" spans="1:19" x14ac:dyDescent="0.3">
      <c r="A692" s="124" t="s">
        <v>1807</v>
      </c>
      <c r="B692" s="124"/>
      <c r="C692" s="124"/>
      <c r="D692" s="124"/>
      <c r="E692" s="124"/>
      <c r="F692" s="124"/>
      <c r="G692" s="124"/>
      <c r="H692" s="124"/>
      <c r="I692" s="124"/>
      <c r="J692" s="124"/>
      <c r="K692" s="124"/>
      <c r="L692" s="124"/>
      <c r="M692" s="124"/>
      <c r="N692" s="124"/>
      <c r="O692" s="124"/>
      <c r="P692" s="124"/>
      <c r="Q692" s="124"/>
      <c r="R692" s="124"/>
      <c r="S692" s="121"/>
    </row>
    <row r="693" spans="1:19" x14ac:dyDescent="0.3">
      <c r="A693" s="122" t="s">
        <v>1808</v>
      </c>
      <c r="B693" s="122" t="s">
        <v>1699</v>
      </c>
      <c r="C693" s="122">
        <v>132995</v>
      </c>
      <c r="D693" s="125">
        <v>44260</v>
      </c>
      <c r="E693" s="126">
        <v>17.34</v>
      </c>
      <c r="F693" s="126">
        <v>-0.51639999999999997</v>
      </c>
      <c r="G693" s="126">
        <v>0.28920000000000001</v>
      </c>
      <c r="H693" s="126">
        <v>1.2849999999999999</v>
      </c>
      <c r="I693" s="126">
        <v>0.57999999999999996</v>
      </c>
      <c r="J693" s="126">
        <v>1.6413</v>
      </c>
      <c r="K693" s="126">
        <v>7.1032000000000002</v>
      </c>
      <c r="L693" s="126">
        <v>15.754300000000001</v>
      </c>
      <c r="M693" s="126">
        <v>23.768699999999999</v>
      </c>
      <c r="N693" s="126">
        <v>16.064299999999999</v>
      </c>
      <c r="O693" s="126">
        <v>8.8552999999999997</v>
      </c>
      <c r="P693" s="126">
        <v>10.816700000000001</v>
      </c>
      <c r="Q693" s="126">
        <v>9.1738</v>
      </c>
      <c r="R693" s="126">
        <v>12.6493</v>
      </c>
      <c r="S693" s="119" t="s">
        <v>1816</v>
      </c>
    </row>
    <row r="694" spans="1:19" x14ac:dyDescent="0.3">
      <c r="A694" s="122" t="s">
        <v>1808</v>
      </c>
      <c r="B694" s="122" t="s">
        <v>1724</v>
      </c>
      <c r="C694" s="122">
        <v>132998</v>
      </c>
      <c r="D694" s="125">
        <v>44260</v>
      </c>
      <c r="E694" s="126">
        <v>16.23</v>
      </c>
      <c r="F694" s="126">
        <v>-0.4294</v>
      </c>
      <c r="G694" s="126">
        <v>0.309</v>
      </c>
      <c r="H694" s="126">
        <v>1.3109</v>
      </c>
      <c r="I694" s="126">
        <v>0.55759999999999998</v>
      </c>
      <c r="J694" s="126">
        <v>1.6281000000000001</v>
      </c>
      <c r="K694" s="126">
        <v>6.8465999999999996</v>
      </c>
      <c r="L694" s="126">
        <v>15.2699</v>
      </c>
      <c r="M694" s="126">
        <v>22.954499999999999</v>
      </c>
      <c r="N694" s="126">
        <v>15.024800000000001</v>
      </c>
      <c r="O694" s="126">
        <v>7.8085000000000004</v>
      </c>
      <c r="P694" s="126">
        <v>9.6591000000000005</v>
      </c>
      <c r="Q694" s="126">
        <v>8.0282</v>
      </c>
      <c r="R694" s="126">
        <v>11.6319</v>
      </c>
      <c r="S694" s="119" t="s">
        <v>1816</v>
      </c>
    </row>
    <row r="695" spans="1:19" x14ac:dyDescent="0.3">
      <c r="A695" s="122" t="s">
        <v>1808</v>
      </c>
      <c r="B695" s="122" t="s">
        <v>1700</v>
      </c>
      <c r="C695" s="122">
        <v>135120</v>
      </c>
      <c r="D695" s="125">
        <v>44260</v>
      </c>
      <c r="E695" s="126">
        <v>16.420000000000002</v>
      </c>
      <c r="F695" s="126">
        <v>-0.30359999999999998</v>
      </c>
      <c r="G695" s="126">
        <v>0.48959999999999998</v>
      </c>
      <c r="H695" s="126">
        <v>1.7347999999999999</v>
      </c>
      <c r="I695" s="126">
        <v>0.3054</v>
      </c>
      <c r="J695" s="126">
        <v>0.73619999999999997</v>
      </c>
      <c r="K695" s="126">
        <v>5.3239000000000001</v>
      </c>
      <c r="L695" s="126">
        <v>15.4712</v>
      </c>
      <c r="M695" s="126">
        <v>22.8123</v>
      </c>
      <c r="N695" s="126">
        <v>15.715299999999999</v>
      </c>
      <c r="O695" s="126">
        <v>10.7325</v>
      </c>
      <c r="P695" s="126">
        <v>10.838800000000001</v>
      </c>
      <c r="Q695" s="126">
        <v>9.3262999999999998</v>
      </c>
      <c r="R695" s="126">
        <v>12.3256</v>
      </c>
      <c r="S695" s="119"/>
    </row>
    <row r="696" spans="1:19" x14ac:dyDescent="0.3">
      <c r="A696" s="122" t="s">
        <v>1808</v>
      </c>
      <c r="B696" s="122" t="s">
        <v>1725</v>
      </c>
      <c r="C696" s="122">
        <v>135122</v>
      </c>
      <c r="D696" s="125">
        <v>44260</v>
      </c>
      <c r="E696" s="126">
        <v>15.35</v>
      </c>
      <c r="F696" s="126">
        <v>-0.32469999999999999</v>
      </c>
      <c r="G696" s="126">
        <v>0.45810000000000001</v>
      </c>
      <c r="H696" s="126">
        <v>1.6556</v>
      </c>
      <c r="I696" s="126">
        <v>0.1958</v>
      </c>
      <c r="J696" s="126">
        <v>0.58979999999999999</v>
      </c>
      <c r="K696" s="126">
        <v>4.9931999999999999</v>
      </c>
      <c r="L696" s="126">
        <v>14.6378</v>
      </c>
      <c r="M696" s="126">
        <v>21.536000000000001</v>
      </c>
      <c r="N696" s="126">
        <v>14.1264</v>
      </c>
      <c r="O696" s="126">
        <v>9.3707999999999991</v>
      </c>
      <c r="P696" s="126">
        <v>9.5131999999999994</v>
      </c>
      <c r="Q696" s="126">
        <v>8.0097000000000005</v>
      </c>
      <c r="R696" s="126">
        <v>10.932600000000001</v>
      </c>
      <c r="S696" s="119"/>
    </row>
    <row r="697" spans="1:19" x14ac:dyDescent="0.3">
      <c r="A697" s="122" t="s">
        <v>1808</v>
      </c>
      <c r="B697" s="122" t="s">
        <v>1701</v>
      </c>
      <c r="C697" s="122">
        <v>147496</v>
      </c>
      <c r="D697" s="125">
        <v>44260</v>
      </c>
      <c r="E697" s="126">
        <v>11.86</v>
      </c>
      <c r="F697" s="126">
        <v>-8.4199999999999997E-2</v>
      </c>
      <c r="G697" s="126">
        <v>8.4400000000000003E-2</v>
      </c>
      <c r="H697" s="126">
        <v>0.25359999999999999</v>
      </c>
      <c r="I697" s="126">
        <v>0</v>
      </c>
      <c r="J697" s="126">
        <v>0.25359999999999999</v>
      </c>
      <c r="K697" s="126">
        <v>1.9776</v>
      </c>
      <c r="L697" s="126">
        <v>5.7984</v>
      </c>
      <c r="M697" s="126">
        <v>11.6761</v>
      </c>
      <c r="N697" s="126">
        <v>13.492800000000001</v>
      </c>
      <c r="O697" s="126"/>
      <c r="P697" s="126"/>
      <c r="Q697" s="126">
        <v>11.1501</v>
      </c>
      <c r="R697" s="126"/>
      <c r="S697" s="119"/>
    </row>
    <row r="698" spans="1:19" x14ac:dyDescent="0.3">
      <c r="A698" s="122" t="s">
        <v>1808</v>
      </c>
      <c r="B698" s="122" t="s">
        <v>1726</v>
      </c>
      <c r="C698" s="122">
        <v>147494</v>
      </c>
      <c r="D698" s="125">
        <v>44260</v>
      </c>
      <c r="E698" s="126">
        <v>11.66</v>
      </c>
      <c r="F698" s="126">
        <v>-8.5699999999999998E-2</v>
      </c>
      <c r="G698" s="126">
        <v>8.5800000000000001E-2</v>
      </c>
      <c r="H698" s="126">
        <v>0.25800000000000001</v>
      </c>
      <c r="I698" s="126">
        <v>0</v>
      </c>
      <c r="J698" s="126">
        <v>0.25800000000000001</v>
      </c>
      <c r="K698" s="126">
        <v>1.7452000000000001</v>
      </c>
      <c r="L698" s="126">
        <v>5.3296999999999999</v>
      </c>
      <c r="M698" s="126">
        <v>10.836499999999999</v>
      </c>
      <c r="N698" s="126">
        <v>12.3314</v>
      </c>
      <c r="O698" s="126"/>
      <c r="P698" s="126"/>
      <c r="Q698" s="126">
        <v>9.9847999999999999</v>
      </c>
      <c r="R698" s="126"/>
      <c r="S698" s="119"/>
    </row>
    <row r="699" spans="1:19" x14ac:dyDescent="0.3">
      <c r="A699" s="122" t="s">
        <v>1808</v>
      </c>
      <c r="B699" s="122" t="s">
        <v>1702</v>
      </c>
      <c r="C699" s="122">
        <v>136567</v>
      </c>
      <c r="D699" s="125">
        <v>44260</v>
      </c>
      <c r="E699" s="126">
        <v>15.765000000000001</v>
      </c>
      <c r="F699" s="126">
        <v>-0.2341</v>
      </c>
      <c r="G699" s="126">
        <v>0.43319999999999997</v>
      </c>
      <c r="H699" s="126">
        <v>1.2003999999999999</v>
      </c>
      <c r="I699" s="126">
        <v>0.3629</v>
      </c>
      <c r="J699" s="126">
        <v>0.56130000000000002</v>
      </c>
      <c r="K699" s="126">
        <v>6.3478000000000003</v>
      </c>
      <c r="L699" s="126">
        <v>14.388299999999999</v>
      </c>
      <c r="M699" s="126">
        <v>22.1904</v>
      </c>
      <c r="N699" s="126">
        <v>15.115</v>
      </c>
      <c r="O699" s="126">
        <v>7.8083999999999998</v>
      </c>
      <c r="P699" s="126"/>
      <c r="Q699" s="126">
        <v>9.6532</v>
      </c>
      <c r="R699" s="126">
        <v>11.0068</v>
      </c>
      <c r="S699" s="119" t="s">
        <v>1827</v>
      </c>
    </row>
    <row r="700" spans="1:19" x14ac:dyDescent="0.3">
      <c r="A700" s="122" t="s">
        <v>1808</v>
      </c>
      <c r="B700" s="122" t="s">
        <v>1727</v>
      </c>
      <c r="C700" s="122">
        <v>136563</v>
      </c>
      <c r="D700" s="125">
        <v>44260</v>
      </c>
      <c r="E700" s="126">
        <v>14.675000000000001</v>
      </c>
      <c r="F700" s="126">
        <v>-0.2379</v>
      </c>
      <c r="G700" s="126">
        <v>0.41739999999999999</v>
      </c>
      <c r="H700" s="126">
        <v>1.165</v>
      </c>
      <c r="I700" s="126">
        <v>0.30070000000000002</v>
      </c>
      <c r="J700" s="126">
        <v>0.438</v>
      </c>
      <c r="K700" s="126">
        <v>5.9337</v>
      </c>
      <c r="L700" s="126">
        <v>13.5045</v>
      </c>
      <c r="M700" s="126">
        <v>20.771999999999998</v>
      </c>
      <c r="N700" s="126">
        <v>13.3467</v>
      </c>
      <c r="O700" s="126">
        <v>6.1680000000000001</v>
      </c>
      <c r="P700" s="126"/>
      <c r="Q700" s="126">
        <v>8.0741999999999994</v>
      </c>
      <c r="R700" s="126">
        <v>9.3353000000000002</v>
      </c>
      <c r="S700" s="119" t="s">
        <v>1827</v>
      </c>
    </row>
    <row r="701" spans="1:19" x14ac:dyDescent="0.3">
      <c r="A701" s="122" t="s">
        <v>1808</v>
      </c>
      <c r="B701" s="122" t="s">
        <v>1703</v>
      </c>
      <c r="C701" s="122">
        <v>140347</v>
      </c>
      <c r="D701" s="125">
        <v>44260</v>
      </c>
      <c r="E701" s="126">
        <v>17.706199999999999</v>
      </c>
      <c r="F701" s="126">
        <v>-0.30520000000000003</v>
      </c>
      <c r="G701" s="126">
        <v>0.10349999999999999</v>
      </c>
      <c r="H701" s="126">
        <v>0.88829999999999998</v>
      </c>
      <c r="I701" s="126">
        <v>0.10349999999999999</v>
      </c>
      <c r="J701" s="126">
        <v>0.49430000000000002</v>
      </c>
      <c r="K701" s="126">
        <v>5.6733000000000002</v>
      </c>
      <c r="L701" s="126">
        <v>11.4453</v>
      </c>
      <c r="M701" s="126">
        <v>16.7316</v>
      </c>
      <c r="N701" s="126">
        <v>17.580400000000001</v>
      </c>
      <c r="O701" s="126">
        <v>10.2561</v>
      </c>
      <c r="P701" s="126">
        <v>10.3848</v>
      </c>
      <c r="Q701" s="126">
        <v>9.3417999999999992</v>
      </c>
      <c r="R701" s="126">
        <v>12.552899999999999</v>
      </c>
      <c r="S701" s="119"/>
    </row>
    <row r="702" spans="1:19" x14ac:dyDescent="0.3">
      <c r="A702" s="122" t="s">
        <v>1808</v>
      </c>
      <c r="B702" s="122" t="s">
        <v>1728</v>
      </c>
      <c r="C702" s="122">
        <v>140351</v>
      </c>
      <c r="D702" s="125">
        <v>44260</v>
      </c>
      <c r="E702" s="126">
        <v>16.885100000000001</v>
      </c>
      <c r="F702" s="126">
        <v>-0.30819999999999997</v>
      </c>
      <c r="G702" s="126">
        <v>9.5399999999999999E-2</v>
      </c>
      <c r="H702" s="126">
        <v>0.86919999999999997</v>
      </c>
      <c r="I702" s="126">
        <v>6.5799999999999997E-2</v>
      </c>
      <c r="J702" s="126">
        <v>0.4199</v>
      </c>
      <c r="K702" s="126">
        <v>5.4132999999999996</v>
      </c>
      <c r="L702" s="126">
        <v>10.893599999999999</v>
      </c>
      <c r="M702" s="126">
        <v>15.864800000000001</v>
      </c>
      <c r="N702" s="126">
        <v>16.424099999999999</v>
      </c>
      <c r="O702" s="126">
        <v>9.1080000000000005</v>
      </c>
      <c r="P702" s="126">
        <v>9.4835999999999991</v>
      </c>
      <c r="Q702" s="126">
        <v>8.5332000000000008</v>
      </c>
      <c r="R702" s="126">
        <v>11.440799999999999</v>
      </c>
      <c r="S702" s="119"/>
    </row>
    <row r="703" spans="1:19" x14ac:dyDescent="0.3">
      <c r="A703" s="122" t="s">
        <v>1808</v>
      </c>
      <c r="B703" s="122" t="s">
        <v>1729</v>
      </c>
      <c r="C703" s="122">
        <v>144461</v>
      </c>
      <c r="D703" s="125">
        <v>44260</v>
      </c>
      <c r="E703" s="126">
        <v>11.7067</v>
      </c>
      <c r="F703" s="126">
        <v>-0.39560000000000001</v>
      </c>
      <c r="G703" s="126">
        <v>0.1454</v>
      </c>
      <c r="H703" s="126">
        <v>0.8538</v>
      </c>
      <c r="I703" s="126">
        <v>-6.1499999999999999E-2</v>
      </c>
      <c r="J703" s="126">
        <v>1.0330999999999999</v>
      </c>
      <c r="K703" s="126">
        <v>5.5685000000000002</v>
      </c>
      <c r="L703" s="126">
        <v>13.758900000000001</v>
      </c>
      <c r="M703" s="126">
        <v>19.886700000000001</v>
      </c>
      <c r="N703" s="126">
        <v>15.266500000000001</v>
      </c>
      <c r="O703" s="126"/>
      <c r="P703" s="126"/>
      <c r="Q703" s="126">
        <v>6.444</v>
      </c>
      <c r="R703" s="126">
        <v>8.3829999999999991</v>
      </c>
      <c r="S703" s="119"/>
    </row>
    <row r="704" spans="1:19" x14ac:dyDescent="0.3">
      <c r="A704" s="122" t="s">
        <v>1808</v>
      </c>
      <c r="B704" s="122" t="s">
        <v>1704</v>
      </c>
      <c r="C704" s="122">
        <v>144466</v>
      </c>
      <c r="D704" s="125">
        <v>44260</v>
      </c>
      <c r="E704" s="126">
        <v>12.2158</v>
      </c>
      <c r="F704" s="126">
        <v>-0.39219999999999999</v>
      </c>
      <c r="G704" s="126">
        <v>0.15659999999999999</v>
      </c>
      <c r="H704" s="126">
        <v>0.88029999999999997</v>
      </c>
      <c r="I704" s="126">
        <v>-8.9999999999999993E-3</v>
      </c>
      <c r="J704" s="126">
        <v>1.1417999999999999</v>
      </c>
      <c r="K704" s="126">
        <v>5.9305000000000003</v>
      </c>
      <c r="L704" s="126">
        <v>14.5045</v>
      </c>
      <c r="M704" s="126">
        <v>21.074400000000001</v>
      </c>
      <c r="N704" s="126">
        <v>16.978200000000001</v>
      </c>
      <c r="O704" s="126"/>
      <c r="P704" s="126"/>
      <c r="Q704" s="126">
        <v>8.2550000000000008</v>
      </c>
      <c r="R704" s="126">
        <v>10.188599999999999</v>
      </c>
      <c r="S704" s="119"/>
    </row>
    <row r="705" spans="1:19" x14ac:dyDescent="0.3">
      <c r="A705" s="122" t="s">
        <v>1808</v>
      </c>
      <c r="B705" s="122" t="s">
        <v>1730</v>
      </c>
      <c r="C705" s="122">
        <v>101585</v>
      </c>
      <c r="D705" s="125">
        <v>44260</v>
      </c>
      <c r="E705" s="126">
        <v>43.28</v>
      </c>
      <c r="F705" s="126">
        <v>-0.50800000000000001</v>
      </c>
      <c r="G705" s="126">
        <v>-0.15690000000000001</v>
      </c>
      <c r="H705" s="126">
        <v>1.0671999999999999</v>
      </c>
      <c r="I705" s="126">
        <v>0.82699999999999996</v>
      </c>
      <c r="J705" s="126">
        <v>1.6870000000000001</v>
      </c>
      <c r="K705" s="126">
        <v>8.7164000000000001</v>
      </c>
      <c r="L705" s="126">
        <v>16.648199999999999</v>
      </c>
      <c r="M705" s="126">
        <v>22.3947</v>
      </c>
      <c r="N705" s="126">
        <v>18.507200000000001</v>
      </c>
      <c r="O705" s="126">
        <v>7.6120999999999999</v>
      </c>
      <c r="P705" s="126">
        <v>10.9481</v>
      </c>
      <c r="Q705" s="126">
        <v>9.3009000000000004</v>
      </c>
      <c r="R705" s="126">
        <v>10.069599999999999</v>
      </c>
      <c r="S705" s="119" t="s">
        <v>1816</v>
      </c>
    </row>
    <row r="706" spans="1:19" x14ac:dyDescent="0.3">
      <c r="A706" s="122" t="s">
        <v>1808</v>
      </c>
      <c r="B706" s="122" t="s">
        <v>1705</v>
      </c>
      <c r="C706" s="122">
        <v>119128</v>
      </c>
      <c r="D706" s="125">
        <v>44260</v>
      </c>
      <c r="E706" s="126">
        <v>46.569000000000003</v>
      </c>
      <c r="F706" s="126">
        <v>-0.50849999999999995</v>
      </c>
      <c r="G706" s="126">
        <v>-0.1522</v>
      </c>
      <c r="H706" s="126">
        <v>1.0809</v>
      </c>
      <c r="I706" s="126">
        <v>0.85329999999999995</v>
      </c>
      <c r="J706" s="126">
        <v>1.7435</v>
      </c>
      <c r="K706" s="126">
        <v>8.9230999999999998</v>
      </c>
      <c r="L706" s="126">
        <v>17.101700000000001</v>
      </c>
      <c r="M706" s="126">
        <v>23.103999999999999</v>
      </c>
      <c r="N706" s="126">
        <v>19.407699999999998</v>
      </c>
      <c r="O706" s="126">
        <v>8.6971000000000007</v>
      </c>
      <c r="P706" s="126">
        <v>12.256</v>
      </c>
      <c r="Q706" s="126">
        <v>10.1952</v>
      </c>
      <c r="R706" s="126">
        <v>10.885199999999999</v>
      </c>
      <c r="S706" s="119" t="s">
        <v>1816</v>
      </c>
    </row>
    <row r="707" spans="1:19" x14ac:dyDescent="0.3">
      <c r="A707" s="122" t="s">
        <v>1808</v>
      </c>
      <c r="B707" s="122" t="s">
        <v>1731</v>
      </c>
      <c r="C707" s="122">
        <v>133051</v>
      </c>
      <c r="D707" s="125">
        <v>44260</v>
      </c>
      <c r="E707" s="126">
        <v>15.91</v>
      </c>
      <c r="F707" s="126">
        <v>-0.1255</v>
      </c>
      <c r="G707" s="126">
        <v>0</v>
      </c>
      <c r="H707" s="126">
        <v>6.2899999999999998E-2</v>
      </c>
      <c r="I707" s="126">
        <v>-0.37569999999999998</v>
      </c>
      <c r="J707" s="126">
        <v>0.12590000000000001</v>
      </c>
      <c r="K707" s="126">
        <v>4.8090000000000002</v>
      </c>
      <c r="L707" s="126">
        <v>9.9515999999999991</v>
      </c>
      <c r="M707" s="126">
        <v>15.3735</v>
      </c>
      <c r="N707" s="126">
        <v>9.4976000000000003</v>
      </c>
      <c r="O707" s="126">
        <v>7.4843000000000002</v>
      </c>
      <c r="P707" s="126">
        <v>9.3092000000000006</v>
      </c>
      <c r="Q707" s="126">
        <v>7.7100999999999997</v>
      </c>
      <c r="R707" s="126">
        <v>8.7082999999999995</v>
      </c>
      <c r="S707" s="119"/>
    </row>
    <row r="708" spans="1:19" x14ac:dyDescent="0.3">
      <c r="A708" s="122" t="s">
        <v>1808</v>
      </c>
      <c r="B708" s="122" t="s">
        <v>1706</v>
      </c>
      <c r="C708" s="122">
        <v>133054</v>
      </c>
      <c r="D708" s="125">
        <v>44260</v>
      </c>
      <c r="E708" s="126">
        <v>16.690000000000001</v>
      </c>
      <c r="F708" s="126">
        <v>-0.1197</v>
      </c>
      <c r="G708" s="126">
        <v>-5.9900000000000002E-2</v>
      </c>
      <c r="H708" s="126">
        <v>0</v>
      </c>
      <c r="I708" s="126">
        <v>-0.35820000000000002</v>
      </c>
      <c r="J708" s="126">
        <v>0.12</v>
      </c>
      <c r="K708" s="126">
        <v>4.9686000000000003</v>
      </c>
      <c r="L708" s="126">
        <v>10.2378</v>
      </c>
      <c r="M708" s="126">
        <v>15.902799999999999</v>
      </c>
      <c r="N708" s="126">
        <v>10.164999999999999</v>
      </c>
      <c r="O708" s="126">
        <v>8.1805000000000003</v>
      </c>
      <c r="P708" s="126">
        <v>10.101599999999999</v>
      </c>
      <c r="Q708" s="126">
        <v>8.5379000000000005</v>
      </c>
      <c r="R708" s="126">
        <v>9.3673999999999999</v>
      </c>
      <c r="S708" s="119"/>
    </row>
    <row r="709" spans="1:19" x14ac:dyDescent="0.3">
      <c r="A709" s="122" t="s">
        <v>1808</v>
      </c>
      <c r="B709" s="122" t="s">
        <v>1732</v>
      </c>
      <c r="C709" s="122">
        <v>114982</v>
      </c>
      <c r="D709" s="125">
        <v>44260</v>
      </c>
      <c r="E709" s="126">
        <v>19.7104</v>
      </c>
      <c r="F709" s="126">
        <v>-0.3075</v>
      </c>
      <c r="G709" s="126">
        <v>0.2059</v>
      </c>
      <c r="H709" s="126">
        <v>1.4306000000000001</v>
      </c>
      <c r="I709" s="126">
        <v>0.56740000000000002</v>
      </c>
      <c r="J709" s="126">
        <v>0.91290000000000004</v>
      </c>
      <c r="K709" s="126">
        <v>6.3007999999999997</v>
      </c>
      <c r="L709" s="126">
        <v>13.204599999999999</v>
      </c>
      <c r="M709" s="126">
        <v>19.091799999999999</v>
      </c>
      <c r="N709" s="126">
        <v>13.2521</v>
      </c>
      <c r="O709" s="126">
        <v>8.0101999999999993</v>
      </c>
      <c r="P709" s="126">
        <v>6.6173999999999999</v>
      </c>
      <c r="Q709" s="126">
        <v>7.0190999999999999</v>
      </c>
      <c r="R709" s="126">
        <v>10.655799999999999</v>
      </c>
      <c r="S709" s="119" t="s">
        <v>1828</v>
      </c>
    </row>
    <row r="710" spans="1:19" x14ac:dyDescent="0.3">
      <c r="A710" s="122" t="s">
        <v>1808</v>
      </c>
      <c r="B710" s="122" t="s">
        <v>1707</v>
      </c>
      <c r="C710" s="122">
        <v>118452</v>
      </c>
      <c r="D710" s="125">
        <v>44260</v>
      </c>
      <c r="E710" s="126">
        <v>21.305299999999999</v>
      </c>
      <c r="F710" s="126">
        <v>-0.30509999999999998</v>
      </c>
      <c r="G710" s="126">
        <v>0.2135</v>
      </c>
      <c r="H710" s="126">
        <v>1.4495</v>
      </c>
      <c r="I710" s="126">
        <v>0.60489999999999999</v>
      </c>
      <c r="J710" s="126">
        <v>0.98729999999999996</v>
      </c>
      <c r="K710" s="126">
        <v>6.5505000000000004</v>
      </c>
      <c r="L710" s="126">
        <v>13.761699999999999</v>
      </c>
      <c r="M710" s="126">
        <v>20.004799999999999</v>
      </c>
      <c r="N710" s="126">
        <v>14.3712</v>
      </c>
      <c r="O710" s="126">
        <v>9.5312999999999999</v>
      </c>
      <c r="P710" s="126">
        <v>7.9698000000000002</v>
      </c>
      <c r="Q710" s="126">
        <v>7.7538</v>
      </c>
      <c r="R710" s="126">
        <v>11.7986</v>
      </c>
      <c r="S710" s="119" t="s">
        <v>1828</v>
      </c>
    </row>
    <row r="711" spans="1:19" x14ac:dyDescent="0.3">
      <c r="A711" s="122" t="s">
        <v>1808</v>
      </c>
      <c r="B711" s="122" t="s">
        <v>1708</v>
      </c>
      <c r="C711" s="122">
        <v>118477</v>
      </c>
      <c r="D711" s="125">
        <v>44260</v>
      </c>
      <c r="E711" s="126">
        <v>24.73</v>
      </c>
      <c r="F711" s="126">
        <v>-0.4027</v>
      </c>
      <c r="G711" s="126">
        <v>0.28389999999999999</v>
      </c>
      <c r="H711" s="126">
        <v>1.228</v>
      </c>
      <c r="I711" s="126">
        <v>0.40600000000000003</v>
      </c>
      <c r="J711" s="126">
        <v>0.89759999999999995</v>
      </c>
      <c r="K711" s="126">
        <v>4.6551</v>
      </c>
      <c r="L711" s="126">
        <v>10.4018</v>
      </c>
      <c r="M711" s="126">
        <v>16.3217</v>
      </c>
      <c r="N711" s="126">
        <v>15.5068</v>
      </c>
      <c r="O711" s="126">
        <v>7.8894000000000002</v>
      </c>
      <c r="P711" s="126">
        <v>7.4260000000000002</v>
      </c>
      <c r="Q711" s="126">
        <v>7.7416</v>
      </c>
      <c r="R711" s="126">
        <v>10.3042</v>
      </c>
      <c r="S711" s="119" t="s">
        <v>1815</v>
      </c>
    </row>
    <row r="712" spans="1:19" x14ac:dyDescent="0.3">
      <c r="A712" s="122" t="s">
        <v>1808</v>
      </c>
      <c r="B712" s="122" t="s">
        <v>1733</v>
      </c>
      <c r="C712" s="122">
        <v>108995</v>
      </c>
      <c r="D712" s="125">
        <v>44260</v>
      </c>
      <c r="E712" s="126">
        <v>23.27</v>
      </c>
      <c r="F712" s="126">
        <v>-0.4279</v>
      </c>
      <c r="G712" s="126">
        <v>0.25850000000000001</v>
      </c>
      <c r="H712" s="126">
        <v>1.1738999999999999</v>
      </c>
      <c r="I712" s="126">
        <v>0.34499999999999997</v>
      </c>
      <c r="J712" s="126">
        <v>0.82320000000000004</v>
      </c>
      <c r="K712" s="126">
        <v>4.3498000000000001</v>
      </c>
      <c r="L712" s="126">
        <v>9.8160000000000007</v>
      </c>
      <c r="M712" s="126">
        <v>15.369400000000001</v>
      </c>
      <c r="N712" s="126">
        <v>14.2927</v>
      </c>
      <c r="O712" s="126">
        <v>6.7316000000000003</v>
      </c>
      <c r="P712" s="126">
        <v>6.4233000000000002</v>
      </c>
      <c r="Q712" s="126">
        <v>6.8510999999999997</v>
      </c>
      <c r="R712" s="126">
        <v>9.1986000000000008</v>
      </c>
      <c r="S712" s="119" t="s">
        <v>1815</v>
      </c>
    </row>
    <row r="713" spans="1:19" x14ac:dyDescent="0.3">
      <c r="A713" s="122" t="s">
        <v>1808</v>
      </c>
      <c r="B713" s="122" t="s">
        <v>1709</v>
      </c>
      <c r="C713" s="122">
        <v>146457</v>
      </c>
      <c r="D713" s="125">
        <v>44260</v>
      </c>
      <c r="E713" s="126">
        <v>12.1151</v>
      </c>
      <c r="F713" s="126">
        <v>-0.2487</v>
      </c>
      <c r="G713" s="126">
        <v>0.1298</v>
      </c>
      <c r="H713" s="126">
        <v>0.66639999999999999</v>
      </c>
      <c r="I713" s="126">
        <v>6.4399999999999999E-2</v>
      </c>
      <c r="J713" s="126">
        <v>0.75090000000000001</v>
      </c>
      <c r="K713" s="126">
        <v>3.8157999999999999</v>
      </c>
      <c r="L713" s="126">
        <v>8.7034000000000002</v>
      </c>
      <c r="M713" s="126">
        <v>14.0502</v>
      </c>
      <c r="N713" s="126">
        <v>11.6517</v>
      </c>
      <c r="O713" s="126"/>
      <c r="P713" s="126"/>
      <c r="Q713" s="126">
        <v>10.0831</v>
      </c>
      <c r="R713" s="126"/>
      <c r="S713" s="119"/>
    </row>
    <row r="714" spans="1:19" x14ac:dyDescent="0.3">
      <c r="A714" s="122" t="s">
        <v>1808</v>
      </c>
      <c r="B714" s="122" t="s">
        <v>1734</v>
      </c>
      <c r="C714" s="122">
        <v>146456</v>
      </c>
      <c r="D714" s="125">
        <v>44260</v>
      </c>
      <c r="E714" s="126">
        <v>11.6868</v>
      </c>
      <c r="F714" s="126">
        <v>-0.2535</v>
      </c>
      <c r="G714" s="126">
        <v>0.1148</v>
      </c>
      <c r="H714" s="126">
        <v>0.63119999999999998</v>
      </c>
      <c r="I714" s="126">
        <v>-7.7000000000000002E-3</v>
      </c>
      <c r="J714" s="126">
        <v>0.61209999999999998</v>
      </c>
      <c r="K714" s="126">
        <v>3.3662999999999998</v>
      </c>
      <c r="L714" s="126">
        <v>7.7720000000000002</v>
      </c>
      <c r="M714" s="126">
        <v>12.5939</v>
      </c>
      <c r="N714" s="126">
        <v>9.7341999999999995</v>
      </c>
      <c r="O714" s="126"/>
      <c r="P714" s="126"/>
      <c r="Q714" s="126">
        <v>8.1171000000000006</v>
      </c>
      <c r="R714" s="126"/>
      <c r="S714" s="119"/>
    </row>
    <row r="715" spans="1:19" x14ac:dyDescent="0.3">
      <c r="A715" s="122" t="s">
        <v>1808</v>
      </c>
      <c r="B715" s="122" t="s">
        <v>1735</v>
      </c>
      <c r="C715" s="122">
        <v>131372</v>
      </c>
      <c r="D715" s="125">
        <v>44260</v>
      </c>
      <c r="E715" s="126">
        <v>16.857199999999999</v>
      </c>
      <c r="F715" s="126">
        <v>-0.21429999999999999</v>
      </c>
      <c r="G715" s="126">
        <v>0.2218</v>
      </c>
      <c r="H715" s="126">
        <v>0.93769999999999998</v>
      </c>
      <c r="I715" s="126">
        <v>0.26469999999999999</v>
      </c>
      <c r="J715" s="126">
        <v>0.94620000000000004</v>
      </c>
      <c r="K715" s="126">
        <v>4.1597</v>
      </c>
      <c r="L715" s="126">
        <v>10.468</v>
      </c>
      <c r="M715" s="126">
        <v>15.855499999999999</v>
      </c>
      <c r="N715" s="126">
        <v>14.0055</v>
      </c>
      <c r="O715" s="126">
        <v>8.3427000000000007</v>
      </c>
      <c r="P715" s="126">
        <v>9.1477000000000004</v>
      </c>
      <c r="Q715" s="126">
        <v>8.5052000000000003</v>
      </c>
      <c r="R715" s="126">
        <v>9.9068000000000005</v>
      </c>
      <c r="S715" s="119" t="s">
        <v>1816</v>
      </c>
    </row>
    <row r="716" spans="1:19" x14ac:dyDescent="0.3">
      <c r="A716" s="122" t="s">
        <v>1808</v>
      </c>
      <c r="B716" s="122" t="s">
        <v>1710</v>
      </c>
      <c r="C716" s="122">
        <v>131373</v>
      </c>
      <c r="D716" s="125">
        <v>44260</v>
      </c>
      <c r="E716" s="126">
        <v>17.683399999999999</v>
      </c>
      <c r="F716" s="126">
        <v>-0.2122</v>
      </c>
      <c r="G716" s="126">
        <v>0.2296</v>
      </c>
      <c r="H716" s="126">
        <v>0.95630000000000004</v>
      </c>
      <c r="I716" s="126">
        <v>0.30120000000000002</v>
      </c>
      <c r="J716" s="126">
        <v>1.0208999999999999</v>
      </c>
      <c r="K716" s="126">
        <v>4.4088000000000003</v>
      </c>
      <c r="L716" s="126">
        <v>10.996499999999999</v>
      </c>
      <c r="M716" s="126">
        <v>16.6859</v>
      </c>
      <c r="N716" s="126">
        <v>15.094799999999999</v>
      </c>
      <c r="O716" s="126">
        <v>9.2309999999999999</v>
      </c>
      <c r="P716" s="126">
        <v>10.0025</v>
      </c>
      <c r="Q716" s="126">
        <v>9.3198000000000008</v>
      </c>
      <c r="R716" s="126">
        <v>10.902900000000001</v>
      </c>
      <c r="S716" s="119" t="s">
        <v>1816</v>
      </c>
    </row>
    <row r="717" spans="1:19" x14ac:dyDescent="0.3">
      <c r="A717" s="122" t="s">
        <v>1808</v>
      </c>
      <c r="B717" s="122" t="s">
        <v>1711</v>
      </c>
      <c r="C717" s="122">
        <v>119802</v>
      </c>
      <c r="D717" s="125">
        <v>44260</v>
      </c>
      <c r="E717" s="126">
        <v>21.992000000000001</v>
      </c>
      <c r="F717" s="126">
        <v>-0.60560000000000003</v>
      </c>
      <c r="G717" s="126">
        <v>-0.18609999999999999</v>
      </c>
      <c r="H717" s="126">
        <v>1.0105</v>
      </c>
      <c r="I717" s="126">
        <v>0.42930000000000001</v>
      </c>
      <c r="J717" s="126">
        <v>0.73750000000000004</v>
      </c>
      <c r="K717" s="126">
        <v>6.3289</v>
      </c>
      <c r="L717" s="126">
        <v>15.382999999999999</v>
      </c>
      <c r="M717" s="126">
        <v>26.245699999999999</v>
      </c>
      <c r="N717" s="126">
        <v>18.472200000000001</v>
      </c>
      <c r="O717" s="126">
        <v>7.0829000000000004</v>
      </c>
      <c r="P717" s="126">
        <v>8.6446000000000005</v>
      </c>
      <c r="Q717" s="126">
        <v>8.7460000000000004</v>
      </c>
      <c r="R717" s="126">
        <v>9.9893000000000001</v>
      </c>
      <c r="S717" s="119"/>
    </row>
    <row r="718" spans="1:19" x14ac:dyDescent="0.3">
      <c r="A718" s="122" t="s">
        <v>1808</v>
      </c>
      <c r="B718" s="122" t="s">
        <v>1736</v>
      </c>
      <c r="C718" s="122">
        <v>115887</v>
      </c>
      <c r="D718" s="125">
        <v>44260</v>
      </c>
      <c r="E718" s="126">
        <v>20.61</v>
      </c>
      <c r="F718" s="126">
        <v>-0.60760000000000003</v>
      </c>
      <c r="G718" s="126">
        <v>-0.19370000000000001</v>
      </c>
      <c r="H718" s="126">
        <v>0.99480000000000002</v>
      </c>
      <c r="I718" s="126">
        <v>0.39950000000000002</v>
      </c>
      <c r="J718" s="126">
        <v>0.67900000000000005</v>
      </c>
      <c r="K718" s="126">
        <v>6.1276999999999999</v>
      </c>
      <c r="L718" s="126">
        <v>14.914999999999999</v>
      </c>
      <c r="M718" s="126">
        <v>25.441299999999998</v>
      </c>
      <c r="N718" s="126">
        <v>17.429200000000002</v>
      </c>
      <c r="O718" s="126">
        <v>6.1654</v>
      </c>
      <c r="P718" s="126">
        <v>7.7538</v>
      </c>
      <c r="Q718" s="126">
        <v>8.0092999999999996</v>
      </c>
      <c r="R718" s="126">
        <v>8.9840999999999998</v>
      </c>
      <c r="S718" s="119"/>
    </row>
    <row r="719" spans="1:19" x14ac:dyDescent="0.3">
      <c r="A719" s="122" t="s">
        <v>1808</v>
      </c>
      <c r="B719" s="122" t="s">
        <v>1712</v>
      </c>
      <c r="C719" s="122">
        <v>140444</v>
      </c>
      <c r="D719" s="125">
        <v>44260</v>
      </c>
      <c r="E719" s="126">
        <v>15.093</v>
      </c>
      <c r="F719" s="126">
        <v>-0.39529999999999998</v>
      </c>
      <c r="G719" s="126">
        <v>0.19850000000000001</v>
      </c>
      <c r="H719" s="126">
        <v>1.5878000000000001</v>
      </c>
      <c r="I719" s="126">
        <v>0.2591</v>
      </c>
      <c r="J719" s="126">
        <v>0.95450000000000002</v>
      </c>
      <c r="K719" s="126">
        <v>8.1090999999999998</v>
      </c>
      <c r="L719" s="126">
        <v>17.858799999999999</v>
      </c>
      <c r="M719" s="126">
        <v>27.110700000000001</v>
      </c>
      <c r="N719" s="126">
        <v>21.942</v>
      </c>
      <c r="O719" s="126">
        <v>10.4839</v>
      </c>
      <c r="P719" s="126"/>
      <c r="Q719" s="126">
        <v>10.5875</v>
      </c>
      <c r="R719" s="126">
        <v>15.287000000000001</v>
      </c>
      <c r="S719" s="119" t="s">
        <v>1828</v>
      </c>
    </row>
    <row r="720" spans="1:19" x14ac:dyDescent="0.3">
      <c r="A720" s="122" t="s">
        <v>1808</v>
      </c>
      <c r="B720" s="122" t="s">
        <v>1737</v>
      </c>
      <c r="C720" s="122">
        <v>140447</v>
      </c>
      <c r="D720" s="125">
        <v>44260</v>
      </c>
      <c r="E720" s="126">
        <v>13.954499999999999</v>
      </c>
      <c r="F720" s="126">
        <v>-0.40039999999999998</v>
      </c>
      <c r="G720" s="126">
        <v>0.1852</v>
      </c>
      <c r="H720" s="126">
        <v>1.5567</v>
      </c>
      <c r="I720" s="126">
        <v>0.19750000000000001</v>
      </c>
      <c r="J720" s="126">
        <v>0.83099999999999996</v>
      </c>
      <c r="K720" s="126">
        <v>7.6844000000000001</v>
      </c>
      <c r="L720" s="126">
        <v>16.9316</v>
      </c>
      <c r="M720" s="126">
        <v>25.581600000000002</v>
      </c>
      <c r="N720" s="126">
        <v>19.9572</v>
      </c>
      <c r="O720" s="126">
        <v>8.5358999999999998</v>
      </c>
      <c r="P720" s="126"/>
      <c r="Q720" s="126">
        <v>8.4872999999999994</v>
      </c>
      <c r="R720" s="126">
        <v>13.4435</v>
      </c>
      <c r="S720" s="119" t="s">
        <v>1828</v>
      </c>
    </row>
    <row r="721" spans="1:19" x14ac:dyDescent="0.3">
      <c r="A721" s="122" t="s">
        <v>1808</v>
      </c>
      <c r="B721" s="122" t="s">
        <v>1713</v>
      </c>
      <c r="C721" s="122">
        <v>145693</v>
      </c>
      <c r="D721" s="125">
        <v>44260</v>
      </c>
      <c r="E721" s="126">
        <v>13.548999999999999</v>
      </c>
      <c r="F721" s="126">
        <v>-0.45550000000000002</v>
      </c>
      <c r="G721" s="126">
        <v>-1.4800000000000001E-2</v>
      </c>
      <c r="H721" s="126">
        <v>1.0064</v>
      </c>
      <c r="I721" s="126">
        <v>0.43740000000000001</v>
      </c>
      <c r="J721" s="126">
        <v>1.0892999999999999</v>
      </c>
      <c r="K721" s="126">
        <v>7.3357999999999999</v>
      </c>
      <c r="L721" s="126">
        <v>16.180800000000001</v>
      </c>
      <c r="M721" s="126">
        <v>26.354600000000001</v>
      </c>
      <c r="N721" s="126">
        <v>22.107099999999999</v>
      </c>
      <c r="O721" s="126"/>
      <c r="P721" s="126"/>
      <c r="Q721" s="126">
        <v>14.6867</v>
      </c>
      <c r="R721" s="126">
        <v>15.513999999999999</v>
      </c>
      <c r="S721" s="119"/>
    </row>
    <row r="722" spans="1:19" x14ac:dyDescent="0.3">
      <c r="A722" s="122" t="s">
        <v>1808</v>
      </c>
      <c r="B722" s="122" t="s">
        <v>1738</v>
      </c>
      <c r="C722" s="122">
        <v>145695</v>
      </c>
      <c r="D722" s="125">
        <v>44260</v>
      </c>
      <c r="E722" s="126">
        <v>13.218</v>
      </c>
      <c r="F722" s="126">
        <v>-0.46689999999999998</v>
      </c>
      <c r="G722" s="126">
        <v>-7.6E-3</v>
      </c>
      <c r="H722" s="126">
        <v>0.99329999999999996</v>
      </c>
      <c r="I722" s="126">
        <v>0.40260000000000001</v>
      </c>
      <c r="J722" s="126">
        <v>1.0242</v>
      </c>
      <c r="K722" s="126">
        <v>7.0542999999999996</v>
      </c>
      <c r="L722" s="126">
        <v>15.5824</v>
      </c>
      <c r="M722" s="126">
        <v>25.372299999999999</v>
      </c>
      <c r="N722" s="126">
        <v>20.911100000000001</v>
      </c>
      <c r="O722" s="126"/>
      <c r="P722" s="126"/>
      <c r="Q722" s="126">
        <v>13.414099999999999</v>
      </c>
      <c r="R722" s="126">
        <v>14.2537</v>
      </c>
      <c r="S722" s="119"/>
    </row>
    <row r="723" spans="1:19" x14ac:dyDescent="0.3">
      <c r="A723" s="122" t="s">
        <v>1808</v>
      </c>
      <c r="B723" s="122" t="s">
        <v>1739</v>
      </c>
      <c r="C723" s="122">
        <v>134593</v>
      </c>
      <c r="D723" s="125">
        <v>44260</v>
      </c>
      <c r="E723" s="126">
        <v>11.519600000000001</v>
      </c>
      <c r="F723" s="126">
        <v>-0.34949999999999998</v>
      </c>
      <c r="G723" s="126">
        <v>0.43940000000000001</v>
      </c>
      <c r="H723" s="126">
        <v>1.4692000000000001</v>
      </c>
      <c r="I723" s="126">
        <v>0.92959999999999998</v>
      </c>
      <c r="J723" s="126">
        <v>1.4389000000000001</v>
      </c>
      <c r="K723" s="126">
        <v>6.2409999999999997</v>
      </c>
      <c r="L723" s="126">
        <v>13.131399999999999</v>
      </c>
      <c r="M723" s="126">
        <v>17.736799999999999</v>
      </c>
      <c r="N723" s="126">
        <v>12.6281</v>
      </c>
      <c r="O723" s="126">
        <v>-2.6604000000000001</v>
      </c>
      <c r="P723" s="126">
        <v>3.0407999999999999</v>
      </c>
      <c r="Q723" s="126">
        <v>2.4821</v>
      </c>
      <c r="R723" s="126">
        <v>-4.0193000000000003</v>
      </c>
      <c r="S723" s="119"/>
    </row>
    <row r="724" spans="1:19" x14ac:dyDescent="0.3">
      <c r="A724" s="122" t="s">
        <v>1808</v>
      </c>
      <c r="B724" s="122" t="s">
        <v>1714</v>
      </c>
      <c r="C724" s="122">
        <v>134594</v>
      </c>
      <c r="D724" s="125">
        <v>44260</v>
      </c>
      <c r="E724" s="126">
        <v>12.205</v>
      </c>
      <c r="F724" s="126">
        <v>-0.3478</v>
      </c>
      <c r="G724" s="126">
        <v>0.4461</v>
      </c>
      <c r="H724" s="126">
        <v>1.4851000000000001</v>
      </c>
      <c r="I724" s="126">
        <v>0.96040000000000003</v>
      </c>
      <c r="J724" s="126">
        <v>1.5019</v>
      </c>
      <c r="K724" s="126">
        <v>6.4554</v>
      </c>
      <c r="L724" s="126">
        <v>13.5898</v>
      </c>
      <c r="M724" s="126">
        <v>18.4526</v>
      </c>
      <c r="N724" s="126">
        <v>13.5814</v>
      </c>
      <c r="O724" s="126">
        <v>-1.8129999999999999</v>
      </c>
      <c r="P724" s="126">
        <v>4.0659000000000001</v>
      </c>
      <c r="Q724" s="126">
        <v>3.5137999999999998</v>
      </c>
      <c r="R724" s="126">
        <v>-3.2357999999999998</v>
      </c>
      <c r="S724" s="119"/>
    </row>
    <row r="725" spans="1:19" x14ac:dyDescent="0.3">
      <c r="A725" s="122" t="s">
        <v>1808</v>
      </c>
      <c r="B725" s="122" t="s">
        <v>1740</v>
      </c>
      <c r="C725" s="122">
        <v>147700</v>
      </c>
      <c r="D725" s="125">
        <v>44260</v>
      </c>
      <c r="E725" s="126">
        <v>0.28849999999999998</v>
      </c>
      <c r="F725" s="126">
        <v>0</v>
      </c>
      <c r="G725" s="126">
        <v>0</v>
      </c>
      <c r="H725" s="126">
        <v>0</v>
      </c>
      <c r="I725" s="126">
        <v>0</v>
      </c>
      <c r="J725" s="126">
        <v>0</v>
      </c>
      <c r="K725" s="126">
        <v>0</v>
      </c>
      <c r="L725" s="126">
        <v>0</v>
      </c>
      <c r="M725" s="126">
        <v>0</v>
      </c>
      <c r="N725" s="126">
        <v>0</v>
      </c>
      <c r="O725" s="126"/>
      <c r="P725" s="126"/>
      <c r="Q725" s="126">
        <v>0</v>
      </c>
      <c r="R725" s="126"/>
      <c r="S725" s="119"/>
    </row>
    <row r="726" spans="1:19" x14ac:dyDescent="0.3">
      <c r="A726" s="122" t="s">
        <v>1808</v>
      </c>
      <c r="B726" s="122" t="s">
        <v>1715</v>
      </c>
      <c r="C726" s="122">
        <v>147697</v>
      </c>
      <c r="D726" s="125">
        <v>44260</v>
      </c>
      <c r="E726" s="126">
        <v>0.30209999999999998</v>
      </c>
      <c r="F726" s="126">
        <v>0</v>
      </c>
      <c r="G726" s="126">
        <v>0</v>
      </c>
      <c r="H726" s="126">
        <v>0</v>
      </c>
      <c r="I726" s="126">
        <v>0</v>
      </c>
      <c r="J726" s="126">
        <v>0</v>
      </c>
      <c r="K726" s="126">
        <v>0</v>
      </c>
      <c r="L726" s="126">
        <v>0</v>
      </c>
      <c r="M726" s="126">
        <v>0</v>
      </c>
      <c r="N726" s="126">
        <v>0</v>
      </c>
      <c r="O726" s="126"/>
      <c r="P726" s="126"/>
      <c r="Q726" s="126">
        <v>0</v>
      </c>
      <c r="R726" s="126"/>
      <c r="S726" s="119"/>
    </row>
    <row r="727" spans="1:19" x14ac:dyDescent="0.3">
      <c r="A727" s="122" t="s">
        <v>1808</v>
      </c>
      <c r="B727" s="122" t="s">
        <v>1741</v>
      </c>
      <c r="C727" s="122">
        <v>148280</v>
      </c>
      <c r="D727" s="125"/>
      <c r="E727" s="126"/>
      <c r="F727" s="126"/>
      <c r="G727" s="126"/>
      <c r="H727" s="126"/>
      <c r="I727" s="126"/>
      <c r="J727" s="126"/>
      <c r="K727" s="126"/>
      <c r="L727" s="126"/>
      <c r="M727" s="126"/>
      <c r="N727" s="126"/>
      <c r="O727" s="126"/>
      <c r="P727" s="126"/>
      <c r="Q727" s="126"/>
      <c r="R727" s="126"/>
      <c r="S727" s="119"/>
    </row>
    <row r="728" spans="1:19" x14ac:dyDescent="0.3">
      <c r="A728" s="122" t="s">
        <v>1808</v>
      </c>
      <c r="B728" s="122" t="s">
        <v>1716</v>
      </c>
      <c r="C728" s="122">
        <v>148274</v>
      </c>
      <c r="D728" s="125"/>
      <c r="E728" s="126"/>
      <c r="F728" s="126"/>
      <c r="G728" s="126"/>
      <c r="H728" s="126"/>
      <c r="I728" s="126"/>
      <c r="J728" s="126"/>
      <c r="K728" s="126"/>
      <c r="L728" s="126"/>
      <c r="M728" s="126"/>
      <c r="N728" s="126"/>
      <c r="O728" s="126"/>
      <c r="P728" s="126"/>
      <c r="Q728" s="126"/>
      <c r="R728" s="126"/>
      <c r="S728" s="119"/>
    </row>
    <row r="729" spans="1:19" x14ac:dyDescent="0.3">
      <c r="A729" s="122" t="s">
        <v>1808</v>
      </c>
      <c r="B729" s="122" t="s">
        <v>1742</v>
      </c>
      <c r="C729" s="122">
        <v>138372</v>
      </c>
      <c r="D729" s="125">
        <v>44260</v>
      </c>
      <c r="E729" s="126">
        <v>36.375399999999999</v>
      </c>
      <c r="F729" s="126">
        <v>-0.40489999999999998</v>
      </c>
      <c r="G729" s="126">
        <v>0.13159999999999999</v>
      </c>
      <c r="H729" s="126">
        <v>0.88639999999999997</v>
      </c>
      <c r="I729" s="126">
        <v>0.37919999999999998</v>
      </c>
      <c r="J729" s="126">
        <v>0.74250000000000005</v>
      </c>
      <c r="K729" s="126">
        <v>5.4123999999999999</v>
      </c>
      <c r="L729" s="126">
        <v>11.7706</v>
      </c>
      <c r="M729" s="126">
        <v>16.496700000000001</v>
      </c>
      <c r="N729" s="126">
        <v>11.202999999999999</v>
      </c>
      <c r="O729" s="126">
        <v>7.0609999999999999</v>
      </c>
      <c r="P729" s="126">
        <v>7.5747</v>
      </c>
      <c r="Q729" s="126">
        <v>7.8484999999999996</v>
      </c>
      <c r="R729" s="126">
        <v>8.8381000000000007</v>
      </c>
      <c r="S729" s="119" t="s">
        <v>1816</v>
      </c>
    </row>
    <row r="730" spans="1:19" x14ac:dyDescent="0.3">
      <c r="A730" s="122" t="s">
        <v>1808</v>
      </c>
      <c r="B730" s="122" t="s">
        <v>1717</v>
      </c>
      <c r="C730" s="122">
        <v>138376</v>
      </c>
      <c r="D730" s="125">
        <v>44260</v>
      </c>
      <c r="E730" s="126">
        <v>39.642600000000002</v>
      </c>
      <c r="F730" s="126">
        <v>-0.4012</v>
      </c>
      <c r="G730" s="126">
        <v>0.14319999999999999</v>
      </c>
      <c r="H730" s="126">
        <v>0.91439999999999999</v>
      </c>
      <c r="I730" s="126">
        <v>0.43469999999999998</v>
      </c>
      <c r="J730" s="126">
        <v>0.85460000000000003</v>
      </c>
      <c r="K730" s="126">
        <v>5.7908999999999997</v>
      </c>
      <c r="L730" s="126">
        <v>12.529</v>
      </c>
      <c r="M730" s="126">
        <v>17.646699999999999</v>
      </c>
      <c r="N730" s="126">
        <v>12.600199999999999</v>
      </c>
      <c r="O730" s="126">
        <v>8.2230000000000008</v>
      </c>
      <c r="P730" s="126">
        <v>8.7284000000000006</v>
      </c>
      <c r="Q730" s="126">
        <v>9.4785000000000004</v>
      </c>
      <c r="R730" s="126">
        <v>10.069699999999999</v>
      </c>
      <c r="S730" s="119" t="s">
        <v>1816</v>
      </c>
    </row>
    <row r="731" spans="1:19" x14ac:dyDescent="0.3">
      <c r="A731" s="122" t="s">
        <v>1808</v>
      </c>
      <c r="B731" s="122" t="s">
        <v>1743</v>
      </c>
      <c r="C731" s="122">
        <v>101498</v>
      </c>
      <c r="D731" s="125">
        <v>44260</v>
      </c>
      <c r="E731" s="126">
        <v>44.347799999999999</v>
      </c>
      <c r="F731" s="126">
        <v>-0.54139999999999999</v>
      </c>
      <c r="G731" s="126">
        <v>-0.11169999999999999</v>
      </c>
      <c r="H731" s="126">
        <v>0.71540000000000004</v>
      </c>
      <c r="I731" s="126">
        <v>-6.5100000000000005E-2</v>
      </c>
      <c r="J731" s="126">
        <v>0.52749999999999997</v>
      </c>
      <c r="K731" s="126">
        <v>6.6378000000000004</v>
      </c>
      <c r="L731" s="126">
        <v>15.4238</v>
      </c>
      <c r="M731" s="126">
        <v>23.3308</v>
      </c>
      <c r="N731" s="126">
        <v>21.601400000000002</v>
      </c>
      <c r="O731" s="126">
        <v>8.8446999999999996</v>
      </c>
      <c r="P731" s="126">
        <v>9.4463000000000008</v>
      </c>
      <c r="Q731" s="126">
        <v>8.2462999999999997</v>
      </c>
      <c r="R731" s="126">
        <v>12.169700000000001</v>
      </c>
      <c r="S731" s="119"/>
    </row>
    <row r="732" spans="1:19" x14ac:dyDescent="0.3">
      <c r="A732" s="122" t="s">
        <v>1808</v>
      </c>
      <c r="B732" s="122" t="s">
        <v>1718</v>
      </c>
      <c r="C732" s="122">
        <v>119472</v>
      </c>
      <c r="D732" s="125">
        <v>44260</v>
      </c>
      <c r="E732" s="126">
        <v>47.941899999999997</v>
      </c>
      <c r="F732" s="126">
        <v>-0.5373</v>
      </c>
      <c r="G732" s="126">
        <v>-9.9199999999999997E-2</v>
      </c>
      <c r="H732" s="126">
        <v>0.74560000000000004</v>
      </c>
      <c r="I732" s="126">
        <v>-5.7999999999999996E-3</v>
      </c>
      <c r="J732" s="126">
        <v>0.64170000000000005</v>
      </c>
      <c r="K732" s="126">
        <v>6.9991000000000003</v>
      </c>
      <c r="L732" s="126">
        <v>16.200500000000002</v>
      </c>
      <c r="M732" s="126">
        <v>24.505700000000001</v>
      </c>
      <c r="N732" s="126">
        <v>23.077200000000001</v>
      </c>
      <c r="O732" s="126">
        <v>10.278499999999999</v>
      </c>
      <c r="P732" s="126">
        <v>10.6402</v>
      </c>
      <c r="Q732" s="126">
        <v>8.7182999999999993</v>
      </c>
      <c r="R732" s="126">
        <v>13.514099999999999</v>
      </c>
      <c r="S732" s="119"/>
    </row>
    <row r="733" spans="1:19" x14ac:dyDescent="0.3">
      <c r="A733" s="122" t="s">
        <v>1808</v>
      </c>
      <c r="B733" s="122" t="s">
        <v>1719</v>
      </c>
      <c r="C733" s="122">
        <v>134643</v>
      </c>
      <c r="D733" s="125">
        <v>44260</v>
      </c>
      <c r="E733" s="126">
        <v>17.0854</v>
      </c>
      <c r="F733" s="126">
        <v>-0.47239999999999999</v>
      </c>
      <c r="G733" s="126">
        <v>0.1759</v>
      </c>
      <c r="H733" s="126">
        <v>1.1629</v>
      </c>
      <c r="I733" s="126">
        <v>-9.5299999999999996E-2</v>
      </c>
      <c r="J733" s="126">
        <v>0.44090000000000001</v>
      </c>
      <c r="K733" s="126">
        <v>6.4848999999999997</v>
      </c>
      <c r="L733" s="126">
        <v>15.7971</v>
      </c>
      <c r="M733" s="126">
        <v>24.1753</v>
      </c>
      <c r="N733" s="126">
        <v>19.1783</v>
      </c>
      <c r="O733" s="126">
        <v>9.3475000000000001</v>
      </c>
      <c r="P733" s="126">
        <v>10.485200000000001</v>
      </c>
      <c r="Q733" s="126">
        <v>9.7134999999999998</v>
      </c>
      <c r="R733" s="126">
        <v>12.7918</v>
      </c>
      <c r="S733" s="119"/>
    </row>
    <row r="734" spans="1:19" x14ac:dyDescent="0.3">
      <c r="A734" s="122" t="s">
        <v>1808</v>
      </c>
      <c r="B734" s="122" t="s">
        <v>1744</v>
      </c>
      <c r="C734" s="122">
        <v>134644</v>
      </c>
      <c r="D734" s="125">
        <v>44260</v>
      </c>
      <c r="E734" s="126">
        <v>15.866099999999999</v>
      </c>
      <c r="F734" s="126">
        <v>-0.47420000000000001</v>
      </c>
      <c r="G734" s="126">
        <v>0.17050000000000001</v>
      </c>
      <c r="H734" s="126">
        <v>1.1488</v>
      </c>
      <c r="I734" s="126">
        <v>-0.1221</v>
      </c>
      <c r="J734" s="126">
        <v>0.38719999999999999</v>
      </c>
      <c r="K734" s="126">
        <v>6.3013000000000003</v>
      </c>
      <c r="L734" s="126">
        <v>15.397399999999999</v>
      </c>
      <c r="M734" s="126">
        <v>23.538900000000002</v>
      </c>
      <c r="N734" s="126">
        <v>18.370200000000001</v>
      </c>
      <c r="O734" s="126">
        <v>8.27</v>
      </c>
      <c r="P734" s="126">
        <v>9.1826000000000008</v>
      </c>
      <c r="Q734" s="126">
        <v>8.3165999999999993</v>
      </c>
      <c r="R734" s="126">
        <v>12.078900000000001</v>
      </c>
      <c r="S734" s="119"/>
    </row>
    <row r="735" spans="1:19" x14ac:dyDescent="0.3">
      <c r="A735" s="122" t="s">
        <v>1808</v>
      </c>
      <c r="B735" s="122" t="s">
        <v>1720</v>
      </c>
      <c r="C735" s="122">
        <v>145478</v>
      </c>
      <c r="D735" s="125">
        <v>44260</v>
      </c>
      <c r="E735" s="126">
        <v>12.321199999999999</v>
      </c>
      <c r="F735" s="126">
        <v>-0.38890000000000002</v>
      </c>
      <c r="G735" s="126">
        <v>5.4399999999999997E-2</v>
      </c>
      <c r="H735" s="126">
        <v>0.98680000000000001</v>
      </c>
      <c r="I735" s="126">
        <v>-0.17419999999999999</v>
      </c>
      <c r="J735" s="126">
        <v>0.21959999999999999</v>
      </c>
      <c r="K735" s="126">
        <v>4.9729000000000001</v>
      </c>
      <c r="L735" s="126">
        <v>11.0108</v>
      </c>
      <c r="M735" s="126">
        <v>16.712299999999999</v>
      </c>
      <c r="N735" s="126">
        <v>13.7303</v>
      </c>
      <c r="O735" s="126"/>
      <c r="P735" s="126"/>
      <c r="Q735" s="126">
        <v>9.7491000000000003</v>
      </c>
      <c r="R735" s="126">
        <v>10.288399999999999</v>
      </c>
      <c r="S735" s="119"/>
    </row>
    <row r="736" spans="1:19" x14ac:dyDescent="0.3">
      <c r="A736" s="122" t="s">
        <v>1808</v>
      </c>
      <c r="B736" s="122" t="s">
        <v>1745</v>
      </c>
      <c r="C736" s="122">
        <v>145475</v>
      </c>
      <c r="D736" s="125">
        <v>44260</v>
      </c>
      <c r="E736" s="126">
        <v>11.845599999999999</v>
      </c>
      <c r="F736" s="126">
        <v>-0.39269999999999999</v>
      </c>
      <c r="G736" s="126">
        <v>4.1399999999999999E-2</v>
      </c>
      <c r="H736" s="126">
        <v>0.95450000000000002</v>
      </c>
      <c r="I736" s="126">
        <v>-0.23830000000000001</v>
      </c>
      <c r="J736" s="126">
        <v>9.2100000000000001E-2</v>
      </c>
      <c r="K736" s="126">
        <v>4.5369000000000002</v>
      </c>
      <c r="L736" s="126">
        <v>10.120900000000001</v>
      </c>
      <c r="M736" s="126">
        <v>15.322699999999999</v>
      </c>
      <c r="N736" s="126">
        <v>11.968500000000001</v>
      </c>
      <c r="O736" s="126"/>
      <c r="P736" s="126"/>
      <c r="Q736" s="126">
        <v>7.8404999999999996</v>
      </c>
      <c r="R736" s="126">
        <v>8.4002999999999997</v>
      </c>
      <c r="S736" s="119"/>
    </row>
    <row r="737" spans="1:19" x14ac:dyDescent="0.3">
      <c r="A737" s="122" t="s">
        <v>1808</v>
      </c>
      <c r="B737" s="122" t="s">
        <v>1721</v>
      </c>
      <c r="C737" s="122">
        <v>119960</v>
      </c>
      <c r="D737" s="125">
        <v>44260</v>
      </c>
      <c r="E737" s="126">
        <v>41.579099999999997</v>
      </c>
      <c r="F737" s="126">
        <v>-0.38169999999999998</v>
      </c>
      <c r="G737" s="126">
        <v>5.4999999999999997E-3</v>
      </c>
      <c r="H737" s="126">
        <v>0.9204</v>
      </c>
      <c r="I737" s="126">
        <v>-7.9000000000000008E-3</v>
      </c>
      <c r="J737" s="126">
        <v>0.3967</v>
      </c>
      <c r="K737" s="126">
        <v>5.5487000000000002</v>
      </c>
      <c r="L737" s="126">
        <v>12.1937</v>
      </c>
      <c r="M737" s="126">
        <v>18.106000000000002</v>
      </c>
      <c r="N737" s="126">
        <v>14.988</v>
      </c>
      <c r="O737" s="126">
        <v>8.5147999999999993</v>
      </c>
      <c r="P737" s="126">
        <v>8.9469999999999992</v>
      </c>
      <c r="Q737" s="126">
        <v>8.3409999999999993</v>
      </c>
      <c r="R737" s="126">
        <v>10.8796</v>
      </c>
      <c r="S737" s="119"/>
    </row>
    <row r="738" spans="1:19" x14ac:dyDescent="0.3">
      <c r="A738" s="122" t="s">
        <v>1808</v>
      </c>
      <c r="B738" s="122" t="s">
        <v>1746</v>
      </c>
      <c r="C738" s="122">
        <v>101906</v>
      </c>
      <c r="D738" s="125">
        <v>44260</v>
      </c>
      <c r="E738" s="126">
        <v>50.5255015522036</v>
      </c>
      <c r="F738" s="126">
        <v>-0.3846</v>
      </c>
      <c r="G738" s="126">
        <v>-3.3999999999999998E-3</v>
      </c>
      <c r="H738" s="126">
        <v>0.89890000000000003</v>
      </c>
      <c r="I738" s="126">
        <v>-5.2200000000000003E-2</v>
      </c>
      <c r="J738" s="126">
        <v>0.3095</v>
      </c>
      <c r="K738" s="126">
        <v>5.2493999999999996</v>
      </c>
      <c r="L738" s="126">
        <v>11.5618</v>
      </c>
      <c r="M738" s="126">
        <v>17.1114</v>
      </c>
      <c r="N738" s="126">
        <v>13.708600000000001</v>
      </c>
      <c r="O738" s="126">
        <v>7.3714000000000004</v>
      </c>
      <c r="P738" s="126">
        <v>7.7880000000000003</v>
      </c>
      <c r="Q738" s="126">
        <v>7.8270999999999997</v>
      </c>
      <c r="R738" s="126">
        <v>9.6750000000000007</v>
      </c>
      <c r="S738" s="119"/>
    </row>
    <row r="739" spans="1:19" x14ac:dyDescent="0.3">
      <c r="A739" s="122" t="s">
        <v>1808</v>
      </c>
      <c r="B739" s="122" t="s">
        <v>1722</v>
      </c>
      <c r="C739" s="122">
        <v>144312</v>
      </c>
      <c r="D739" s="125">
        <v>44260</v>
      </c>
      <c r="E739" s="126">
        <v>12.63</v>
      </c>
      <c r="F739" s="126">
        <v>-0.23699999999999999</v>
      </c>
      <c r="G739" s="126">
        <v>0</v>
      </c>
      <c r="H739" s="126">
        <v>0.7177</v>
      </c>
      <c r="I739" s="126">
        <v>-0.23699999999999999</v>
      </c>
      <c r="J739" s="126">
        <v>0</v>
      </c>
      <c r="K739" s="126">
        <v>3.9506000000000001</v>
      </c>
      <c r="L739" s="126">
        <v>10.2094</v>
      </c>
      <c r="M739" s="126">
        <v>16.191400000000002</v>
      </c>
      <c r="N739" s="126">
        <v>15.447900000000001</v>
      </c>
      <c r="O739" s="126"/>
      <c r="P739" s="126"/>
      <c r="Q739" s="126">
        <v>9.5006000000000004</v>
      </c>
      <c r="R739" s="126">
        <v>10.719099999999999</v>
      </c>
      <c r="S739" s="119" t="s">
        <v>1821</v>
      </c>
    </row>
    <row r="740" spans="1:19" x14ac:dyDescent="0.3">
      <c r="A740" s="122" t="s">
        <v>1808</v>
      </c>
      <c r="B740" s="122" t="s">
        <v>1747</v>
      </c>
      <c r="C740" s="122">
        <v>144310</v>
      </c>
      <c r="D740" s="125">
        <v>44260</v>
      </c>
      <c r="E740" s="126">
        <v>12.44</v>
      </c>
      <c r="F740" s="126">
        <v>-0.1605</v>
      </c>
      <c r="G740" s="126">
        <v>8.0500000000000002E-2</v>
      </c>
      <c r="H740" s="126">
        <v>0.72870000000000001</v>
      </c>
      <c r="I740" s="126">
        <v>-0.24060000000000001</v>
      </c>
      <c r="J740" s="126">
        <v>0</v>
      </c>
      <c r="K740" s="126">
        <v>3.8397000000000001</v>
      </c>
      <c r="L740" s="126">
        <v>9.8940000000000001</v>
      </c>
      <c r="M740" s="126">
        <v>15.8287</v>
      </c>
      <c r="N740" s="126">
        <v>14.866099999999999</v>
      </c>
      <c r="O740" s="126"/>
      <c r="P740" s="126"/>
      <c r="Q740" s="126">
        <v>8.8574000000000002</v>
      </c>
      <c r="R740" s="126">
        <v>10.1516</v>
      </c>
      <c r="S740" s="119" t="s">
        <v>1821</v>
      </c>
    </row>
    <row r="741" spans="1:19" x14ac:dyDescent="0.3">
      <c r="A741" s="122" t="s">
        <v>1808</v>
      </c>
      <c r="B741" s="122" t="s">
        <v>1723</v>
      </c>
      <c r="C741" s="122">
        <v>144490</v>
      </c>
      <c r="D741" s="125">
        <v>44260</v>
      </c>
      <c r="E741" s="126">
        <v>12.288500000000001</v>
      </c>
      <c r="F741" s="126">
        <v>-0.52939999999999998</v>
      </c>
      <c r="G741" s="126">
        <v>-7.7200000000000005E-2</v>
      </c>
      <c r="H741" s="126">
        <v>1.0559000000000001</v>
      </c>
      <c r="I741" s="126">
        <v>0.1173</v>
      </c>
      <c r="J741" s="126">
        <v>0.40279999999999999</v>
      </c>
      <c r="K741" s="126">
        <v>6.7999000000000001</v>
      </c>
      <c r="L741" s="126">
        <v>14.813599999999999</v>
      </c>
      <c r="M741" s="126">
        <v>20.770299999999999</v>
      </c>
      <c r="N741" s="126">
        <v>19.1693</v>
      </c>
      <c r="O741" s="126"/>
      <c r="P741" s="126"/>
      <c r="Q741" s="126">
        <v>8.5388000000000002</v>
      </c>
      <c r="R741" s="126">
        <v>10.475</v>
      </c>
      <c r="S741" s="119"/>
    </row>
    <row r="742" spans="1:19" x14ac:dyDescent="0.3">
      <c r="A742" s="122" t="s">
        <v>1808</v>
      </c>
      <c r="B742" s="122" t="s">
        <v>1748</v>
      </c>
      <c r="C742" s="122">
        <v>144484</v>
      </c>
      <c r="D742" s="125">
        <v>44260</v>
      </c>
      <c r="E742" s="126">
        <v>11.9968</v>
      </c>
      <c r="F742" s="126">
        <v>-0.53149999999999997</v>
      </c>
      <c r="G742" s="126">
        <v>-8.4099999999999994E-2</v>
      </c>
      <c r="H742" s="126">
        <v>1.0392999999999999</v>
      </c>
      <c r="I742" s="126">
        <v>8.5099999999999995E-2</v>
      </c>
      <c r="J742" s="126">
        <v>0.33789999999999998</v>
      </c>
      <c r="K742" s="126">
        <v>6.5757000000000003</v>
      </c>
      <c r="L742" s="126">
        <v>14.328200000000001</v>
      </c>
      <c r="M742" s="126">
        <v>20.019600000000001</v>
      </c>
      <c r="N742" s="126">
        <v>18.1951</v>
      </c>
      <c r="O742" s="126"/>
      <c r="P742" s="126"/>
      <c r="Q742" s="126">
        <v>7.5069999999999997</v>
      </c>
      <c r="R742" s="126">
        <v>9.5495999999999999</v>
      </c>
      <c r="S742" s="119"/>
    </row>
    <row r="743" spans="1:19" x14ac:dyDescent="0.3">
      <c r="A743" s="127" t="s">
        <v>27</v>
      </c>
      <c r="B743" s="122"/>
      <c r="C743" s="122"/>
      <c r="D743" s="122"/>
      <c r="E743" s="122"/>
      <c r="F743" s="128">
        <f t="shared" ref="F743:R743" si="29">AVERAGE(F693:F742)</f>
        <v>-0.34827291666666671</v>
      </c>
      <c r="G743" s="128">
        <f t="shared" si="29"/>
        <v>0.11772499999999998</v>
      </c>
      <c r="H743" s="128">
        <f t="shared" si="29"/>
        <v>0.95872916666666708</v>
      </c>
      <c r="I743" s="128">
        <f t="shared" si="29"/>
        <v>0.20180624999999999</v>
      </c>
      <c r="J743" s="128">
        <f t="shared" si="29"/>
        <v>0.6965041666666667</v>
      </c>
      <c r="K743" s="128">
        <f t="shared" si="29"/>
        <v>5.4649479166666675</v>
      </c>
      <c r="L743" s="128">
        <f t="shared" si="29"/>
        <v>12.388402083333332</v>
      </c>
      <c r="M743" s="128">
        <f t="shared" si="29"/>
        <v>18.727172916666671</v>
      </c>
      <c r="N743" s="128">
        <f t="shared" si="29"/>
        <v>15.043433333333333</v>
      </c>
      <c r="O743" s="128">
        <f t="shared" si="29"/>
        <v>7.7351062500000012</v>
      </c>
      <c r="P743" s="128">
        <f t="shared" si="29"/>
        <v>8.8284035714285718</v>
      </c>
      <c r="Q743" s="128">
        <f t="shared" si="29"/>
        <v>8.2816500000000008</v>
      </c>
      <c r="R743" s="128">
        <f t="shared" si="29"/>
        <v>10.287180952380954</v>
      </c>
      <c r="S743" s="119"/>
    </row>
    <row r="744" spans="1:19" x14ac:dyDescent="0.3">
      <c r="A744" s="127" t="s">
        <v>408</v>
      </c>
      <c r="B744" s="122"/>
      <c r="C744" s="122"/>
      <c r="D744" s="122"/>
      <c r="E744" s="122"/>
      <c r="F744" s="128">
        <f t="shared" ref="F744:R744" si="30">MEDIAN(F693:F742)</f>
        <v>-0.38675000000000004</v>
      </c>
      <c r="G744" s="128">
        <f t="shared" si="30"/>
        <v>0.10915</v>
      </c>
      <c r="H744" s="128">
        <f t="shared" si="30"/>
        <v>0.99004999999999999</v>
      </c>
      <c r="I744" s="128">
        <f t="shared" si="30"/>
        <v>0.15654999999999999</v>
      </c>
      <c r="J744" s="128">
        <f t="shared" si="30"/>
        <v>0.66034999999999999</v>
      </c>
      <c r="K744" s="128">
        <f t="shared" si="30"/>
        <v>5.7321</v>
      </c>
      <c r="L744" s="128">
        <f t="shared" si="30"/>
        <v>13.35455</v>
      </c>
      <c r="M744" s="128">
        <f t="shared" si="30"/>
        <v>18.772199999999998</v>
      </c>
      <c r="N744" s="128">
        <f t="shared" si="30"/>
        <v>15.059799999999999</v>
      </c>
      <c r="O744" s="128">
        <f t="shared" si="30"/>
        <v>8.2465000000000011</v>
      </c>
      <c r="P744" s="128">
        <f t="shared" si="30"/>
        <v>9.2459000000000007</v>
      </c>
      <c r="Q744" s="128">
        <f t="shared" si="30"/>
        <v>8.4962499999999999</v>
      </c>
      <c r="R744" s="128">
        <f t="shared" si="30"/>
        <v>10.5654</v>
      </c>
      <c r="S744" s="119"/>
    </row>
    <row r="745" spans="1:19" x14ac:dyDescent="0.3">
      <c r="A745" s="122"/>
      <c r="B745" s="122"/>
      <c r="C745" s="122"/>
      <c r="D745" s="122"/>
      <c r="E745" s="122"/>
      <c r="F745" s="122"/>
      <c r="G745" s="122"/>
      <c r="H745" s="122"/>
      <c r="I745" s="122"/>
      <c r="J745" s="122"/>
      <c r="K745" s="122"/>
      <c r="L745" s="122"/>
      <c r="M745" s="122"/>
      <c r="N745" s="122"/>
      <c r="O745" s="122"/>
      <c r="P745" s="122"/>
      <c r="Q745" s="122"/>
      <c r="R745" s="122"/>
      <c r="S745" s="118"/>
    </row>
    <row r="746" spans="1:19" x14ac:dyDescent="0.3">
      <c r="A746" s="124" t="s">
        <v>1870</v>
      </c>
      <c r="B746" s="124"/>
      <c r="C746" s="124"/>
      <c r="D746" s="124"/>
      <c r="E746" s="124"/>
      <c r="F746" s="124"/>
      <c r="G746" s="124"/>
      <c r="H746" s="124"/>
      <c r="I746" s="124"/>
      <c r="J746" s="124"/>
      <c r="K746" s="124"/>
      <c r="L746" s="124"/>
      <c r="M746" s="124"/>
      <c r="N746" s="124"/>
      <c r="O746" s="124"/>
      <c r="P746" s="124"/>
      <c r="Q746" s="124"/>
      <c r="R746" s="124"/>
      <c r="S746" s="121"/>
    </row>
    <row r="747" spans="1:19" x14ac:dyDescent="0.3">
      <c r="A747" s="122" t="s">
        <v>1871</v>
      </c>
      <c r="B747" s="122" t="s">
        <v>1898</v>
      </c>
      <c r="C747" s="122">
        <v>103166</v>
      </c>
      <c r="D747" s="125">
        <v>44260</v>
      </c>
      <c r="E747" s="126">
        <v>951.2</v>
      </c>
      <c r="F747" s="126">
        <v>-1.4413</v>
      </c>
      <c r="G747" s="126">
        <v>-0.30599999999999999</v>
      </c>
      <c r="H747" s="126">
        <v>2.5973000000000002</v>
      </c>
      <c r="I747" s="126">
        <v>0.83960000000000001</v>
      </c>
      <c r="J747" s="126">
        <v>1.7054</v>
      </c>
      <c r="K747" s="126">
        <v>11.909800000000001</v>
      </c>
      <c r="L747" s="126">
        <v>32.882599999999996</v>
      </c>
      <c r="M747" s="126">
        <v>49.3977</v>
      </c>
      <c r="N747" s="126">
        <v>29.175899999999999</v>
      </c>
      <c r="O747" s="126">
        <v>10.7623</v>
      </c>
      <c r="P747" s="126">
        <v>16.3995</v>
      </c>
      <c r="Q747" s="126">
        <v>22.3993</v>
      </c>
      <c r="R747" s="126">
        <v>16.873699999999999</v>
      </c>
      <c r="S747" s="119" t="s">
        <v>1817</v>
      </c>
    </row>
    <row r="748" spans="1:19" x14ac:dyDescent="0.3">
      <c r="A748" s="122" t="s">
        <v>1871</v>
      </c>
      <c r="B748" s="122" t="s">
        <v>1899</v>
      </c>
      <c r="C748" s="122">
        <v>120564</v>
      </c>
      <c r="D748" s="125">
        <v>44260</v>
      </c>
      <c r="E748" s="126">
        <v>1025.33</v>
      </c>
      <c r="F748" s="126">
        <v>-1.4390000000000001</v>
      </c>
      <c r="G748" s="126">
        <v>-0.29949999999999999</v>
      </c>
      <c r="H748" s="126">
        <v>2.613</v>
      </c>
      <c r="I748" s="126">
        <v>0.86970000000000003</v>
      </c>
      <c r="J748" s="126">
        <v>1.7666999999999999</v>
      </c>
      <c r="K748" s="126">
        <v>12.1351</v>
      </c>
      <c r="L748" s="126">
        <v>33.449199999999998</v>
      </c>
      <c r="M748" s="126">
        <v>50.4056</v>
      </c>
      <c r="N748" s="126">
        <v>30.319800000000001</v>
      </c>
      <c r="O748" s="126">
        <v>11.8086</v>
      </c>
      <c r="P748" s="126">
        <v>17.553699999999999</v>
      </c>
      <c r="Q748" s="126">
        <v>17.273700000000002</v>
      </c>
      <c r="R748" s="126">
        <v>17.924199999999999</v>
      </c>
      <c r="S748" s="119" t="s">
        <v>1817</v>
      </c>
    </row>
    <row r="749" spans="1:19" x14ac:dyDescent="0.3">
      <c r="A749" s="122" t="s">
        <v>1871</v>
      </c>
      <c r="B749" s="122" t="s">
        <v>1900</v>
      </c>
      <c r="C749" s="122">
        <v>141925</v>
      </c>
      <c r="D749" s="125">
        <v>44260</v>
      </c>
      <c r="E749" s="126">
        <v>16.71</v>
      </c>
      <c r="F749" s="126">
        <v>-0.65400000000000003</v>
      </c>
      <c r="G749" s="126">
        <v>0.72330000000000005</v>
      </c>
      <c r="H749" s="126">
        <v>3.5958000000000001</v>
      </c>
      <c r="I749" s="126">
        <v>0.1799</v>
      </c>
      <c r="J749" s="126">
        <v>1.3341000000000001</v>
      </c>
      <c r="K749" s="126">
        <v>11.325799999999999</v>
      </c>
      <c r="L749" s="126">
        <v>30.241599999999998</v>
      </c>
      <c r="M749" s="126">
        <v>41.9711</v>
      </c>
      <c r="N749" s="126">
        <v>27.168900000000001</v>
      </c>
      <c r="O749" s="126">
        <v>18.726400000000002</v>
      </c>
      <c r="P749" s="126"/>
      <c r="Q749" s="126">
        <v>16.8414</v>
      </c>
      <c r="R749" s="126">
        <v>22.771100000000001</v>
      </c>
      <c r="S749" s="119" t="s">
        <v>1817</v>
      </c>
    </row>
    <row r="750" spans="1:19" x14ac:dyDescent="0.3">
      <c r="A750" s="122" t="s">
        <v>1871</v>
      </c>
      <c r="B750" s="122" t="s">
        <v>1901</v>
      </c>
      <c r="C750" s="122">
        <v>141927</v>
      </c>
      <c r="D750" s="125">
        <v>44260</v>
      </c>
      <c r="E750" s="126">
        <v>15.88</v>
      </c>
      <c r="F750" s="126">
        <v>-0.68789999999999996</v>
      </c>
      <c r="G750" s="126">
        <v>0.69750000000000001</v>
      </c>
      <c r="H750" s="126">
        <v>3.5876999999999999</v>
      </c>
      <c r="I750" s="126">
        <v>0.12609999999999999</v>
      </c>
      <c r="J750" s="126">
        <v>1.2110000000000001</v>
      </c>
      <c r="K750" s="126">
        <v>10.971299999999999</v>
      </c>
      <c r="L750" s="126">
        <v>29.421399999999998</v>
      </c>
      <c r="M750" s="126">
        <v>40.406700000000001</v>
      </c>
      <c r="N750" s="126">
        <v>25.3354</v>
      </c>
      <c r="O750" s="126">
        <v>16.924399999999999</v>
      </c>
      <c r="P750" s="126"/>
      <c r="Q750" s="126">
        <v>15.050599999999999</v>
      </c>
      <c r="R750" s="126">
        <v>21.003299999999999</v>
      </c>
      <c r="S750" s="119" t="s">
        <v>1817</v>
      </c>
    </row>
    <row r="751" spans="1:19" x14ac:dyDescent="0.3">
      <c r="A751" s="122" t="s">
        <v>1871</v>
      </c>
      <c r="B751" s="122" t="s">
        <v>1912</v>
      </c>
      <c r="C751" s="122">
        <v>148405</v>
      </c>
      <c r="D751" s="125">
        <v>44260</v>
      </c>
      <c r="E751" s="126">
        <v>14.92</v>
      </c>
      <c r="F751" s="126">
        <v>-1.1266</v>
      </c>
      <c r="G751" s="126">
        <v>0.6069</v>
      </c>
      <c r="H751" s="126">
        <v>2.8256000000000001</v>
      </c>
      <c r="I751" s="126">
        <v>1.4276</v>
      </c>
      <c r="J751" s="126">
        <v>4.5549999999999997</v>
      </c>
      <c r="K751" s="126">
        <v>13.632899999999999</v>
      </c>
      <c r="L751" s="126">
        <v>34.414400000000001</v>
      </c>
      <c r="M751" s="126"/>
      <c r="N751" s="126"/>
      <c r="O751" s="126"/>
      <c r="P751" s="126"/>
      <c r="Q751" s="126">
        <v>49.2</v>
      </c>
      <c r="R751" s="126"/>
      <c r="S751" s="119" t="s">
        <v>1817</v>
      </c>
    </row>
    <row r="752" spans="1:19" x14ac:dyDescent="0.3">
      <c r="A752" s="122" t="s">
        <v>1871</v>
      </c>
      <c r="B752" s="122" t="s">
        <v>1921</v>
      </c>
      <c r="C752" s="122">
        <v>118275</v>
      </c>
      <c r="D752" s="125">
        <v>44260</v>
      </c>
      <c r="E752" s="126">
        <v>196.73</v>
      </c>
      <c r="F752" s="126">
        <v>-1.0761000000000001</v>
      </c>
      <c r="G752" s="126">
        <v>0</v>
      </c>
      <c r="H752" s="126">
        <v>2.4796</v>
      </c>
      <c r="I752" s="126">
        <v>-0.1168</v>
      </c>
      <c r="J752" s="126">
        <v>0.58799999999999997</v>
      </c>
      <c r="K752" s="126">
        <v>12.122400000000001</v>
      </c>
      <c r="L752" s="126">
        <v>29.751999999999999</v>
      </c>
      <c r="M752" s="126">
        <v>45.006300000000003</v>
      </c>
      <c r="N752" s="126">
        <v>31.936199999999999</v>
      </c>
      <c r="O752" s="126">
        <v>16.263500000000001</v>
      </c>
      <c r="P752" s="126">
        <v>18.611599999999999</v>
      </c>
      <c r="Q752" s="126">
        <v>14.734</v>
      </c>
      <c r="R752" s="126">
        <v>21.6526</v>
      </c>
      <c r="S752" s="119" t="s">
        <v>1817</v>
      </c>
    </row>
    <row r="753" spans="1:19" x14ac:dyDescent="0.3">
      <c r="A753" s="122" t="s">
        <v>1871</v>
      </c>
      <c r="B753" s="122" t="s">
        <v>1922</v>
      </c>
      <c r="C753" s="122">
        <v>101922</v>
      </c>
      <c r="D753" s="125">
        <v>44260</v>
      </c>
      <c r="E753" s="126">
        <v>185.19</v>
      </c>
      <c r="F753" s="126">
        <v>-1.0737000000000001</v>
      </c>
      <c r="G753" s="126">
        <v>-1.0800000000000001E-2</v>
      </c>
      <c r="H753" s="126">
        <v>2.4508000000000001</v>
      </c>
      <c r="I753" s="126">
        <v>-0.16170000000000001</v>
      </c>
      <c r="J753" s="126">
        <v>0.4884</v>
      </c>
      <c r="K753" s="126">
        <v>11.775700000000001</v>
      </c>
      <c r="L753" s="126">
        <v>28.953399999999998</v>
      </c>
      <c r="M753" s="126">
        <v>43.591500000000003</v>
      </c>
      <c r="N753" s="126">
        <v>30.186299999999999</v>
      </c>
      <c r="O753" s="126">
        <v>15.0847</v>
      </c>
      <c r="P753" s="126">
        <v>17.583200000000001</v>
      </c>
      <c r="Q753" s="126">
        <v>18.1736</v>
      </c>
      <c r="R753" s="126">
        <v>20.182200000000002</v>
      </c>
      <c r="S753" s="119"/>
    </row>
    <row r="754" spans="1:19" x14ac:dyDescent="0.3">
      <c r="A754" s="122" t="s">
        <v>1871</v>
      </c>
      <c r="B754" s="122" t="s">
        <v>1880</v>
      </c>
      <c r="C754" s="122">
        <v>119077</v>
      </c>
      <c r="D754" s="125">
        <v>44260</v>
      </c>
      <c r="E754" s="126">
        <v>163.16373800046799</v>
      </c>
      <c r="F754" s="126">
        <v>-0.84630000000000005</v>
      </c>
      <c r="G754" s="126">
        <v>0.7258</v>
      </c>
      <c r="H754" s="126">
        <v>2.9367000000000001</v>
      </c>
      <c r="I754" s="126">
        <v>0.71899999999999997</v>
      </c>
      <c r="J754" s="126">
        <v>2.9493999999999998</v>
      </c>
      <c r="K754" s="126">
        <v>14.876300000000001</v>
      </c>
      <c r="L754" s="126">
        <v>36.062899999999999</v>
      </c>
      <c r="M754" s="126">
        <v>50.117699999999999</v>
      </c>
      <c r="N754" s="126">
        <v>27.803799999999999</v>
      </c>
      <c r="O754" s="126">
        <v>14.1645</v>
      </c>
      <c r="P754" s="126">
        <v>18.115200000000002</v>
      </c>
      <c r="Q754" s="126">
        <v>15.374599999999999</v>
      </c>
      <c r="R754" s="126">
        <v>22.445499999999999</v>
      </c>
      <c r="S754" s="119"/>
    </row>
    <row r="755" spans="1:19" x14ac:dyDescent="0.3">
      <c r="A755" s="122" t="s">
        <v>1871</v>
      </c>
      <c r="B755" s="122" t="s">
        <v>1881</v>
      </c>
      <c r="C755" s="122">
        <v>100080</v>
      </c>
      <c r="D755" s="125">
        <v>44260</v>
      </c>
      <c r="E755" s="126">
        <v>693.92535590528803</v>
      </c>
      <c r="F755" s="126">
        <v>-0.85019999999999996</v>
      </c>
      <c r="G755" s="126">
        <v>0.71599999999999997</v>
      </c>
      <c r="H755" s="126">
        <v>2.9154</v>
      </c>
      <c r="I755" s="126">
        <v>0.67889999999999995</v>
      </c>
      <c r="J755" s="126">
        <v>2.8687999999999998</v>
      </c>
      <c r="K755" s="126">
        <v>14.583600000000001</v>
      </c>
      <c r="L755" s="126">
        <v>35.3748</v>
      </c>
      <c r="M755" s="126">
        <v>49.002099999999999</v>
      </c>
      <c r="N755" s="126">
        <v>26.4864</v>
      </c>
      <c r="O755" s="126">
        <v>13.151</v>
      </c>
      <c r="P755" s="126">
        <v>17.145499999999998</v>
      </c>
      <c r="Q755" s="126">
        <v>19.440899999999999</v>
      </c>
      <c r="R755" s="126">
        <v>21.2745</v>
      </c>
      <c r="S755" s="119"/>
    </row>
    <row r="756" spans="1:19" x14ac:dyDescent="0.3">
      <c r="A756" s="122" t="s">
        <v>1871</v>
      </c>
      <c r="B756" s="122" t="s">
        <v>1882</v>
      </c>
      <c r="C756" s="122">
        <v>140353</v>
      </c>
      <c r="D756" s="125">
        <v>44260</v>
      </c>
      <c r="E756" s="126">
        <v>20.494</v>
      </c>
      <c r="F756" s="126">
        <v>-1.4</v>
      </c>
      <c r="G756" s="126">
        <v>2.4400000000000002E-2</v>
      </c>
      <c r="H756" s="126">
        <v>2.0312999999999999</v>
      </c>
      <c r="I756" s="126">
        <v>0.41649999999999998</v>
      </c>
      <c r="J756" s="126">
        <v>2.133</v>
      </c>
      <c r="K756" s="126">
        <v>16.238399999999999</v>
      </c>
      <c r="L756" s="126">
        <v>35.220399999999998</v>
      </c>
      <c r="M756" s="126">
        <v>53.824199999999998</v>
      </c>
      <c r="N756" s="126">
        <v>32.450099999999999</v>
      </c>
      <c r="O756" s="126">
        <v>12.565</v>
      </c>
      <c r="P756" s="126">
        <v>17.9316</v>
      </c>
      <c r="Q756" s="126">
        <v>12.5097</v>
      </c>
      <c r="R756" s="126">
        <v>19.095600000000001</v>
      </c>
      <c r="S756" s="119"/>
    </row>
    <row r="757" spans="1:19" x14ac:dyDescent="0.3">
      <c r="A757" s="122" t="s">
        <v>1871</v>
      </c>
      <c r="B757" s="122" t="s">
        <v>1883</v>
      </c>
      <c r="C757" s="122">
        <v>140355</v>
      </c>
      <c r="D757" s="125">
        <v>44260</v>
      </c>
      <c r="E757" s="126">
        <v>19.033000000000001</v>
      </c>
      <c r="F757" s="126">
        <v>-1.409</v>
      </c>
      <c r="G757" s="126">
        <v>5.3E-3</v>
      </c>
      <c r="H757" s="126">
        <v>1.9935</v>
      </c>
      <c r="I757" s="126">
        <v>0.34799999999999998</v>
      </c>
      <c r="J757" s="126">
        <v>1.9935</v>
      </c>
      <c r="K757" s="126">
        <v>15.7303</v>
      </c>
      <c r="L757" s="126">
        <v>34.035200000000003</v>
      </c>
      <c r="M757" s="126">
        <v>51.802500000000002</v>
      </c>
      <c r="N757" s="126">
        <v>30.1313</v>
      </c>
      <c r="O757" s="126">
        <v>10.7034</v>
      </c>
      <c r="P757" s="126">
        <v>16.472799999999999</v>
      </c>
      <c r="Q757" s="126">
        <v>11.1511</v>
      </c>
      <c r="R757" s="126">
        <v>17.007899999999999</v>
      </c>
      <c r="S757" s="119" t="s">
        <v>1824</v>
      </c>
    </row>
    <row r="758" spans="1:19" x14ac:dyDescent="0.3">
      <c r="A758" s="122" t="s">
        <v>1871</v>
      </c>
      <c r="B758" s="122" t="s">
        <v>1923</v>
      </c>
      <c r="C758" s="122">
        <v>143793</v>
      </c>
      <c r="D758" s="125">
        <v>44260</v>
      </c>
      <c r="E758" s="126">
        <v>13.8979</v>
      </c>
      <c r="F758" s="126">
        <v>-1.2154</v>
      </c>
      <c r="G758" s="126">
        <v>0.33789999999999998</v>
      </c>
      <c r="H758" s="126">
        <v>2.4428000000000001</v>
      </c>
      <c r="I758" s="126">
        <v>-8.48E-2</v>
      </c>
      <c r="J758" s="126">
        <v>2.0202</v>
      </c>
      <c r="K758" s="126">
        <v>13.8109</v>
      </c>
      <c r="L758" s="126">
        <v>29.697800000000001</v>
      </c>
      <c r="M758" s="126">
        <v>43.614899999999999</v>
      </c>
      <c r="N758" s="126">
        <v>25.123999999999999</v>
      </c>
      <c r="O758" s="126"/>
      <c r="P758" s="126"/>
      <c r="Q758" s="126">
        <v>13.1853</v>
      </c>
      <c r="R758" s="126">
        <v>16.2821</v>
      </c>
      <c r="S758" s="119" t="s">
        <v>1824</v>
      </c>
    </row>
    <row r="759" spans="1:19" x14ac:dyDescent="0.3">
      <c r="A759" s="122" t="s">
        <v>1871</v>
      </c>
      <c r="B759" s="122" t="s">
        <v>1924</v>
      </c>
      <c r="C759" s="122">
        <v>143787</v>
      </c>
      <c r="D759" s="125">
        <v>44260</v>
      </c>
      <c r="E759" s="126">
        <v>13.1402</v>
      </c>
      <c r="F759" s="126">
        <v>-1.2208000000000001</v>
      </c>
      <c r="G759" s="126">
        <v>0.32069999999999999</v>
      </c>
      <c r="H759" s="126">
        <v>2.4009999999999998</v>
      </c>
      <c r="I759" s="126">
        <v>-0.16789999999999999</v>
      </c>
      <c r="J759" s="126">
        <v>1.8493999999999999</v>
      </c>
      <c r="K759" s="126">
        <v>13.236599999999999</v>
      </c>
      <c r="L759" s="126">
        <v>28.329799999999999</v>
      </c>
      <c r="M759" s="126">
        <v>41.359400000000001</v>
      </c>
      <c r="N759" s="126">
        <v>22.674900000000001</v>
      </c>
      <c r="O759" s="126"/>
      <c r="P759" s="126"/>
      <c r="Q759" s="126">
        <v>10.822699999999999</v>
      </c>
      <c r="R759" s="126">
        <v>13.9664</v>
      </c>
      <c r="S759" s="119"/>
    </row>
    <row r="760" spans="1:19" x14ac:dyDescent="0.3">
      <c r="A760" s="122" t="s">
        <v>1871</v>
      </c>
      <c r="B760" s="122" t="s">
        <v>1888</v>
      </c>
      <c r="C760" s="122">
        <v>100520</v>
      </c>
      <c r="D760" s="125">
        <v>44260</v>
      </c>
      <c r="E760" s="126">
        <v>787.04669999999999</v>
      </c>
      <c r="F760" s="126">
        <v>-1.3665</v>
      </c>
      <c r="G760" s="126">
        <v>-0.66679999999999995</v>
      </c>
      <c r="H760" s="126">
        <v>2.4094000000000002</v>
      </c>
      <c r="I760" s="126">
        <v>0.72629999999999995</v>
      </c>
      <c r="J760" s="126">
        <v>1.7998000000000001</v>
      </c>
      <c r="K760" s="126">
        <v>18.558599999999998</v>
      </c>
      <c r="L760" s="126">
        <v>40.897399999999998</v>
      </c>
      <c r="M760" s="126">
        <v>55.414200000000001</v>
      </c>
      <c r="N760" s="126">
        <v>41.445599999999999</v>
      </c>
      <c r="O760" s="126">
        <v>11.001200000000001</v>
      </c>
      <c r="P760" s="126">
        <v>13.667999999999999</v>
      </c>
      <c r="Q760" s="126">
        <v>17.946300000000001</v>
      </c>
      <c r="R760" s="126">
        <v>16.957999999999998</v>
      </c>
      <c r="S760" s="119"/>
    </row>
    <row r="761" spans="1:19" x14ac:dyDescent="0.3">
      <c r="A761" s="122" t="s">
        <v>1871</v>
      </c>
      <c r="B761" s="122" t="s">
        <v>1889</v>
      </c>
      <c r="C761" s="122">
        <v>118535</v>
      </c>
      <c r="D761" s="125">
        <v>44260</v>
      </c>
      <c r="E761" s="126">
        <v>847.68849999999998</v>
      </c>
      <c r="F761" s="126">
        <v>-1.3645</v>
      </c>
      <c r="G761" s="126">
        <v>-0.66080000000000005</v>
      </c>
      <c r="H761" s="126">
        <v>2.4241000000000001</v>
      </c>
      <c r="I761" s="126">
        <v>0.75529999999999997</v>
      </c>
      <c r="J761" s="126">
        <v>1.8580000000000001</v>
      </c>
      <c r="K761" s="126">
        <v>18.7774</v>
      </c>
      <c r="L761" s="126">
        <v>41.417900000000003</v>
      </c>
      <c r="M761" s="126">
        <v>56.278199999999998</v>
      </c>
      <c r="N761" s="126">
        <v>42.509500000000003</v>
      </c>
      <c r="O761" s="126">
        <v>11.9435</v>
      </c>
      <c r="P761" s="126">
        <v>14.756399999999999</v>
      </c>
      <c r="Q761" s="126">
        <v>15.895099999999999</v>
      </c>
      <c r="R761" s="126">
        <v>17.8766</v>
      </c>
      <c r="S761" s="119"/>
    </row>
    <row r="762" spans="1:19" x14ac:dyDescent="0.3">
      <c r="A762" s="122" t="s">
        <v>1871</v>
      </c>
      <c r="B762" s="122" t="s">
        <v>1890</v>
      </c>
      <c r="C762" s="122">
        <v>101762</v>
      </c>
      <c r="D762" s="125">
        <v>44260</v>
      </c>
      <c r="E762" s="126">
        <v>823.33399999999995</v>
      </c>
      <c r="F762" s="126">
        <v>-1.5444</v>
      </c>
      <c r="G762" s="126">
        <v>-1.0956999999999999</v>
      </c>
      <c r="H762" s="126">
        <v>1.5766</v>
      </c>
      <c r="I762" s="126">
        <v>0.30459999999999998</v>
      </c>
      <c r="J762" s="126">
        <v>1.8814</v>
      </c>
      <c r="K762" s="126">
        <v>20.228400000000001</v>
      </c>
      <c r="L762" s="126">
        <v>41.458100000000002</v>
      </c>
      <c r="M762" s="126">
        <v>53.997799999999998</v>
      </c>
      <c r="N762" s="126">
        <v>35.6721</v>
      </c>
      <c r="O762" s="126">
        <v>10.202400000000001</v>
      </c>
      <c r="P762" s="126">
        <v>15.716200000000001</v>
      </c>
      <c r="Q762" s="126">
        <v>18.3414</v>
      </c>
      <c r="R762" s="126">
        <v>14.054600000000001</v>
      </c>
      <c r="S762" s="119"/>
    </row>
    <row r="763" spans="1:19" x14ac:dyDescent="0.3">
      <c r="A763" s="122" t="s">
        <v>1871</v>
      </c>
      <c r="B763" s="122" t="s">
        <v>1891</v>
      </c>
      <c r="C763" s="122">
        <v>118955</v>
      </c>
      <c r="D763" s="125">
        <v>44260</v>
      </c>
      <c r="E763" s="126">
        <v>874.80899999999997</v>
      </c>
      <c r="F763" s="126">
        <v>-1.5427</v>
      </c>
      <c r="G763" s="126">
        <v>-1.0905</v>
      </c>
      <c r="H763" s="126">
        <v>1.5884</v>
      </c>
      <c r="I763" s="126">
        <v>0.32579999999999998</v>
      </c>
      <c r="J763" s="126">
        <v>1.9245000000000001</v>
      </c>
      <c r="K763" s="126">
        <v>20.398099999999999</v>
      </c>
      <c r="L763" s="126">
        <v>41.848700000000001</v>
      </c>
      <c r="M763" s="126">
        <v>54.656300000000002</v>
      </c>
      <c r="N763" s="126">
        <v>36.460500000000003</v>
      </c>
      <c r="O763" s="126">
        <v>10.941599999999999</v>
      </c>
      <c r="P763" s="126">
        <v>16.5825</v>
      </c>
      <c r="Q763" s="126">
        <v>14.2858</v>
      </c>
      <c r="R763" s="126">
        <v>14.689</v>
      </c>
      <c r="S763" s="118"/>
    </row>
    <row r="764" spans="1:19" x14ac:dyDescent="0.3">
      <c r="A764" s="122" t="s">
        <v>1871</v>
      </c>
      <c r="B764" s="122" t="s">
        <v>1884</v>
      </c>
      <c r="C764" s="122">
        <v>102252</v>
      </c>
      <c r="D764" s="125">
        <v>44260</v>
      </c>
      <c r="E764" s="126">
        <v>109.0552</v>
      </c>
      <c r="F764" s="126">
        <v>-1.2558</v>
      </c>
      <c r="G764" s="126">
        <v>0.18049999999999999</v>
      </c>
      <c r="H764" s="126">
        <v>2.6288999999999998</v>
      </c>
      <c r="I764" s="126">
        <v>0.37109999999999999</v>
      </c>
      <c r="J764" s="126">
        <v>0.74250000000000005</v>
      </c>
      <c r="K764" s="126">
        <v>12.9565</v>
      </c>
      <c r="L764" s="126">
        <v>32.104100000000003</v>
      </c>
      <c r="M764" s="126">
        <v>48.871899999999997</v>
      </c>
      <c r="N764" s="126">
        <v>28.671600000000002</v>
      </c>
      <c r="O764" s="126">
        <v>8.0076000000000001</v>
      </c>
      <c r="P764" s="126">
        <v>13.4724</v>
      </c>
      <c r="Q764" s="126">
        <v>15.053699999999999</v>
      </c>
      <c r="R764" s="126">
        <v>14.475899999999999</v>
      </c>
      <c r="S764" s="121"/>
    </row>
    <row r="765" spans="1:19" x14ac:dyDescent="0.3">
      <c r="A765" s="122" t="s">
        <v>1871</v>
      </c>
      <c r="B765" s="122" t="s">
        <v>1885</v>
      </c>
      <c r="C765" s="122">
        <v>120046</v>
      </c>
      <c r="D765" s="125">
        <v>44260</v>
      </c>
      <c r="E765" s="126">
        <v>116.7453</v>
      </c>
      <c r="F765" s="126">
        <v>-1.2526999999999999</v>
      </c>
      <c r="G765" s="126">
        <v>0.19020000000000001</v>
      </c>
      <c r="H765" s="126">
        <v>2.6518000000000002</v>
      </c>
      <c r="I765" s="126">
        <v>0.41599999999999998</v>
      </c>
      <c r="J765" s="126">
        <v>0.83279999999999998</v>
      </c>
      <c r="K765" s="126">
        <v>13.2841</v>
      </c>
      <c r="L765" s="126">
        <v>32.865499999999997</v>
      </c>
      <c r="M765" s="126">
        <v>50.1663</v>
      </c>
      <c r="N765" s="126">
        <v>30.171299999999999</v>
      </c>
      <c r="O765" s="126">
        <v>9.0823</v>
      </c>
      <c r="P765" s="126">
        <v>14.4846</v>
      </c>
      <c r="Q765" s="126">
        <v>14.613300000000001</v>
      </c>
      <c r="R765" s="126">
        <v>15.770099999999999</v>
      </c>
      <c r="S765" s="119" t="s">
        <v>1815</v>
      </c>
    </row>
    <row r="766" spans="1:19" x14ac:dyDescent="0.3">
      <c r="A766" s="122" t="s">
        <v>1871</v>
      </c>
      <c r="B766" s="122" t="s">
        <v>1892</v>
      </c>
      <c r="C766" s="122">
        <v>128235</v>
      </c>
      <c r="D766" s="125">
        <v>44260</v>
      </c>
      <c r="E766" s="126">
        <v>27.36</v>
      </c>
      <c r="F766" s="126">
        <v>-1.2274</v>
      </c>
      <c r="G766" s="126">
        <v>0.4405</v>
      </c>
      <c r="H766" s="126">
        <v>3.012</v>
      </c>
      <c r="I766" s="126">
        <v>0.4037</v>
      </c>
      <c r="J766" s="126">
        <v>1.7857000000000001</v>
      </c>
      <c r="K766" s="126">
        <v>10.367100000000001</v>
      </c>
      <c r="L766" s="126">
        <v>27.255800000000001</v>
      </c>
      <c r="M766" s="126">
        <v>41.249400000000001</v>
      </c>
      <c r="N766" s="126">
        <v>27.790800000000001</v>
      </c>
      <c r="O766" s="126">
        <v>9.2623999999999995</v>
      </c>
      <c r="P766" s="126">
        <v>12.094200000000001</v>
      </c>
      <c r="Q766" s="126">
        <v>15.6013</v>
      </c>
      <c r="R766" s="126">
        <v>16.156099999999999</v>
      </c>
      <c r="S766" s="119" t="s">
        <v>1815</v>
      </c>
    </row>
    <row r="767" spans="1:19" x14ac:dyDescent="0.3">
      <c r="A767" s="122" t="s">
        <v>1871</v>
      </c>
      <c r="B767" s="122" t="s">
        <v>1893</v>
      </c>
      <c r="C767" s="122">
        <v>128236</v>
      </c>
      <c r="D767" s="125">
        <v>44260</v>
      </c>
      <c r="E767" s="126">
        <v>29.94</v>
      </c>
      <c r="F767" s="126">
        <v>-1.2206999999999999</v>
      </c>
      <c r="G767" s="126">
        <v>0.43609999999999999</v>
      </c>
      <c r="H767" s="126">
        <v>2.9927999999999999</v>
      </c>
      <c r="I767" s="126">
        <v>0.43609999999999999</v>
      </c>
      <c r="J767" s="126">
        <v>1.8714</v>
      </c>
      <c r="K767" s="126">
        <v>10.7249</v>
      </c>
      <c r="L767" s="126">
        <v>28.058199999999999</v>
      </c>
      <c r="M767" s="126">
        <v>42.639400000000002</v>
      </c>
      <c r="N767" s="126">
        <v>29.386299999999999</v>
      </c>
      <c r="O767" s="126">
        <v>10.992599999999999</v>
      </c>
      <c r="P767" s="126">
        <v>13.8813</v>
      </c>
      <c r="Q767" s="126">
        <v>17.111599999999999</v>
      </c>
      <c r="R767" s="126">
        <v>17.761399999999998</v>
      </c>
      <c r="S767" s="119" t="s">
        <v>1815</v>
      </c>
    </row>
    <row r="768" spans="1:19" x14ac:dyDescent="0.3">
      <c r="A768" s="122" t="s">
        <v>1871</v>
      </c>
      <c r="B768" s="122" t="s">
        <v>1915</v>
      </c>
      <c r="C768" s="122">
        <v>118424</v>
      </c>
      <c r="D768" s="125">
        <v>44260</v>
      </c>
      <c r="E768" s="126">
        <v>119.85</v>
      </c>
      <c r="F768" s="126">
        <v>-0.81930000000000003</v>
      </c>
      <c r="G768" s="126">
        <v>0.58750000000000002</v>
      </c>
      <c r="H768" s="126">
        <v>3.4794999999999998</v>
      </c>
      <c r="I768" s="126">
        <v>1.8440000000000001</v>
      </c>
      <c r="J768" s="126">
        <v>1.4302999999999999</v>
      </c>
      <c r="K768" s="126">
        <v>11.613</v>
      </c>
      <c r="L768" s="126">
        <v>29.2044</v>
      </c>
      <c r="M768" s="126">
        <v>41.649900000000002</v>
      </c>
      <c r="N768" s="126">
        <v>18.981400000000001</v>
      </c>
      <c r="O768" s="126">
        <v>7.3624000000000001</v>
      </c>
      <c r="P768" s="126">
        <v>12.1701</v>
      </c>
      <c r="Q768" s="126">
        <v>14.207100000000001</v>
      </c>
      <c r="R768" s="126">
        <v>13.5504</v>
      </c>
      <c r="S768" s="119" t="s">
        <v>1815</v>
      </c>
    </row>
    <row r="769" spans="1:19" x14ac:dyDescent="0.3">
      <c r="A769" s="122" t="s">
        <v>1871</v>
      </c>
      <c r="B769" s="122" t="s">
        <v>1916</v>
      </c>
      <c r="C769" s="122">
        <v>108594</v>
      </c>
      <c r="D769" s="125">
        <v>44260</v>
      </c>
      <c r="E769" s="126">
        <v>113.09</v>
      </c>
      <c r="F769" s="126">
        <v>-0.82430000000000003</v>
      </c>
      <c r="G769" s="126">
        <v>0.57809999999999995</v>
      </c>
      <c r="H769" s="126">
        <v>3.4581</v>
      </c>
      <c r="I769" s="126">
        <v>1.8095000000000001</v>
      </c>
      <c r="J769" s="126">
        <v>1.3714999999999999</v>
      </c>
      <c r="K769" s="126">
        <v>11.4077</v>
      </c>
      <c r="L769" s="126">
        <v>28.760100000000001</v>
      </c>
      <c r="M769" s="126">
        <v>40.9221</v>
      </c>
      <c r="N769" s="126">
        <v>18.158999999999999</v>
      </c>
      <c r="O769" s="126">
        <v>6.6124999999999998</v>
      </c>
      <c r="P769" s="126">
        <v>11.363</v>
      </c>
      <c r="Q769" s="126">
        <v>17.006499999999999</v>
      </c>
      <c r="R769" s="126">
        <v>12.781700000000001</v>
      </c>
      <c r="S769" s="119" t="s">
        <v>1832</v>
      </c>
    </row>
    <row r="770" spans="1:19" x14ac:dyDescent="0.3">
      <c r="A770" s="122" t="s">
        <v>1871</v>
      </c>
      <c r="B770" s="122" t="s">
        <v>1894</v>
      </c>
      <c r="C770" s="122">
        <v>109522</v>
      </c>
      <c r="D770" s="125">
        <v>44260</v>
      </c>
      <c r="E770" s="126">
        <v>42.861600000000003</v>
      </c>
      <c r="F770" s="126">
        <v>-1.4327000000000001</v>
      </c>
      <c r="G770" s="126">
        <v>3.3099999999999997E-2</v>
      </c>
      <c r="H770" s="126">
        <v>2.5876000000000001</v>
      </c>
      <c r="I770" s="126">
        <v>0.19289999999999999</v>
      </c>
      <c r="J770" s="126">
        <v>1.1318999999999999</v>
      </c>
      <c r="K770" s="126">
        <v>14.7935</v>
      </c>
      <c r="L770" s="126">
        <v>35.543199999999999</v>
      </c>
      <c r="M770" s="126">
        <v>45.912300000000002</v>
      </c>
      <c r="N770" s="126">
        <v>25.652899999999999</v>
      </c>
      <c r="O770" s="126">
        <v>12.742900000000001</v>
      </c>
      <c r="P770" s="126">
        <v>17.718399999999999</v>
      </c>
      <c r="Q770" s="126">
        <v>12.3955</v>
      </c>
      <c r="R770" s="126">
        <v>19.906099999999999</v>
      </c>
      <c r="S770" s="119" t="s">
        <v>1832</v>
      </c>
    </row>
    <row r="771" spans="1:19" x14ac:dyDescent="0.3">
      <c r="A771" s="122" t="s">
        <v>1871</v>
      </c>
      <c r="B771" s="122" t="s">
        <v>1895</v>
      </c>
      <c r="C771" s="122">
        <v>120492</v>
      </c>
      <c r="D771" s="125">
        <v>44260</v>
      </c>
      <c r="E771" s="126">
        <v>46.518599999999999</v>
      </c>
      <c r="F771" s="126">
        <v>-1.4307000000000001</v>
      </c>
      <c r="G771" s="126">
        <v>3.9600000000000003E-2</v>
      </c>
      <c r="H771" s="126">
        <v>2.6029</v>
      </c>
      <c r="I771" s="126">
        <v>0.2228</v>
      </c>
      <c r="J771" s="126">
        <v>1.1922999999999999</v>
      </c>
      <c r="K771" s="126">
        <v>15.0169</v>
      </c>
      <c r="L771" s="126">
        <v>36.071399999999997</v>
      </c>
      <c r="M771" s="126">
        <v>46.766300000000001</v>
      </c>
      <c r="N771" s="126">
        <v>26.636700000000001</v>
      </c>
      <c r="O771" s="126">
        <v>13.6248</v>
      </c>
      <c r="P771" s="126">
        <v>18.926500000000001</v>
      </c>
      <c r="Q771" s="126">
        <v>16.0883</v>
      </c>
      <c r="R771" s="126">
        <v>20.843399999999999</v>
      </c>
      <c r="S771" s="119" t="s">
        <v>1818</v>
      </c>
    </row>
    <row r="772" spans="1:19" x14ac:dyDescent="0.3">
      <c r="A772" s="122" t="s">
        <v>1871</v>
      </c>
      <c r="B772" s="122" t="s">
        <v>1902</v>
      </c>
      <c r="C772" s="122">
        <v>112090</v>
      </c>
      <c r="D772" s="125">
        <v>44260</v>
      </c>
      <c r="E772" s="126">
        <v>46.063000000000002</v>
      </c>
      <c r="F772" s="126">
        <v>-1.1375</v>
      </c>
      <c r="G772" s="126">
        <v>0.51060000000000005</v>
      </c>
      <c r="H772" s="126">
        <v>3.4496000000000002</v>
      </c>
      <c r="I772" s="126">
        <v>1.5632999999999999</v>
      </c>
      <c r="J772" s="126">
        <v>2.3395000000000001</v>
      </c>
      <c r="K772" s="126">
        <v>13.735799999999999</v>
      </c>
      <c r="L772" s="126">
        <v>32.857399999999998</v>
      </c>
      <c r="M772" s="126">
        <v>45.796700000000001</v>
      </c>
      <c r="N772" s="126">
        <v>29.147400000000001</v>
      </c>
      <c r="O772" s="126">
        <v>12.5604</v>
      </c>
      <c r="P772" s="126">
        <v>16.810300000000002</v>
      </c>
      <c r="Q772" s="126">
        <v>14.220700000000001</v>
      </c>
      <c r="R772" s="126">
        <v>17.3125</v>
      </c>
      <c r="S772" s="119" t="s">
        <v>1818</v>
      </c>
    </row>
    <row r="773" spans="1:19" x14ac:dyDescent="0.3">
      <c r="A773" s="122" t="s">
        <v>1871</v>
      </c>
      <c r="B773" s="122" t="s">
        <v>1903</v>
      </c>
      <c r="C773" s="122">
        <v>120166</v>
      </c>
      <c r="D773" s="125">
        <v>44260</v>
      </c>
      <c r="E773" s="126">
        <v>49.887999999999998</v>
      </c>
      <c r="F773" s="126">
        <v>-1.1335999999999999</v>
      </c>
      <c r="G773" s="126">
        <v>0.52190000000000003</v>
      </c>
      <c r="H773" s="126">
        <v>3.4699</v>
      </c>
      <c r="I773" s="126">
        <v>1.6049</v>
      </c>
      <c r="J773" s="126">
        <v>2.4184000000000001</v>
      </c>
      <c r="K773" s="126">
        <v>14.0167</v>
      </c>
      <c r="L773" s="126">
        <v>33.486699999999999</v>
      </c>
      <c r="M773" s="126">
        <v>46.833100000000002</v>
      </c>
      <c r="N773" s="126">
        <v>30.439800000000002</v>
      </c>
      <c r="O773" s="126">
        <v>13.6791</v>
      </c>
      <c r="P773" s="126">
        <v>18.049600000000002</v>
      </c>
      <c r="Q773" s="126">
        <v>17.458100000000002</v>
      </c>
      <c r="R773" s="126">
        <v>18.447600000000001</v>
      </c>
      <c r="S773" s="119" t="s">
        <v>1835</v>
      </c>
    </row>
    <row r="774" spans="1:19" x14ac:dyDescent="0.3">
      <c r="A774" s="122" t="s">
        <v>1871</v>
      </c>
      <c r="B774" s="122" t="s">
        <v>1917</v>
      </c>
      <c r="C774" s="122">
        <v>119291</v>
      </c>
      <c r="D774" s="125">
        <v>44260</v>
      </c>
      <c r="E774" s="126">
        <v>107.63</v>
      </c>
      <c r="F774" s="126">
        <v>-0.98980000000000001</v>
      </c>
      <c r="G774" s="126">
        <v>0.25800000000000001</v>
      </c>
      <c r="H774" s="126">
        <v>2.8239999999999998</v>
      </c>
      <c r="I774" s="126">
        <v>0.52210000000000001</v>
      </c>
      <c r="J774" s="126">
        <v>1.85</v>
      </c>
      <c r="K774" s="126">
        <v>12.435499999999999</v>
      </c>
      <c r="L774" s="126">
        <v>26.713000000000001</v>
      </c>
      <c r="M774" s="126">
        <v>44.4679</v>
      </c>
      <c r="N774" s="126">
        <v>29.3521</v>
      </c>
      <c r="O774" s="126">
        <v>8.5767000000000007</v>
      </c>
      <c r="P774" s="126">
        <v>13.721</v>
      </c>
      <c r="Q774" s="126">
        <v>13.5632</v>
      </c>
      <c r="R774" s="126">
        <v>14.6638</v>
      </c>
      <c r="S774" s="119" t="s">
        <v>1835</v>
      </c>
    </row>
    <row r="775" spans="1:19" x14ac:dyDescent="0.3">
      <c r="A775" s="122" t="s">
        <v>1871</v>
      </c>
      <c r="B775" s="122" t="s">
        <v>1918</v>
      </c>
      <c r="C775" s="122">
        <v>118043</v>
      </c>
      <c r="D775" s="125">
        <v>44260</v>
      </c>
      <c r="E775" s="126">
        <v>101.74299999999999</v>
      </c>
      <c r="F775" s="126">
        <v>-0.99160000000000004</v>
      </c>
      <c r="G775" s="126">
        <v>0.25219999999999998</v>
      </c>
      <c r="H775" s="126">
        <v>2.8102</v>
      </c>
      <c r="I775" s="126">
        <v>0.49580000000000002</v>
      </c>
      <c r="J775" s="126">
        <v>1.798</v>
      </c>
      <c r="K775" s="126">
        <v>12.252000000000001</v>
      </c>
      <c r="L775" s="126">
        <v>26.2837</v>
      </c>
      <c r="M775" s="126">
        <v>43.7089</v>
      </c>
      <c r="N775" s="126">
        <v>28.4618</v>
      </c>
      <c r="O775" s="126">
        <v>7.8103999999999996</v>
      </c>
      <c r="P775" s="126">
        <v>12.9131</v>
      </c>
      <c r="Q775" s="126">
        <v>15.800599999999999</v>
      </c>
      <c r="R775" s="126">
        <v>13.8764</v>
      </c>
      <c r="S775" s="119" t="s">
        <v>1835</v>
      </c>
    </row>
    <row r="776" spans="1:19" x14ac:dyDescent="0.3">
      <c r="A776" s="122" t="s">
        <v>1871</v>
      </c>
      <c r="B776" s="122" t="s">
        <v>1919</v>
      </c>
      <c r="C776" s="122">
        <v>100313</v>
      </c>
      <c r="D776" s="125">
        <v>44260</v>
      </c>
      <c r="E776" s="126">
        <v>57.651699999999998</v>
      </c>
      <c r="F776" s="126">
        <v>-0.98360000000000003</v>
      </c>
      <c r="G776" s="126">
        <v>0.28699999999999998</v>
      </c>
      <c r="H776" s="126">
        <v>2.9190999999999998</v>
      </c>
      <c r="I776" s="126">
        <v>0.18490000000000001</v>
      </c>
      <c r="J776" s="126">
        <v>1.0730999999999999</v>
      </c>
      <c r="K776" s="126">
        <v>8.1631</v>
      </c>
      <c r="L776" s="126">
        <v>23.861999999999998</v>
      </c>
      <c r="M776" s="126">
        <v>33.465400000000002</v>
      </c>
      <c r="N776" s="126">
        <v>17.4116</v>
      </c>
      <c r="O776" s="126">
        <v>8.7263999999999999</v>
      </c>
      <c r="P776" s="126">
        <v>10.9207</v>
      </c>
      <c r="Q776" s="126">
        <v>8.9179999999999993</v>
      </c>
      <c r="R776" s="126">
        <v>13.870200000000001</v>
      </c>
      <c r="S776" s="119" t="s">
        <v>1835</v>
      </c>
    </row>
    <row r="777" spans="1:19" x14ac:dyDescent="0.3">
      <c r="A777" s="122" t="s">
        <v>1871</v>
      </c>
      <c r="B777" s="122" t="s">
        <v>1920</v>
      </c>
      <c r="C777" s="122">
        <v>120264</v>
      </c>
      <c r="D777" s="125">
        <v>44260</v>
      </c>
      <c r="E777" s="126">
        <v>61.074199999999998</v>
      </c>
      <c r="F777" s="126">
        <v>-0.98099999999999998</v>
      </c>
      <c r="G777" s="126">
        <v>0.2949</v>
      </c>
      <c r="H777" s="126">
        <v>2.9384000000000001</v>
      </c>
      <c r="I777" s="126">
        <v>0.22239999999999999</v>
      </c>
      <c r="J777" s="126">
        <v>1.1472</v>
      </c>
      <c r="K777" s="126">
        <v>8.4117999999999995</v>
      </c>
      <c r="L777" s="126">
        <v>24.3871</v>
      </c>
      <c r="M777" s="126">
        <v>34.343299999999999</v>
      </c>
      <c r="N777" s="126">
        <v>18.4803</v>
      </c>
      <c r="O777" s="126">
        <v>9.6377000000000006</v>
      </c>
      <c r="P777" s="126">
        <v>11.826700000000001</v>
      </c>
      <c r="Q777" s="126">
        <v>10.261200000000001</v>
      </c>
      <c r="R777" s="126">
        <v>14.748900000000001</v>
      </c>
      <c r="S777" s="119" t="s">
        <v>1818</v>
      </c>
    </row>
    <row r="778" spans="1:19" x14ac:dyDescent="0.3">
      <c r="A778" s="122" t="s">
        <v>1871</v>
      </c>
      <c r="B778" s="122" t="s">
        <v>1913</v>
      </c>
      <c r="C778" s="122">
        <v>129046</v>
      </c>
      <c r="D778" s="125">
        <v>44260</v>
      </c>
      <c r="E778" s="126">
        <v>34.363999999999997</v>
      </c>
      <c r="F778" s="126">
        <v>-0.9677</v>
      </c>
      <c r="G778" s="126">
        <v>0.87090000000000001</v>
      </c>
      <c r="H778" s="126">
        <v>3.7545000000000002</v>
      </c>
      <c r="I778" s="126">
        <v>2.3441999999999998</v>
      </c>
      <c r="J778" s="126">
        <v>3.5413000000000001</v>
      </c>
      <c r="K778" s="126">
        <v>13.0008</v>
      </c>
      <c r="L778" s="126">
        <v>27.991800000000001</v>
      </c>
      <c r="M778" s="126">
        <v>45.4604</v>
      </c>
      <c r="N778" s="126">
        <v>23.997299999999999</v>
      </c>
      <c r="O778" s="126">
        <v>8.1073000000000004</v>
      </c>
      <c r="P778" s="126">
        <v>15.692500000000001</v>
      </c>
      <c r="Q778" s="126">
        <v>19.722899999999999</v>
      </c>
      <c r="R778" s="126">
        <v>14.922000000000001</v>
      </c>
      <c r="S778" s="119" t="s">
        <v>1822</v>
      </c>
    </row>
    <row r="779" spans="1:19" x14ac:dyDescent="0.3">
      <c r="A779" s="122" t="s">
        <v>1871</v>
      </c>
      <c r="B779" s="122" t="s">
        <v>1914</v>
      </c>
      <c r="C779" s="122">
        <v>129048</v>
      </c>
      <c r="D779" s="125">
        <v>44260</v>
      </c>
      <c r="E779" s="126">
        <v>32.200600000000001</v>
      </c>
      <c r="F779" s="126">
        <v>-0.97</v>
      </c>
      <c r="G779" s="126">
        <v>0.8639</v>
      </c>
      <c r="H779" s="126">
        <v>3.738</v>
      </c>
      <c r="I779" s="126">
        <v>2.3117999999999999</v>
      </c>
      <c r="J779" s="126">
        <v>3.4754</v>
      </c>
      <c r="K779" s="126">
        <v>12.767300000000001</v>
      </c>
      <c r="L779" s="126">
        <v>27.4373</v>
      </c>
      <c r="M779" s="126">
        <v>44.455599999999997</v>
      </c>
      <c r="N779" s="126">
        <v>22.817699999999999</v>
      </c>
      <c r="O779" s="126">
        <v>7.1228999999999996</v>
      </c>
      <c r="P779" s="126">
        <v>14.6457</v>
      </c>
      <c r="Q779" s="126">
        <v>18.5931</v>
      </c>
      <c r="R779" s="126">
        <v>13.888999999999999</v>
      </c>
      <c r="S779" s="119" t="s">
        <v>1822</v>
      </c>
    </row>
    <row r="780" spans="1:19" x14ac:dyDescent="0.3">
      <c r="A780" s="122" t="s">
        <v>1871</v>
      </c>
      <c r="B780" s="122" t="s">
        <v>1873</v>
      </c>
      <c r="C780" s="122">
        <v>122639</v>
      </c>
      <c r="D780" s="125">
        <v>44260</v>
      </c>
      <c r="E780" s="126">
        <v>39.166600000000003</v>
      </c>
      <c r="F780" s="126">
        <v>-0.7782</v>
      </c>
      <c r="G780" s="126">
        <v>-1.6191</v>
      </c>
      <c r="H780" s="126">
        <v>1.0485</v>
      </c>
      <c r="I780" s="126">
        <v>-1.6054999999999999</v>
      </c>
      <c r="J780" s="126">
        <v>-1.27</v>
      </c>
      <c r="K780" s="126">
        <v>8.9426000000000005</v>
      </c>
      <c r="L780" s="126">
        <v>21.720099999999999</v>
      </c>
      <c r="M780" s="126">
        <v>44.351999999999997</v>
      </c>
      <c r="N780" s="126">
        <v>42.6387</v>
      </c>
      <c r="O780" s="126">
        <v>18.066400000000002</v>
      </c>
      <c r="P780" s="126">
        <v>19.2331</v>
      </c>
      <c r="Q780" s="126">
        <v>19.195599999999999</v>
      </c>
      <c r="R780" s="126">
        <v>24.518999999999998</v>
      </c>
      <c r="S780" s="119" t="s">
        <v>1823</v>
      </c>
    </row>
    <row r="781" spans="1:19" x14ac:dyDescent="0.3">
      <c r="A781" s="122" t="s">
        <v>1871</v>
      </c>
      <c r="B781" s="122" t="s">
        <v>1872</v>
      </c>
      <c r="C781" s="122">
        <v>122640</v>
      </c>
      <c r="D781" s="125">
        <v>44260</v>
      </c>
      <c r="E781" s="126">
        <v>37.3001</v>
      </c>
      <c r="F781" s="126">
        <v>-0.7802</v>
      </c>
      <c r="G781" s="126">
        <v>-1.6254</v>
      </c>
      <c r="H781" s="126">
        <v>1.0317000000000001</v>
      </c>
      <c r="I781" s="126">
        <v>-1.6394</v>
      </c>
      <c r="J781" s="126">
        <v>-1.3384</v>
      </c>
      <c r="K781" s="126">
        <v>8.6920999999999999</v>
      </c>
      <c r="L781" s="126">
        <v>21.124300000000002</v>
      </c>
      <c r="M781" s="126">
        <v>43.320300000000003</v>
      </c>
      <c r="N781" s="126">
        <v>41.279699999999998</v>
      </c>
      <c r="O781" s="126">
        <v>17.132100000000001</v>
      </c>
      <c r="P781" s="126">
        <v>18.398</v>
      </c>
      <c r="Q781" s="126">
        <v>18.4496</v>
      </c>
      <c r="R781" s="126">
        <v>23.433499999999999</v>
      </c>
      <c r="S781" s="119" t="s">
        <v>1823</v>
      </c>
    </row>
    <row r="782" spans="1:19" x14ac:dyDescent="0.3">
      <c r="A782" s="122" t="s">
        <v>1871</v>
      </c>
      <c r="B782" s="122" t="s">
        <v>1904</v>
      </c>
      <c r="C782" s="122">
        <v>133839</v>
      </c>
      <c r="D782" s="125">
        <v>44260</v>
      </c>
      <c r="E782" s="126">
        <v>22.3</v>
      </c>
      <c r="F782" s="126">
        <v>-1.5887</v>
      </c>
      <c r="G782" s="126">
        <v>-0.31290000000000001</v>
      </c>
      <c r="H782" s="126">
        <v>1.7336</v>
      </c>
      <c r="I782" s="126">
        <v>0.4052</v>
      </c>
      <c r="J782" s="126">
        <v>1.4559</v>
      </c>
      <c r="K782" s="126">
        <v>13.775499999999999</v>
      </c>
      <c r="L782" s="126">
        <v>36.141599999999997</v>
      </c>
      <c r="M782" s="126">
        <v>60.662799999999997</v>
      </c>
      <c r="N782" s="126">
        <v>53.581299999999999</v>
      </c>
      <c r="O782" s="126">
        <v>18.163599999999999</v>
      </c>
      <c r="P782" s="126">
        <v>19.2974</v>
      </c>
      <c r="Q782" s="126">
        <v>14.2803</v>
      </c>
      <c r="R782" s="126">
        <v>29.392800000000001</v>
      </c>
      <c r="S782" s="119" t="s">
        <v>1822</v>
      </c>
    </row>
    <row r="783" spans="1:19" x14ac:dyDescent="0.3">
      <c r="A783" s="122" t="s">
        <v>1871</v>
      </c>
      <c r="B783" s="122" t="s">
        <v>1905</v>
      </c>
      <c r="C783" s="122">
        <v>133836</v>
      </c>
      <c r="D783" s="125">
        <v>44260</v>
      </c>
      <c r="E783" s="126">
        <v>20.420000000000002</v>
      </c>
      <c r="F783" s="126">
        <v>-1.5904</v>
      </c>
      <c r="G783" s="126">
        <v>-0.34160000000000001</v>
      </c>
      <c r="H783" s="126">
        <v>1.6426000000000001</v>
      </c>
      <c r="I783" s="126">
        <v>0.34399999999999997</v>
      </c>
      <c r="J783" s="126">
        <v>1.2395</v>
      </c>
      <c r="K783" s="126">
        <v>13.1302</v>
      </c>
      <c r="L783" s="126">
        <v>34.696599999999997</v>
      </c>
      <c r="M783" s="126">
        <v>58.294600000000003</v>
      </c>
      <c r="N783" s="126">
        <v>50.59</v>
      </c>
      <c r="O783" s="126">
        <v>15.872999999999999</v>
      </c>
      <c r="P783" s="126">
        <v>17.3185</v>
      </c>
      <c r="Q783" s="126">
        <v>12.6173</v>
      </c>
      <c r="R783" s="126">
        <v>26.960599999999999</v>
      </c>
      <c r="S783" s="119" t="s">
        <v>1822</v>
      </c>
    </row>
    <row r="784" spans="1:19" x14ac:dyDescent="0.3">
      <c r="A784" s="122" t="s">
        <v>1871</v>
      </c>
      <c r="B784" s="122" t="s">
        <v>1906</v>
      </c>
      <c r="C784" s="122">
        <v>119718</v>
      </c>
      <c r="D784" s="125">
        <v>44260</v>
      </c>
      <c r="E784" s="126">
        <v>68.854600000000005</v>
      </c>
      <c r="F784" s="126">
        <v>-1.0208999999999999</v>
      </c>
      <c r="G784" s="126">
        <v>-0.1101</v>
      </c>
      <c r="H784" s="126">
        <v>2.1741999999999999</v>
      </c>
      <c r="I784" s="126">
        <v>0.21690000000000001</v>
      </c>
      <c r="J784" s="126">
        <v>1.7726999999999999</v>
      </c>
      <c r="K784" s="126">
        <v>14.465199999999999</v>
      </c>
      <c r="L784" s="126">
        <v>36.1479</v>
      </c>
      <c r="M784" s="126">
        <v>51.445</v>
      </c>
      <c r="N784" s="126">
        <v>31.049299999999999</v>
      </c>
      <c r="O784" s="126">
        <v>12.2798</v>
      </c>
      <c r="P784" s="126">
        <v>16.866199999999999</v>
      </c>
      <c r="Q784" s="126">
        <v>17.054500000000001</v>
      </c>
      <c r="R784" s="126">
        <v>18.955100000000002</v>
      </c>
      <c r="S784" s="119" t="s">
        <v>1818</v>
      </c>
    </row>
    <row r="785" spans="1:19" x14ac:dyDescent="0.3">
      <c r="A785" s="122" t="s">
        <v>1871</v>
      </c>
      <c r="B785" s="122" t="s">
        <v>1907</v>
      </c>
      <c r="C785" s="122">
        <v>103215</v>
      </c>
      <c r="D785" s="125">
        <v>44260</v>
      </c>
      <c r="E785" s="126">
        <v>64.071899999999999</v>
      </c>
      <c r="F785" s="126">
        <v>-1.0237000000000001</v>
      </c>
      <c r="G785" s="126">
        <v>-0.1183</v>
      </c>
      <c r="H785" s="126">
        <v>2.1547999999999998</v>
      </c>
      <c r="I785" s="126">
        <v>0.17899999999999999</v>
      </c>
      <c r="J785" s="126">
        <v>1.6959</v>
      </c>
      <c r="K785" s="126">
        <v>14.189</v>
      </c>
      <c r="L785" s="126">
        <v>35.5182</v>
      </c>
      <c r="M785" s="126">
        <v>50.378799999999998</v>
      </c>
      <c r="N785" s="126">
        <v>29.8064</v>
      </c>
      <c r="O785" s="126">
        <v>11.183400000000001</v>
      </c>
      <c r="P785" s="126">
        <v>15.661199999999999</v>
      </c>
      <c r="Q785" s="126">
        <v>12.751300000000001</v>
      </c>
      <c r="R785" s="126">
        <v>17.861000000000001</v>
      </c>
      <c r="S785" s="119" t="s">
        <v>1818</v>
      </c>
    </row>
    <row r="786" spans="1:19" x14ac:dyDescent="0.3">
      <c r="A786" s="122" t="s">
        <v>1871</v>
      </c>
      <c r="B786" s="122" t="s">
        <v>1908</v>
      </c>
      <c r="C786" s="122">
        <v>144905</v>
      </c>
      <c r="D786" s="125">
        <v>44260</v>
      </c>
      <c r="E786" s="126">
        <v>13.2608</v>
      </c>
      <c r="F786" s="126">
        <v>-1.1023000000000001</v>
      </c>
      <c r="G786" s="126">
        <v>2.7900000000000001E-2</v>
      </c>
      <c r="H786" s="126">
        <v>2.5615999999999999</v>
      </c>
      <c r="I786" s="126">
        <v>5.96E-2</v>
      </c>
      <c r="J786" s="126">
        <v>-3.4700000000000002E-2</v>
      </c>
      <c r="K786" s="126">
        <v>9.5399999999999991</v>
      </c>
      <c r="L786" s="126">
        <v>24.28</v>
      </c>
      <c r="M786" s="126">
        <v>37.383400000000002</v>
      </c>
      <c r="N786" s="126">
        <v>24.0626</v>
      </c>
      <c r="O786" s="126"/>
      <c r="P786" s="126"/>
      <c r="Q786" s="126">
        <v>12.285600000000001</v>
      </c>
      <c r="R786" s="126">
        <v>14.065300000000001</v>
      </c>
      <c r="S786" s="119" t="s">
        <v>1829</v>
      </c>
    </row>
    <row r="787" spans="1:19" x14ac:dyDescent="0.3">
      <c r="A787" s="122" t="s">
        <v>1871</v>
      </c>
      <c r="B787" s="122" t="s">
        <v>1909</v>
      </c>
      <c r="C787" s="122">
        <v>144902</v>
      </c>
      <c r="D787" s="125">
        <v>44260</v>
      </c>
      <c r="E787" s="126">
        <v>12.6892</v>
      </c>
      <c r="F787" s="126">
        <v>-1.1073999999999999</v>
      </c>
      <c r="G787" s="126">
        <v>1.34E-2</v>
      </c>
      <c r="H787" s="126">
        <v>2.5266000000000002</v>
      </c>
      <c r="I787" s="126">
        <v>-9.4999999999999998E-3</v>
      </c>
      <c r="J787" s="126">
        <v>-0.17150000000000001</v>
      </c>
      <c r="K787" s="126">
        <v>9.0484000000000009</v>
      </c>
      <c r="L787" s="126">
        <v>23.168600000000001</v>
      </c>
      <c r="M787" s="126">
        <v>35.564</v>
      </c>
      <c r="N787" s="126">
        <v>21.8569</v>
      </c>
      <c r="O787" s="126"/>
      <c r="P787" s="126"/>
      <c r="Q787" s="126">
        <v>10.272500000000001</v>
      </c>
      <c r="R787" s="126">
        <v>11.999000000000001</v>
      </c>
      <c r="S787" s="119" t="s">
        <v>1829</v>
      </c>
    </row>
    <row r="788" spans="1:19" x14ac:dyDescent="0.3">
      <c r="A788" s="122" t="s">
        <v>1871</v>
      </c>
      <c r="B788" s="122" t="s">
        <v>1886</v>
      </c>
      <c r="C788" s="122">
        <v>144546</v>
      </c>
      <c r="D788" s="125">
        <v>44260</v>
      </c>
      <c r="E788" s="126">
        <v>14.2058</v>
      </c>
      <c r="F788" s="126">
        <v>-1.1413</v>
      </c>
      <c r="G788" s="126">
        <v>-5.1400000000000001E-2</v>
      </c>
      <c r="H788" s="126">
        <v>2.5815000000000001</v>
      </c>
      <c r="I788" s="126">
        <v>0.78249999999999997</v>
      </c>
      <c r="J788" s="126">
        <v>1.2060999999999999</v>
      </c>
      <c r="K788" s="126">
        <v>11.054</v>
      </c>
      <c r="L788" s="126">
        <v>26.215399999999999</v>
      </c>
      <c r="M788" s="126">
        <v>39.3217</v>
      </c>
      <c r="N788" s="126">
        <v>27.868400000000001</v>
      </c>
      <c r="O788" s="126"/>
      <c r="P788" s="126"/>
      <c r="Q788" s="126">
        <v>15.103</v>
      </c>
      <c r="R788" s="126">
        <v>18.9346</v>
      </c>
      <c r="S788" s="119" t="s">
        <v>1832</v>
      </c>
    </row>
    <row r="789" spans="1:19" x14ac:dyDescent="0.3">
      <c r="A789" s="122" t="s">
        <v>1871</v>
      </c>
      <c r="B789" s="122" t="s">
        <v>1887</v>
      </c>
      <c r="C789" s="122">
        <v>144548</v>
      </c>
      <c r="D789" s="125">
        <v>44260</v>
      </c>
      <c r="E789" s="126">
        <v>13.556699999999999</v>
      </c>
      <c r="F789" s="126">
        <v>-1.1456</v>
      </c>
      <c r="G789" s="126">
        <v>-6.2700000000000006E-2</v>
      </c>
      <c r="H789" s="126">
        <v>2.5547</v>
      </c>
      <c r="I789" s="126">
        <v>0.72889999999999999</v>
      </c>
      <c r="J789" s="126">
        <v>1.1000000000000001</v>
      </c>
      <c r="K789" s="126">
        <v>10.635300000000001</v>
      </c>
      <c r="L789" s="126">
        <v>25.191199999999998</v>
      </c>
      <c r="M789" s="126">
        <v>37.525399999999998</v>
      </c>
      <c r="N789" s="126">
        <v>25.5669</v>
      </c>
      <c r="O789" s="126"/>
      <c r="P789" s="126"/>
      <c r="Q789" s="126">
        <v>12.966200000000001</v>
      </c>
      <c r="R789" s="126">
        <v>16.660299999999999</v>
      </c>
      <c r="S789" s="119" t="s">
        <v>1832</v>
      </c>
    </row>
    <row r="790" spans="1:19" x14ac:dyDescent="0.3">
      <c r="A790" s="122" t="s">
        <v>1871</v>
      </c>
      <c r="B790" s="122" t="s">
        <v>1910</v>
      </c>
      <c r="C790" s="122">
        <v>118883</v>
      </c>
      <c r="D790" s="125">
        <v>44260</v>
      </c>
      <c r="E790" s="126">
        <v>131.47999999999999</v>
      </c>
      <c r="F790" s="126">
        <v>-1.0982000000000001</v>
      </c>
      <c r="G790" s="126">
        <v>0.28989999999999999</v>
      </c>
      <c r="H790" s="126">
        <v>2.2951999999999999</v>
      </c>
      <c r="I790" s="126">
        <v>-0.19739999999999999</v>
      </c>
      <c r="J790" s="126">
        <v>0.94430000000000003</v>
      </c>
      <c r="K790" s="126">
        <v>11.1412</v>
      </c>
      <c r="L790" s="126">
        <v>25.6859</v>
      </c>
      <c r="M790" s="126">
        <v>38.123800000000003</v>
      </c>
      <c r="N790" s="126">
        <v>21.001300000000001</v>
      </c>
      <c r="O790" s="126">
        <v>4.1345000000000001</v>
      </c>
      <c r="P790" s="126">
        <v>10.1151</v>
      </c>
      <c r="Q790" s="126">
        <v>9.1987000000000005</v>
      </c>
      <c r="R790" s="126">
        <v>8.4909999999999997</v>
      </c>
      <c r="S790" s="119" t="s">
        <v>1835</v>
      </c>
    </row>
    <row r="791" spans="1:19" x14ac:dyDescent="0.3">
      <c r="A791" s="122" t="s">
        <v>1871</v>
      </c>
      <c r="B791" s="122" t="s">
        <v>1911</v>
      </c>
      <c r="C791" s="122">
        <v>100476</v>
      </c>
      <c r="D791" s="125">
        <v>44260</v>
      </c>
      <c r="E791" s="126">
        <v>126.66</v>
      </c>
      <c r="F791" s="126">
        <v>-1.101</v>
      </c>
      <c r="G791" s="126">
        <v>0.29299999999999998</v>
      </c>
      <c r="H791" s="126">
        <v>2.2936999999999999</v>
      </c>
      <c r="I791" s="126">
        <v>-0.19700000000000001</v>
      </c>
      <c r="J791" s="126">
        <v>0.94040000000000001</v>
      </c>
      <c r="K791" s="126">
        <v>11.1248</v>
      </c>
      <c r="L791" s="126">
        <v>25.654800000000002</v>
      </c>
      <c r="M791" s="126">
        <v>38.033999999999999</v>
      </c>
      <c r="N791" s="126">
        <v>20.835699999999999</v>
      </c>
      <c r="O791" s="126">
        <v>4.0087000000000002</v>
      </c>
      <c r="P791" s="126">
        <v>9.7873000000000001</v>
      </c>
      <c r="Q791" s="126">
        <v>9.8158999999999992</v>
      </c>
      <c r="R791" s="126">
        <v>8.3733000000000004</v>
      </c>
      <c r="S791" s="119" t="s">
        <v>1835</v>
      </c>
    </row>
    <row r="792" spans="1:19" x14ac:dyDescent="0.3">
      <c r="A792" s="122" t="s">
        <v>1871</v>
      </c>
      <c r="B792" s="122" t="s">
        <v>1896</v>
      </c>
      <c r="C792" s="122">
        <v>119292</v>
      </c>
      <c r="D792" s="125">
        <v>44260</v>
      </c>
      <c r="E792" s="126">
        <v>28.84</v>
      </c>
      <c r="F792" s="126">
        <v>-1.0973999999999999</v>
      </c>
      <c r="G792" s="126">
        <v>6.9400000000000003E-2</v>
      </c>
      <c r="H792" s="126">
        <v>2.1246</v>
      </c>
      <c r="I792" s="126">
        <v>0.45279999999999998</v>
      </c>
      <c r="J792" s="126">
        <v>2.1246</v>
      </c>
      <c r="K792" s="126">
        <v>14.8089</v>
      </c>
      <c r="L792" s="126">
        <v>31.809899999999999</v>
      </c>
      <c r="M792" s="126">
        <v>50.679200000000002</v>
      </c>
      <c r="N792" s="126">
        <v>36.552999999999997</v>
      </c>
      <c r="O792" s="126">
        <v>14.371499999999999</v>
      </c>
      <c r="P792" s="126">
        <v>15.798299999999999</v>
      </c>
      <c r="Q792" s="126">
        <v>12.647</v>
      </c>
      <c r="R792" s="126">
        <v>21.9559</v>
      </c>
      <c r="S792" s="119" t="s">
        <v>1832</v>
      </c>
    </row>
    <row r="793" spans="1:19" x14ac:dyDescent="0.3">
      <c r="A793" s="122" t="s">
        <v>1871</v>
      </c>
      <c r="B793" s="122" t="s">
        <v>1897</v>
      </c>
      <c r="C793" s="122">
        <v>115270</v>
      </c>
      <c r="D793" s="125">
        <v>44260</v>
      </c>
      <c r="E793" s="126">
        <v>27.18</v>
      </c>
      <c r="F793" s="126">
        <v>-1.1276999999999999</v>
      </c>
      <c r="G793" s="126">
        <v>3.6799999999999999E-2</v>
      </c>
      <c r="H793" s="126">
        <v>2.1036999999999999</v>
      </c>
      <c r="I793" s="126">
        <v>0.40639999999999998</v>
      </c>
      <c r="J793" s="126">
        <v>2.0653000000000001</v>
      </c>
      <c r="K793" s="126">
        <v>14.5868</v>
      </c>
      <c r="L793" s="126">
        <v>31.304300000000001</v>
      </c>
      <c r="M793" s="126">
        <v>49.834600000000002</v>
      </c>
      <c r="N793" s="126">
        <v>35.493499999999997</v>
      </c>
      <c r="O793" s="126">
        <v>13.587199999999999</v>
      </c>
      <c r="P793" s="126">
        <v>14.971</v>
      </c>
      <c r="Q793" s="126">
        <v>10.808400000000001</v>
      </c>
      <c r="R793" s="126">
        <v>21.080200000000001</v>
      </c>
      <c r="S793" s="119" t="s">
        <v>1832</v>
      </c>
    </row>
    <row r="794" spans="1:19" x14ac:dyDescent="0.3">
      <c r="A794" s="122" t="s">
        <v>1871</v>
      </c>
      <c r="B794" s="122" t="s">
        <v>1925</v>
      </c>
      <c r="C794" s="122">
        <v>120663</v>
      </c>
      <c r="D794" s="125">
        <v>44260</v>
      </c>
      <c r="E794" s="126">
        <v>193.86213511830499</v>
      </c>
      <c r="F794" s="126">
        <v>-0.998</v>
      </c>
      <c r="G794" s="126">
        <v>0.37</v>
      </c>
      <c r="H794" s="126">
        <v>3.0547</v>
      </c>
      <c r="I794" s="126">
        <v>0.45190000000000002</v>
      </c>
      <c r="J794" s="126">
        <v>0.60599999999999998</v>
      </c>
      <c r="K794" s="126">
        <v>14.069100000000001</v>
      </c>
      <c r="L794" s="126">
        <v>37.648600000000002</v>
      </c>
      <c r="M794" s="126">
        <v>59.4617</v>
      </c>
      <c r="N794" s="126">
        <v>38.838900000000002</v>
      </c>
      <c r="O794" s="126">
        <v>18.6478</v>
      </c>
      <c r="P794" s="126">
        <v>18.3979</v>
      </c>
      <c r="Q794" s="126">
        <v>16.393699999999999</v>
      </c>
      <c r="R794" s="126">
        <v>25.280100000000001</v>
      </c>
      <c r="S794" s="119" t="s">
        <v>1815</v>
      </c>
    </row>
    <row r="795" spans="1:19" x14ac:dyDescent="0.3">
      <c r="A795" s="122" t="s">
        <v>1871</v>
      </c>
      <c r="B795" s="122" t="s">
        <v>1926</v>
      </c>
      <c r="C795" s="122">
        <v>100668</v>
      </c>
      <c r="D795" s="125">
        <v>44260</v>
      </c>
      <c r="E795" s="126">
        <v>340.67825945423698</v>
      </c>
      <c r="F795" s="126">
        <v>-1.0003</v>
      </c>
      <c r="G795" s="126">
        <v>0.36320000000000002</v>
      </c>
      <c r="H795" s="126">
        <v>3.0402</v>
      </c>
      <c r="I795" s="126">
        <v>0.42420000000000002</v>
      </c>
      <c r="J795" s="126">
        <v>0.55149999999999999</v>
      </c>
      <c r="K795" s="126">
        <v>13.876200000000001</v>
      </c>
      <c r="L795" s="126">
        <v>37.1877</v>
      </c>
      <c r="M795" s="126">
        <v>58.605600000000003</v>
      </c>
      <c r="N795" s="126">
        <v>37.880200000000002</v>
      </c>
      <c r="O795" s="126">
        <v>17.948599999999999</v>
      </c>
      <c r="P795" s="126">
        <v>17.763100000000001</v>
      </c>
      <c r="Q795" s="126">
        <v>13.025399999999999</v>
      </c>
      <c r="R795" s="126">
        <v>24.510100000000001</v>
      </c>
      <c r="S795" s="119" t="s">
        <v>1815</v>
      </c>
    </row>
    <row r="796" spans="1:19" x14ac:dyDescent="0.3">
      <c r="A796" s="127" t="s">
        <v>27</v>
      </c>
      <c r="B796" s="122"/>
      <c r="C796" s="122"/>
      <c r="D796" s="122"/>
      <c r="E796" s="122"/>
      <c r="F796" s="128">
        <f t="shared" ref="F796:R796" si="31">AVERAGE(F747:F795)</f>
        <v>-1.1342469387755103</v>
      </c>
      <c r="G796" s="128">
        <f t="shared" si="31"/>
        <v>7.3363265306122444E-2</v>
      </c>
      <c r="H796" s="128">
        <f t="shared" si="31"/>
        <v>2.5940448979591837</v>
      </c>
      <c r="I796" s="128">
        <f t="shared" si="31"/>
        <v>0.46804489795918369</v>
      </c>
      <c r="J796" s="128">
        <f t="shared" si="31"/>
        <v>1.5064387755102038</v>
      </c>
      <c r="K796" s="128">
        <f t="shared" si="31"/>
        <v>13.027297959183677</v>
      </c>
      <c r="L796" s="128">
        <f t="shared" si="31"/>
        <v>31.221110204081622</v>
      </c>
      <c r="M796" s="128">
        <f t="shared" si="31"/>
        <v>46.469625000000008</v>
      </c>
      <c r="N796" s="128">
        <f t="shared" si="31"/>
        <v>29.986281249999994</v>
      </c>
      <c r="O796" s="128">
        <f t="shared" si="31"/>
        <v>11.989226190476193</v>
      </c>
      <c r="P796" s="128">
        <f t="shared" si="31"/>
        <v>15.570835000000002</v>
      </c>
      <c r="Q796" s="128">
        <f t="shared" si="31"/>
        <v>15.512359183673473</v>
      </c>
      <c r="R796" s="128">
        <f t="shared" si="31"/>
        <v>17.906345833333333</v>
      </c>
      <c r="S796" s="119" t="s">
        <v>1822</v>
      </c>
    </row>
    <row r="797" spans="1:19" x14ac:dyDescent="0.3">
      <c r="A797" s="127" t="s">
        <v>408</v>
      </c>
      <c r="B797" s="122"/>
      <c r="C797" s="122"/>
      <c r="D797" s="122"/>
      <c r="E797" s="122"/>
      <c r="F797" s="128">
        <f t="shared" ref="F797:R797" si="32">MEDIAN(F747:F795)</f>
        <v>-1.1073999999999999</v>
      </c>
      <c r="G797" s="128">
        <f t="shared" si="32"/>
        <v>0.18049999999999999</v>
      </c>
      <c r="H797" s="128">
        <f t="shared" si="32"/>
        <v>2.5876000000000001</v>
      </c>
      <c r="I797" s="128">
        <f t="shared" si="32"/>
        <v>0.4052</v>
      </c>
      <c r="J797" s="128">
        <f t="shared" si="32"/>
        <v>1.6959</v>
      </c>
      <c r="K797" s="128">
        <f t="shared" si="32"/>
        <v>13.0008</v>
      </c>
      <c r="L797" s="128">
        <f t="shared" si="32"/>
        <v>31.304300000000001</v>
      </c>
      <c r="M797" s="128">
        <f t="shared" si="32"/>
        <v>45.628550000000004</v>
      </c>
      <c r="N797" s="128">
        <f t="shared" si="32"/>
        <v>29.161650000000002</v>
      </c>
      <c r="O797" s="128">
        <f t="shared" si="32"/>
        <v>11.876049999999999</v>
      </c>
      <c r="P797" s="128">
        <f t="shared" si="32"/>
        <v>16.0989</v>
      </c>
      <c r="Q797" s="128">
        <f t="shared" si="32"/>
        <v>15.050599999999999</v>
      </c>
      <c r="R797" s="128">
        <f t="shared" si="32"/>
        <v>17.536949999999997</v>
      </c>
      <c r="S797" s="119" t="s">
        <v>1822</v>
      </c>
    </row>
    <row r="798" spans="1:19" x14ac:dyDescent="0.3">
      <c r="A798" s="122"/>
      <c r="B798" s="122"/>
      <c r="C798" s="122"/>
      <c r="D798" s="122"/>
      <c r="E798" s="122"/>
      <c r="F798" s="122"/>
      <c r="G798" s="122"/>
      <c r="H798" s="122"/>
      <c r="I798" s="122"/>
      <c r="J798" s="122"/>
      <c r="K798" s="122"/>
      <c r="L798" s="122"/>
      <c r="M798" s="122"/>
      <c r="N798" s="122"/>
      <c r="O798" s="122"/>
      <c r="P798" s="122"/>
      <c r="Q798" s="122"/>
      <c r="R798" s="122"/>
      <c r="S798" s="119" t="s">
        <v>1844</v>
      </c>
    </row>
    <row r="799" spans="1:19" x14ac:dyDescent="0.3">
      <c r="A799" s="124" t="s">
        <v>811</v>
      </c>
      <c r="B799" s="124"/>
      <c r="C799" s="124"/>
      <c r="D799" s="124"/>
      <c r="E799" s="124"/>
      <c r="F799" s="124"/>
      <c r="G799" s="124"/>
      <c r="H799" s="124"/>
      <c r="I799" s="124"/>
      <c r="J799" s="124"/>
      <c r="K799" s="124"/>
      <c r="L799" s="124"/>
      <c r="M799" s="124"/>
      <c r="N799" s="124"/>
      <c r="O799" s="124"/>
      <c r="P799" s="124"/>
      <c r="Q799" s="124"/>
      <c r="R799" s="124"/>
      <c r="S799" s="119" t="s">
        <v>1844</v>
      </c>
    </row>
    <row r="800" spans="1:19" x14ac:dyDescent="0.3">
      <c r="A800" s="122" t="s">
        <v>812</v>
      </c>
      <c r="B800" s="122" t="s">
        <v>813</v>
      </c>
      <c r="C800" s="122">
        <v>122644</v>
      </c>
      <c r="D800" s="125">
        <v>44260</v>
      </c>
      <c r="E800" s="126">
        <v>264.34440000000001</v>
      </c>
      <c r="F800" s="126">
        <v>1.4913000000000001</v>
      </c>
      <c r="G800" s="126">
        <v>7.6820000000000004</v>
      </c>
      <c r="H800" s="126">
        <v>5.7008999999999999</v>
      </c>
      <c r="I800" s="126">
        <v>1.2572000000000001</v>
      </c>
      <c r="J800" s="126">
        <v>2.9169999999999998</v>
      </c>
      <c r="K800" s="126">
        <v>0.46300000000000002</v>
      </c>
      <c r="L800" s="126">
        <v>3.6097999999999999</v>
      </c>
      <c r="M800" s="126">
        <v>5.9337999999999997</v>
      </c>
      <c r="N800" s="126">
        <v>6.8005000000000004</v>
      </c>
      <c r="O800" s="126">
        <v>7.8041</v>
      </c>
      <c r="P800" s="126">
        <v>7.9372999999999996</v>
      </c>
      <c r="Q800" s="126">
        <v>8.4702000000000002</v>
      </c>
      <c r="R800" s="126">
        <v>7.7382</v>
      </c>
      <c r="S800" s="119" t="s">
        <v>1845</v>
      </c>
    </row>
    <row r="801" spans="1:19" x14ac:dyDescent="0.3">
      <c r="A801" s="122" t="s">
        <v>812</v>
      </c>
      <c r="B801" s="122" t="s">
        <v>814</v>
      </c>
      <c r="C801" s="122">
        <v>122646</v>
      </c>
      <c r="D801" s="125">
        <v>44260</v>
      </c>
      <c r="E801" s="126">
        <v>269.15629999999999</v>
      </c>
      <c r="F801" s="126">
        <v>1.6409</v>
      </c>
      <c r="G801" s="126">
        <v>7.8342000000000001</v>
      </c>
      <c r="H801" s="126">
        <v>5.8532000000000002</v>
      </c>
      <c r="I801" s="126">
        <v>1.4075</v>
      </c>
      <c r="J801" s="126">
        <v>3.0676000000000001</v>
      </c>
      <c r="K801" s="126">
        <v>0.62129999999999996</v>
      </c>
      <c r="L801" s="126">
        <v>3.7774999999999999</v>
      </c>
      <c r="M801" s="126">
        <v>6.1089000000000002</v>
      </c>
      <c r="N801" s="126">
        <v>6.9882</v>
      </c>
      <c r="O801" s="126">
        <v>8.0272000000000006</v>
      </c>
      <c r="P801" s="126">
        <v>8.1791999999999998</v>
      </c>
      <c r="Q801" s="126">
        <v>8.6539000000000001</v>
      </c>
      <c r="R801" s="126">
        <v>7.9512</v>
      </c>
      <c r="S801" s="119" t="s">
        <v>1845</v>
      </c>
    </row>
    <row r="802" spans="1:19" x14ac:dyDescent="0.3">
      <c r="A802" s="122" t="s">
        <v>812</v>
      </c>
      <c r="B802" s="122" t="s">
        <v>815</v>
      </c>
      <c r="C802" s="122">
        <v>101048</v>
      </c>
      <c r="D802" s="125">
        <v>44260</v>
      </c>
      <c r="E802" s="126">
        <v>31.2818</v>
      </c>
      <c r="F802" s="126">
        <v>4.2009999999999996</v>
      </c>
      <c r="G802" s="126">
        <v>2.9956</v>
      </c>
      <c r="H802" s="126">
        <v>3.5362</v>
      </c>
      <c r="I802" s="126">
        <v>1.292</v>
      </c>
      <c r="J802" s="126">
        <v>0.97170000000000001</v>
      </c>
      <c r="K802" s="126">
        <v>3.0282</v>
      </c>
      <c r="L802" s="126">
        <v>4.3170999999999999</v>
      </c>
      <c r="M802" s="126">
        <v>5.4306000000000001</v>
      </c>
      <c r="N802" s="126">
        <v>4.7209000000000003</v>
      </c>
      <c r="O802" s="126">
        <v>6.4535</v>
      </c>
      <c r="P802" s="126">
        <v>6.3022999999999998</v>
      </c>
      <c r="Q802" s="126">
        <v>5.9046000000000003</v>
      </c>
      <c r="R802" s="126">
        <v>6.2449000000000003</v>
      </c>
      <c r="S802" s="119" t="s">
        <v>1822</v>
      </c>
    </row>
    <row r="803" spans="1:19" x14ac:dyDescent="0.3">
      <c r="A803" s="122" t="s">
        <v>812</v>
      </c>
      <c r="B803" s="122" t="s">
        <v>816</v>
      </c>
      <c r="C803" s="122">
        <v>118508</v>
      </c>
      <c r="D803" s="125">
        <v>44260</v>
      </c>
      <c r="E803" s="126">
        <v>33.122700000000002</v>
      </c>
      <c r="F803" s="126">
        <v>4.8493000000000004</v>
      </c>
      <c r="G803" s="126">
        <v>3.5272999999999999</v>
      </c>
      <c r="H803" s="126">
        <v>4.0804999999999998</v>
      </c>
      <c r="I803" s="126">
        <v>1.8601000000000001</v>
      </c>
      <c r="J803" s="126">
        <v>1.5485</v>
      </c>
      <c r="K803" s="126">
        <v>3.6389</v>
      </c>
      <c r="L803" s="126">
        <v>4.9852999999999996</v>
      </c>
      <c r="M803" s="126">
        <v>6.1641000000000004</v>
      </c>
      <c r="N803" s="126">
        <v>5.4936999999999996</v>
      </c>
      <c r="O803" s="126">
        <v>7.0841000000000003</v>
      </c>
      <c r="P803" s="126">
        <v>6.9443999999999999</v>
      </c>
      <c r="Q803" s="126">
        <v>7.1832000000000003</v>
      </c>
      <c r="R803" s="126">
        <v>6.9108999999999998</v>
      </c>
      <c r="S803" s="119" t="s">
        <v>1822</v>
      </c>
    </row>
    <row r="804" spans="1:19" x14ac:dyDescent="0.3">
      <c r="A804" s="122" t="s">
        <v>812</v>
      </c>
      <c r="B804" s="122" t="s">
        <v>817</v>
      </c>
      <c r="C804" s="122">
        <v>106841</v>
      </c>
      <c r="D804" s="125">
        <v>44260</v>
      </c>
      <c r="E804" s="126">
        <v>37.779200000000003</v>
      </c>
      <c r="F804" s="126">
        <v>-15.741300000000001</v>
      </c>
      <c r="G804" s="126">
        <v>1.1273</v>
      </c>
      <c r="H804" s="126">
        <v>3.8950999999999998</v>
      </c>
      <c r="I804" s="126">
        <v>1.2888999999999999</v>
      </c>
      <c r="J804" s="126">
        <v>3.8691</v>
      </c>
      <c r="K804" s="126">
        <v>2.7848999999999999</v>
      </c>
      <c r="L804" s="126">
        <v>5.6855000000000002</v>
      </c>
      <c r="M804" s="126">
        <v>7.5952000000000002</v>
      </c>
      <c r="N804" s="126">
        <v>7.8521000000000001</v>
      </c>
      <c r="O804" s="126">
        <v>8.0279000000000007</v>
      </c>
      <c r="P804" s="126">
        <v>7.9074999999999998</v>
      </c>
      <c r="Q804" s="126">
        <v>8.1900999999999993</v>
      </c>
      <c r="R804" s="126">
        <v>8.2121999999999993</v>
      </c>
      <c r="S804" s="119" t="s">
        <v>1815</v>
      </c>
    </row>
    <row r="805" spans="1:19" x14ac:dyDescent="0.3">
      <c r="A805" s="122" t="s">
        <v>812</v>
      </c>
      <c r="B805" s="122" t="s">
        <v>818</v>
      </c>
      <c r="C805" s="122">
        <v>118961</v>
      </c>
      <c r="D805" s="125">
        <v>44260</v>
      </c>
      <c r="E805" s="126">
        <v>38.150100000000002</v>
      </c>
      <c r="F805" s="126">
        <v>-15.492699999999999</v>
      </c>
      <c r="G805" s="126">
        <v>1.3714999999999999</v>
      </c>
      <c r="H805" s="126">
        <v>4.1582999999999997</v>
      </c>
      <c r="I805" s="126">
        <v>1.5445</v>
      </c>
      <c r="J805" s="126">
        <v>4.1201999999999996</v>
      </c>
      <c r="K805" s="126">
        <v>3.036</v>
      </c>
      <c r="L805" s="126">
        <v>5.9431000000000003</v>
      </c>
      <c r="M805" s="126">
        <v>7.8555000000000001</v>
      </c>
      <c r="N805" s="126">
        <v>8.0920000000000005</v>
      </c>
      <c r="O805" s="126">
        <v>8.2187000000000001</v>
      </c>
      <c r="P805" s="126">
        <v>8.0731000000000002</v>
      </c>
      <c r="Q805" s="126">
        <v>8.4641000000000002</v>
      </c>
      <c r="R805" s="126">
        <v>8.4132999999999996</v>
      </c>
      <c r="S805" s="119" t="s">
        <v>1815</v>
      </c>
    </row>
    <row r="806" spans="1:19" x14ac:dyDescent="0.3">
      <c r="A806" s="122" t="s">
        <v>812</v>
      </c>
      <c r="B806" s="122" t="s">
        <v>819</v>
      </c>
      <c r="C806" s="122">
        <v>101802</v>
      </c>
      <c r="D806" s="125">
        <v>44260</v>
      </c>
      <c r="E806" s="126">
        <v>324.47680000000003</v>
      </c>
      <c r="F806" s="126">
        <v>-45.108400000000003</v>
      </c>
      <c r="G806" s="126">
        <v>-11.552899999999999</v>
      </c>
      <c r="H806" s="126">
        <v>-2.8605</v>
      </c>
      <c r="I806" s="126">
        <v>-1.4142999999999999</v>
      </c>
      <c r="J806" s="126">
        <v>1.6553</v>
      </c>
      <c r="K806" s="126">
        <v>3.6431</v>
      </c>
      <c r="L806" s="126">
        <v>5.9922000000000004</v>
      </c>
      <c r="M806" s="126">
        <v>8.7117000000000004</v>
      </c>
      <c r="N806" s="126">
        <v>8.0531000000000006</v>
      </c>
      <c r="O806" s="126">
        <v>7.9158999999999997</v>
      </c>
      <c r="P806" s="126">
        <v>7.8244999999999996</v>
      </c>
      <c r="Q806" s="126">
        <v>7.9930000000000003</v>
      </c>
      <c r="R806" s="126">
        <v>8.4581</v>
      </c>
      <c r="S806" s="119" t="s">
        <v>1818</v>
      </c>
    </row>
    <row r="807" spans="1:19" x14ac:dyDescent="0.3">
      <c r="A807" s="122" t="s">
        <v>812</v>
      </c>
      <c r="B807" s="122" t="s">
        <v>820</v>
      </c>
      <c r="C807" s="122">
        <v>120425</v>
      </c>
      <c r="D807" s="125">
        <v>44260</v>
      </c>
      <c r="E807" s="126">
        <v>344.2484</v>
      </c>
      <c r="F807" s="126">
        <v>-44.382300000000001</v>
      </c>
      <c r="G807" s="126">
        <v>-10.833500000000001</v>
      </c>
      <c r="H807" s="126">
        <v>-2.1408999999999998</v>
      </c>
      <c r="I807" s="126">
        <v>-0.6946</v>
      </c>
      <c r="J807" s="126">
        <v>2.3763000000000001</v>
      </c>
      <c r="K807" s="126">
        <v>4.3700999999999999</v>
      </c>
      <c r="L807" s="126">
        <v>6.7347999999999999</v>
      </c>
      <c r="M807" s="126">
        <v>9.4806000000000008</v>
      </c>
      <c r="N807" s="126">
        <v>8.8362999999999996</v>
      </c>
      <c r="O807" s="126">
        <v>8.7172000000000001</v>
      </c>
      <c r="P807" s="126">
        <v>8.6780000000000008</v>
      </c>
      <c r="Q807" s="126">
        <v>8.9643999999999995</v>
      </c>
      <c r="R807" s="126">
        <v>9.2667999999999999</v>
      </c>
      <c r="S807" s="119" t="s">
        <v>1818</v>
      </c>
    </row>
    <row r="808" spans="1:19" x14ac:dyDescent="0.3">
      <c r="A808" s="122" t="s">
        <v>812</v>
      </c>
      <c r="B808" s="122" t="s">
        <v>821</v>
      </c>
      <c r="C808" s="122">
        <v>147269</v>
      </c>
      <c r="D808" s="125">
        <v>44260</v>
      </c>
      <c r="E808" s="126">
        <v>1151.5137999999999</v>
      </c>
      <c r="F808" s="126">
        <v>-5.1849999999999996</v>
      </c>
      <c r="G808" s="126">
        <v>6.6527000000000003</v>
      </c>
      <c r="H808" s="126">
        <v>10.4252</v>
      </c>
      <c r="I808" s="126">
        <v>-2.1406000000000001</v>
      </c>
      <c r="J808" s="126">
        <v>0.45479999999999998</v>
      </c>
      <c r="K808" s="126">
        <v>-2.5384000000000002</v>
      </c>
      <c r="L808" s="126">
        <v>3.8441000000000001</v>
      </c>
      <c r="M808" s="126">
        <v>8.4822000000000006</v>
      </c>
      <c r="N808" s="126">
        <v>8.4641000000000002</v>
      </c>
      <c r="O808" s="126"/>
      <c r="P808" s="126"/>
      <c r="Q808" s="126">
        <v>8.1016999999999992</v>
      </c>
      <c r="R808" s="126"/>
      <c r="S808" s="119" t="s">
        <v>1822</v>
      </c>
    </row>
    <row r="809" spans="1:19" x14ac:dyDescent="0.3">
      <c r="A809" s="122" t="s">
        <v>812</v>
      </c>
      <c r="B809" s="122" t="s">
        <v>822</v>
      </c>
      <c r="C809" s="122">
        <v>147266</v>
      </c>
      <c r="D809" s="125">
        <v>44260</v>
      </c>
      <c r="E809" s="126">
        <v>1144.6681000000001</v>
      </c>
      <c r="F809" s="126">
        <v>-5.5857000000000001</v>
      </c>
      <c r="G809" s="126">
        <v>6.2519999999999998</v>
      </c>
      <c r="H809" s="126">
        <v>10.023999999999999</v>
      </c>
      <c r="I809" s="126">
        <v>-2.5404</v>
      </c>
      <c r="J809" s="126">
        <v>5.4800000000000001E-2</v>
      </c>
      <c r="K809" s="126">
        <v>-2.9356</v>
      </c>
      <c r="L809" s="126">
        <v>3.4369000000000001</v>
      </c>
      <c r="M809" s="126">
        <v>8.0570000000000004</v>
      </c>
      <c r="N809" s="126">
        <v>8.0299999999999994</v>
      </c>
      <c r="O809" s="126"/>
      <c r="P809" s="126"/>
      <c r="Q809" s="126">
        <v>7.7462999999999997</v>
      </c>
      <c r="R809" s="126"/>
      <c r="S809" s="119" t="s">
        <v>1822</v>
      </c>
    </row>
    <row r="810" spans="1:19" x14ac:dyDescent="0.3">
      <c r="A810" s="122" t="s">
        <v>812</v>
      </c>
      <c r="B810" s="122" t="s">
        <v>823</v>
      </c>
      <c r="C810" s="122">
        <v>102673</v>
      </c>
      <c r="D810" s="125">
        <v>44260</v>
      </c>
      <c r="E810" s="126">
        <v>34.438699999999997</v>
      </c>
      <c r="F810" s="126">
        <v>2.0137999999999998</v>
      </c>
      <c r="G810" s="126">
        <v>10.4308</v>
      </c>
      <c r="H810" s="126">
        <v>9.0395000000000003</v>
      </c>
      <c r="I810" s="126">
        <v>1.5979000000000001</v>
      </c>
      <c r="J810" s="126">
        <v>3.8</v>
      </c>
      <c r="K810" s="126">
        <v>-0.25140000000000001</v>
      </c>
      <c r="L810" s="126">
        <v>4.5176999999999996</v>
      </c>
      <c r="M810" s="126">
        <v>7.4656000000000002</v>
      </c>
      <c r="N810" s="126">
        <v>8.3386999999999993</v>
      </c>
      <c r="O810" s="126">
        <v>8.3427000000000007</v>
      </c>
      <c r="P810" s="126">
        <v>7.8960999999999997</v>
      </c>
      <c r="Q810" s="126">
        <v>7.7751000000000001</v>
      </c>
      <c r="R810" s="126">
        <v>9.0900999999999996</v>
      </c>
      <c r="S810" s="119"/>
    </row>
    <row r="811" spans="1:19" x14ac:dyDescent="0.3">
      <c r="A811" s="122" t="s">
        <v>812</v>
      </c>
      <c r="B811" s="122" t="s">
        <v>824</v>
      </c>
      <c r="C811" s="122">
        <v>118656</v>
      </c>
      <c r="D811" s="125">
        <v>44260</v>
      </c>
      <c r="E811" s="126">
        <v>35.7517</v>
      </c>
      <c r="F811" s="126">
        <v>2.3483000000000001</v>
      </c>
      <c r="G811" s="126">
        <v>10.763299999999999</v>
      </c>
      <c r="H811" s="126">
        <v>9.3802000000000003</v>
      </c>
      <c r="I811" s="126">
        <v>1.9413</v>
      </c>
      <c r="J811" s="126">
        <v>4.1478999999999999</v>
      </c>
      <c r="K811" s="126">
        <v>9.7600000000000006E-2</v>
      </c>
      <c r="L811" s="126">
        <v>4.8754</v>
      </c>
      <c r="M811" s="126">
        <v>7.8323999999999998</v>
      </c>
      <c r="N811" s="126">
        <v>8.7136999999999993</v>
      </c>
      <c r="O811" s="126">
        <v>8.7927999999999997</v>
      </c>
      <c r="P811" s="126">
        <v>8.3595000000000006</v>
      </c>
      <c r="Q811" s="126">
        <v>8.6570999999999998</v>
      </c>
      <c r="R811" s="126">
        <v>9.5237999999999996</v>
      </c>
      <c r="S811" s="119"/>
    </row>
    <row r="812" spans="1:19" x14ac:dyDescent="0.3">
      <c r="A812" s="122" t="s">
        <v>812</v>
      </c>
      <c r="B812" s="122" t="s">
        <v>825</v>
      </c>
      <c r="C812" s="122">
        <v>145295</v>
      </c>
      <c r="D812" s="125">
        <v>44260</v>
      </c>
      <c r="E812" s="126">
        <v>1203.4845</v>
      </c>
      <c r="F812" s="126">
        <v>0.11219999999999999</v>
      </c>
      <c r="G812" s="126">
        <v>3.2176999999999998</v>
      </c>
      <c r="H812" s="126">
        <v>3.8553999999999999</v>
      </c>
      <c r="I812" s="126">
        <v>1.7174</v>
      </c>
      <c r="J812" s="126">
        <v>3.5108000000000001</v>
      </c>
      <c r="K812" s="126">
        <v>2.0741000000000001</v>
      </c>
      <c r="L812" s="126">
        <v>4.0528000000000004</v>
      </c>
      <c r="M812" s="126">
        <v>5.7948000000000004</v>
      </c>
      <c r="N812" s="126">
        <v>7.0987</v>
      </c>
      <c r="O812" s="126"/>
      <c r="P812" s="126"/>
      <c r="Q812" s="126">
        <v>8.2081</v>
      </c>
      <c r="R812" s="126">
        <v>8.3772000000000002</v>
      </c>
      <c r="S812" s="118"/>
    </row>
    <row r="813" spans="1:19" x14ac:dyDescent="0.3">
      <c r="A813" s="122" t="s">
        <v>812</v>
      </c>
      <c r="B813" s="122" t="s">
        <v>826</v>
      </c>
      <c r="C813" s="122">
        <v>145287</v>
      </c>
      <c r="D813" s="125">
        <v>44260</v>
      </c>
      <c r="E813" s="126">
        <v>1176.3481999999999</v>
      </c>
      <c r="F813" s="126">
        <v>-0.76639999999999997</v>
      </c>
      <c r="G813" s="126">
        <v>2.3369</v>
      </c>
      <c r="H813" s="126">
        <v>2.9742000000000002</v>
      </c>
      <c r="I813" s="126">
        <v>0.83599999999999997</v>
      </c>
      <c r="J813" s="126">
        <v>2.6282000000000001</v>
      </c>
      <c r="K813" s="126">
        <v>1.1794</v>
      </c>
      <c r="L813" s="126">
        <v>3.1318000000000001</v>
      </c>
      <c r="M813" s="126">
        <v>4.8417000000000003</v>
      </c>
      <c r="N813" s="126">
        <v>6.1098999999999997</v>
      </c>
      <c r="O813" s="126"/>
      <c r="P813" s="126"/>
      <c r="Q813" s="126">
        <v>7.1622000000000003</v>
      </c>
      <c r="R813" s="126">
        <v>7.3475999999999999</v>
      </c>
      <c r="S813" s="121"/>
    </row>
    <row r="814" spans="1:19" x14ac:dyDescent="0.3">
      <c r="A814" s="127" t="s">
        <v>27</v>
      </c>
      <c r="B814" s="122"/>
      <c r="C814" s="122"/>
      <c r="D814" s="122"/>
      <c r="E814" s="122"/>
      <c r="F814" s="128">
        <f t="shared" ref="F814:R814" si="33">AVERAGE(F800:F813)</f>
        <v>-8.2575000000000003</v>
      </c>
      <c r="G814" s="128">
        <f t="shared" si="33"/>
        <v>2.9860642857142858</v>
      </c>
      <c r="H814" s="128">
        <f t="shared" si="33"/>
        <v>4.851521428571429</v>
      </c>
      <c r="I814" s="128">
        <f t="shared" si="33"/>
        <v>0.56806428571428569</v>
      </c>
      <c r="J814" s="128">
        <f t="shared" si="33"/>
        <v>2.5087285714285712</v>
      </c>
      <c r="K814" s="128">
        <f t="shared" si="33"/>
        <v>1.3722285714285716</v>
      </c>
      <c r="L814" s="128">
        <f t="shared" si="33"/>
        <v>4.6360000000000001</v>
      </c>
      <c r="M814" s="128">
        <f t="shared" si="33"/>
        <v>7.125292857142858</v>
      </c>
      <c r="N814" s="128">
        <f t="shared" si="33"/>
        <v>7.3994214285714284</v>
      </c>
      <c r="O814" s="128">
        <f t="shared" si="33"/>
        <v>7.9384099999999993</v>
      </c>
      <c r="P814" s="128">
        <f t="shared" si="33"/>
        <v>7.8101900000000004</v>
      </c>
      <c r="Q814" s="128">
        <f t="shared" si="33"/>
        <v>7.9624285714285721</v>
      </c>
      <c r="R814" s="128">
        <f t="shared" si="33"/>
        <v>8.1278583333333323</v>
      </c>
      <c r="S814" s="119" t="s">
        <v>1846</v>
      </c>
    </row>
    <row r="815" spans="1:19" x14ac:dyDescent="0.3">
      <c r="A815" s="127" t="s">
        <v>408</v>
      </c>
      <c r="B815" s="122"/>
      <c r="C815" s="122"/>
      <c r="D815" s="122"/>
      <c r="E815" s="122"/>
      <c r="F815" s="128">
        <f t="shared" ref="F815:R815" si="34">MEDIAN(F800:F813)</f>
        <v>-0.3271</v>
      </c>
      <c r="G815" s="128">
        <f t="shared" si="34"/>
        <v>3.3724999999999996</v>
      </c>
      <c r="H815" s="128">
        <f t="shared" si="34"/>
        <v>4.1193999999999997</v>
      </c>
      <c r="I815" s="128">
        <f t="shared" si="34"/>
        <v>1.2904499999999999</v>
      </c>
      <c r="J815" s="128">
        <f t="shared" si="34"/>
        <v>2.7725999999999997</v>
      </c>
      <c r="K815" s="128">
        <f t="shared" si="34"/>
        <v>1.6267499999999999</v>
      </c>
      <c r="L815" s="128">
        <f t="shared" si="34"/>
        <v>4.4173999999999998</v>
      </c>
      <c r="M815" s="128">
        <f t="shared" si="34"/>
        <v>7.5304000000000002</v>
      </c>
      <c r="N815" s="128">
        <f t="shared" si="34"/>
        <v>7.9410499999999997</v>
      </c>
      <c r="O815" s="128">
        <f t="shared" si="34"/>
        <v>8.0275500000000015</v>
      </c>
      <c r="P815" s="128">
        <f t="shared" si="34"/>
        <v>7.9223999999999997</v>
      </c>
      <c r="Q815" s="128">
        <f t="shared" si="34"/>
        <v>8.1458999999999993</v>
      </c>
      <c r="R815" s="128">
        <f t="shared" si="34"/>
        <v>8.2946999999999989</v>
      </c>
      <c r="S815" s="119" t="s">
        <v>1846</v>
      </c>
    </row>
    <row r="816" spans="1:19" x14ac:dyDescent="0.3">
      <c r="A816" s="122"/>
      <c r="B816" s="122"/>
      <c r="C816" s="122"/>
      <c r="D816" s="122"/>
      <c r="E816" s="122"/>
      <c r="F816" s="122"/>
      <c r="G816" s="122"/>
      <c r="H816" s="122"/>
      <c r="I816" s="122"/>
      <c r="J816" s="122"/>
      <c r="K816" s="122"/>
      <c r="L816" s="122"/>
      <c r="M816" s="122"/>
      <c r="N816" s="122"/>
      <c r="O816" s="122"/>
      <c r="P816" s="122"/>
      <c r="Q816" s="122"/>
      <c r="R816" s="122"/>
      <c r="S816" s="119" t="s">
        <v>1846</v>
      </c>
    </row>
    <row r="817" spans="1:19" x14ac:dyDescent="0.3">
      <c r="A817" s="124" t="s">
        <v>827</v>
      </c>
      <c r="B817" s="124"/>
      <c r="C817" s="124"/>
      <c r="D817" s="124"/>
      <c r="E817" s="124"/>
      <c r="F817" s="124"/>
      <c r="G817" s="124"/>
      <c r="H817" s="124"/>
      <c r="I817" s="124"/>
      <c r="J817" s="124"/>
      <c r="K817" s="124"/>
      <c r="L817" s="124"/>
      <c r="M817" s="124"/>
      <c r="N817" s="124"/>
      <c r="O817" s="124"/>
      <c r="P817" s="124"/>
      <c r="Q817" s="124"/>
      <c r="R817" s="124"/>
      <c r="S817" s="119" t="s">
        <v>1846</v>
      </c>
    </row>
    <row r="818" spans="1:19" x14ac:dyDescent="0.3">
      <c r="A818" s="122" t="s">
        <v>828</v>
      </c>
      <c r="B818" s="122" t="s">
        <v>829</v>
      </c>
      <c r="C818" s="122">
        <v>103309</v>
      </c>
      <c r="D818" s="125">
        <v>44260</v>
      </c>
      <c r="E818" s="126">
        <v>76.782899999999998</v>
      </c>
      <c r="F818" s="126">
        <v>-0.82179999999999997</v>
      </c>
      <c r="G818" s="126">
        <v>0.15459999999999999</v>
      </c>
      <c r="H818" s="126">
        <v>2.2412999999999998</v>
      </c>
      <c r="I818" s="126">
        <v>-0.40720000000000001</v>
      </c>
      <c r="J818" s="126">
        <v>-0.76590000000000003</v>
      </c>
      <c r="K818" s="126">
        <v>11.3283</v>
      </c>
      <c r="L818" s="126">
        <v>29.283300000000001</v>
      </c>
      <c r="M818" s="126">
        <v>43.778199999999998</v>
      </c>
      <c r="N818" s="126">
        <v>27.519400000000001</v>
      </c>
      <c r="O818" s="126">
        <v>11.1401</v>
      </c>
      <c r="P818" s="126">
        <v>14.1183</v>
      </c>
      <c r="Q818" s="126">
        <v>14.1792</v>
      </c>
      <c r="R818" s="126">
        <v>16.697800000000001</v>
      </c>
      <c r="S818" s="119" t="s">
        <v>1846</v>
      </c>
    </row>
    <row r="819" spans="1:19" x14ac:dyDescent="0.3">
      <c r="A819" s="122" t="s">
        <v>828</v>
      </c>
      <c r="B819" s="122" t="s">
        <v>830</v>
      </c>
      <c r="C819" s="122">
        <v>119564</v>
      </c>
      <c r="D819" s="125">
        <v>44260</v>
      </c>
      <c r="E819" s="126">
        <v>83.009</v>
      </c>
      <c r="F819" s="126">
        <v>-0.8196</v>
      </c>
      <c r="G819" s="126">
        <v>0.16109999999999999</v>
      </c>
      <c r="H819" s="126">
        <v>2.2568000000000001</v>
      </c>
      <c r="I819" s="126">
        <v>-0.37740000000000001</v>
      </c>
      <c r="J819" s="126">
        <v>-0.70489999999999997</v>
      </c>
      <c r="K819" s="126">
        <v>11.5661</v>
      </c>
      <c r="L819" s="126">
        <v>29.8706</v>
      </c>
      <c r="M819" s="126">
        <v>44.785699999999999</v>
      </c>
      <c r="N819" s="126">
        <v>28.687899999999999</v>
      </c>
      <c r="O819" s="126">
        <v>12.187200000000001</v>
      </c>
      <c r="P819" s="126">
        <v>15.3149</v>
      </c>
      <c r="Q819" s="126">
        <v>15.1289</v>
      </c>
      <c r="R819" s="126">
        <v>17.737500000000001</v>
      </c>
      <c r="S819" s="119" t="s">
        <v>1846</v>
      </c>
    </row>
    <row r="820" spans="1:19" x14ac:dyDescent="0.3">
      <c r="A820" s="122" t="s">
        <v>828</v>
      </c>
      <c r="B820" s="122" t="s">
        <v>831</v>
      </c>
      <c r="C820" s="122">
        <v>120468</v>
      </c>
      <c r="D820" s="125">
        <v>44260</v>
      </c>
      <c r="E820" s="126">
        <v>42.99</v>
      </c>
      <c r="F820" s="126">
        <v>-0.62409999999999999</v>
      </c>
      <c r="G820" s="126">
        <v>1.0341</v>
      </c>
      <c r="H820" s="126">
        <v>3.9912999999999998</v>
      </c>
      <c r="I820" s="126">
        <v>-0.2321</v>
      </c>
      <c r="J820" s="126">
        <v>1.2721</v>
      </c>
      <c r="K820" s="126">
        <v>11.1715</v>
      </c>
      <c r="L820" s="126">
        <v>32.767099999999999</v>
      </c>
      <c r="M820" s="126">
        <v>48.7029</v>
      </c>
      <c r="N820" s="126">
        <v>28.0989</v>
      </c>
      <c r="O820" s="126">
        <v>16.7256</v>
      </c>
      <c r="P820" s="126">
        <v>20.691700000000001</v>
      </c>
      <c r="Q820" s="126">
        <v>17.298200000000001</v>
      </c>
      <c r="R820" s="126">
        <v>23.895299999999999</v>
      </c>
      <c r="S820" s="119" t="s">
        <v>1846</v>
      </c>
    </row>
    <row r="821" spans="1:19" x14ac:dyDescent="0.3">
      <c r="A821" s="122" t="s">
        <v>828</v>
      </c>
      <c r="B821" s="122" t="s">
        <v>832</v>
      </c>
      <c r="C821" s="122">
        <v>117560</v>
      </c>
      <c r="D821" s="125">
        <v>44260</v>
      </c>
      <c r="E821" s="126">
        <v>38.93</v>
      </c>
      <c r="F821" s="126">
        <v>-0.6381</v>
      </c>
      <c r="G821" s="126">
        <v>1.0119</v>
      </c>
      <c r="H821" s="126">
        <v>3.9796999999999998</v>
      </c>
      <c r="I821" s="126">
        <v>-0.28179999999999999</v>
      </c>
      <c r="J821" s="126">
        <v>1.1957</v>
      </c>
      <c r="K821" s="126">
        <v>10.880100000000001</v>
      </c>
      <c r="L821" s="126">
        <v>32.010899999999999</v>
      </c>
      <c r="M821" s="126">
        <v>47.294699999999999</v>
      </c>
      <c r="N821" s="126">
        <v>26.601600000000001</v>
      </c>
      <c r="O821" s="126">
        <v>15.296900000000001</v>
      </c>
      <c r="P821" s="126">
        <v>19.246700000000001</v>
      </c>
      <c r="Q821" s="126">
        <v>16.935099999999998</v>
      </c>
      <c r="R821" s="126">
        <v>22.377800000000001</v>
      </c>
      <c r="S821" s="119" t="s">
        <v>1846</v>
      </c>
    </row>
    <row r="822" spans="1:19" x14ac:dyDescent="0.3">
      <c r="A822" s="122" t="s">
        <v>828</v>
      </c>
      <c r="B822" s="122" t="s">
        <v>833</v>
      </c>
      <c r="C822" s="122">
        <v>141813</v>
      </c>
      <c r="D822" s="125">
        <v>44260</v>
      </c>
      <c r="E822" s="126">
        <v>13.118</v>
      </c>
      <c r="F822" s="126">
        <v>-0.89149999999999996</v>
      </c>
      <c r="G822" s="126">
        <v>0.56730000000000003</v>
      </c>
      <c r="H822" s="126">
        <v>3.1614</v>
      </c>
      <c r="I822" s="126">
        <v>0.1986</v>
      </c>
      <c r="J822" s="126">
        <v>0.35189999999999999</v>
      </c>
      <c r="K822" s="126">
        <v>10.9626</v>
      </c>
      <c r="L822" s="126">
        <v>29.279599999999999</v>
      </c>
      <c r="M822" s="126">
        <v>40.555</v>
      </c>
      <c r="N822" s="126">
        <v>28.7088</v>
      </c>
      <c r="O822" s="126">
        <v>10.6173</v>
      </c>
      <c r="P822" s="126"/>
      <c r="Q822" s="126">
        <v>8.2749000000000006</v>
      </c>
      <c r="R822" s="126">
        <v>18.9939</v>
      </c>
      <c r="S822" s="119"/>
    </row>
    <row r="823" spans="1:19" x14ac:dyDescent="0.3">
      <c r="A823" s="122" t="s">
        <v>828</v>
      </c>
      <c r="B823" s="122" t="s">
        <v>834</v>
      </c>
      <c r="C823" s="122">
        <v>141812</v>
      </c>
      <c r="D823" s="125">
        <v>44260</v>
      </c>
      <c r="E823" s="126">
        <v>12.509</v>
      </c>
      <c r="F823" s="126">
        <v>-0.89529999999999998</v>
      </c>
      <c r="G823" s="126">
        <v>0.54659999999999997</v>
      </c>
      <c r="H823" s="126">
        <v>3.1244999999999998</v>
      </c>
      <c r="I823" s="126">
        <v>0.1361</v>
      </c>
      <c r="J823" s="126">
        <v>0.2324</v>
      </c>
      <c r="K823" s="126">
        <v>10.5328</v>
      </c>
      <c r="L823" s="126">
        <v>28.323799999999999</v>
      </c>
      <c r="M823" s="126">
        <v>39.035200000000003</v>
      </c>
      <c r="N823" s="126">
        <v>26.866099999999999</v>
      </c>
      <c r="O823" s="126">
        <v>9.1166</v>
      </c>
      <c r="P823" s="126"/>
      <c r="Q823" s="126">
        <v>6.7775999999999996</v>
      </c>
      <c r="R823" s="126">
        <v>17.3538</v>
      </c>
      <c r="S823" s="119"/>
    </row>
    <row r="824" spans="1:19" x14ac:dyDescent="0.3">
      <c r="A824" s="122" t="s">
        <v>828</v>
      </c>
      <c r="B824" s="122" t="s">
        <v>835</v>
      </c>
      <c r="C824" s="122">
        <v>119096</v>
      </c>
      <c r="D824" s="125">
        <v>44260</v>
      </c>
      <c r="E824" s="126">
        <v>31.49</v>
      </c>
      <c r="F824" s="126">
        <v>-0.69379999999999997</v>
      </c>
      <c r="G824" s="126">
        <v>0.71970000000000001</v>
      </c>
      <c r="H824" s="126">
        <v>2.8178000000000001</v>
      </c>
      <c r="I824" s="126">
        <v>0.21640000000000001</v>
      </c>
      <c r="J824" s="126">
        <v>-0.80330000000000001</v>
      </c>
      <c r="K824" s="126">
        <v>10.297700000000001</v>
      </c>
      <c r="L824" s="126">
        <v>28.2271</v>
      </c>
      <c r="M824" s="126">
        <v>42.566099999999999</v>
      </c>
      <c r="N824" s="126">
        <v>24.304300000000001</v>
      </c>
      <c r="O824" s="126">
        <v>11.083</v>
      </c>
      <c r="P824" s="126">
        <v>14.517300000000001</v>
      </c>
      <c r="Q824" s="126">
        <v>13.6327</v>
      </c>
      <c r="R824" s="126">
        <v>17.761900000000001</v>
      </c>
      <c r="S824" s="118"/>
    </row>
    <row r="825" spans="1:19" x14ac:dyDescent="0.3">
      <c r="A825" s="122" t="s">
        <v>828</v>
      </c>
      <c r="B825" s="122" t="s">
        <v>836</v>
      </c>
      <c r="C825" s="122">
        <v>112901</v>
      </c>
      <c r="D825" s="125">
        <v>44260</v>
      </c>
      <c r="E825" s="126">
        <v>29.535</v>
      </c>
      <c r="F825" s="126">
        <v>-0.69259999999999999</v>
      </c>
      <c r="G825" s="126">
        <v>0.7127</v>
      </c>
      <c r="H825" s="126">
        <v>2.7984</v>
      </c>
      <c r="I825" s="126">
        <v>0.1764</v>
      </c>
      <c r="J825" s="126">
        <v>-0.88260000000000005</v>
      </c>
      <c r="K825" s="126">
        <v>10.0082</v>
      </c>
      <c r="L825" s="126">
        <v>27.547899999999998</v>
      </c>
      <c r="M825" s="126">
        <v>41.430799999999998</v>
      </c>
      <c r="N825" s="126">
        <v>22.965199999999999</v>
      </c>
      <c r="O825" s="126">
        <v>9.9724000000000004</v>
      </c>
      <c r="P825" s="126">
        <v>13.506600000000001</v>
      </c>
      <c r="Q825" s="126">
        <v>10.607100000000001</v>
      </c>
      <c r="R825" s="126">
        <v>16.5059</v>
      </c>
      <c r="S825" s="121"/>
    </row>
    <row r="826" spans="1:19" x14ac:dyDescent="0.3">
      <c r="A826" s="122" t="s">
        <v>828</v>
      </c>
      <c r="B826" s="122" t="s">
        <v>837</v>
      </c>
      <c r="C826" s="122">
        <v>105817</v>
      </c>
      <c r="D826" s="125">
        <v>44260</v>
      </c>
      <c r="E826" s="126">
        <v>54.386000000000003</v>
      </c>
      <c r="F826" s="126">
        <v>-1.5223</v>
      </c>
      <c r="G826" s="126">
        <v>-0.1348</v>
      </c>
      <c r="H826" s="126">
        <v>2.0430999999999999</v>
      </c>
      <c r="I826" s="126">
        <v>0.8891</v>
      </c>
      <c r="J826" s="126">
        <v>2.6446999999999998</v>
      </c>
      <c r="K826" s="126">
        <v>20.472799999999999</v>
      </c>
      <c r="L826" s="126">
        <v>46.0854</v>
      </c>
      <c r="M826" s="126">
        <v>51.481200000000001</v>
      </c>
      <c r="N826" s="126">
        <v>39.524999999999999</v>
      </c>
      <c r="O826" s="126">
        <v>11.8467</v>
      </c>
      <c r="P826" s="126">
        <v>15.7003</v>
      </c>
      <c r="Q826" s="126">
        <v>13.241</v>
      </c>
      <c r="R826" s="126">
        <v>18.454999999999998</v>
      </c>
      <c r="S826" s="119"/>
    </row>
    <row r="827" spans="1:19" x14ac:dyDescent="0.3">
      <c r="A827" s="122" t="s">
        <v>828</v>
      </c>
      <c r="B827" s="122" t="s">
        <v>838</v>
      </c>
      <c r="C827" s="122">
        <v>118564</v>
      </c>
      <c r="D827" s="125">
        <v>44260</v>
      </c>
      <c r="E827" s="126">
        <v>59.137</v>
      </c>
      <c r="F827" s="126">
        <v>-1.5201</v>
      </c>
      <c r="G827" s="126">
        <v>-0.128</v>
      </c>
      <c r="H827" s="126">
        <v>2.0598000000000001</v>
      </c>
      <c r="I827" s="126">
        <v>0.92279999999999995</v>
      </c>
      <c r="J827" s="126">
        <v>2.7147999999999999</v>
      </c>
      <c r="K827" s="126">
        <v>20.738</v>
      </c>
      <c r="L827" s="126">
        <v>46.698300000000003</v>
      </c>
      <c r="M827" s="126">
        <v>52.420400000000001</v>
      </c>
      <c r="N827" s="126">
        <v>40.6982</v>
      </c>
      <c r="O827" s="126">
        <v>12.9153</v>
      </c>
      <c r="P827" s="126">
        <v>16.912800000000001</v>
      </c>
      <c r="Q827" s="126">
        <v>18.636800000000001</v>
      </c>
      <c r="R827" s="126">
        <v>19.495100000000001</v>
      </c>
      <c r="S827" s="119"/>
    </row>
    <row r="828" spans="1:19" x14ac:dyDescent="0.3">
      <c r="A828" s="122" t="s">
        <v>828</v>
      </c>
      <c r="B828" s="122" t="s">
        <v>839</v>
      </c>
      <c r="C828" s="122">
        <v>102760</v>
      </c>
      <c r="D828" s="125">
        <v>44260</v>
      </c>
      <c r="E828" s="126">
        <v>90.88</v>
      </c>
      <c r="F828" s="126">
        <v>-1.2625</v>
      </c>
      <c r="G828" s="126">
        <v>-0.75139999999999996</v>
      </c>
      <c r="H828" s="126">
        <v>1.8811</v>
      </c>
      <c r="I828" s="126">
        <v>0.7137</v>
      </c>
      <c r="J828" s="126">
        <v>2.4588999999999999</v>
      </c>
      <c r="K828" s="126">
        <v>19.366900000000001</v>
      </c>
      <c r="L828" s="126">
        <v>34.165999999999997</v>
      </c>
      <c r="M828" s="126">
        <v>47.396099999999997</v>
      </c>
      <c r="N828" s="126">
        <v>30.886900000000001</v>
      </c>
      <c r="O828" s="126">
        <v>4.0727000000000002</v>
      </c>
      <c r="P828" s="126">
        <v>11.7592</v>
      </c>
      <c r="Q828" s="126">
        <v>14.3354</v>
      </c>
      <c r="R828" s="126">
        <v>10.9438</v>
      </c>
      <c r="S828" s="119"/>
    </row>
    <row r="829" spans="1:19" x14ac:dyDescent="0.3">
      <c r="A829" s="122" t="s">
        <v>828</v>
      </c>
      <c r="B829" s="122" t="s">
        <v>840</v>
      </c>
      <c r="C829" s="122">
        <v>118950</v>
      </c>
      <c r="D829" s="125">
        <v>44260</v>
      </c>
      <c r="E829" s="126">
        <v>97.613</v>
      </c>
      <c r="F829" s="126">
        <v>-1.2594000000000001</v>
      </c>
      <c r="G829" s="126">
        <v>-0.74129999999999996</v>
      </c>
      <c r="H829" s="126">
        <v>1.9052</v>
      </c>
      <c r="I829" s="126">
        <v>0.76080000000000003</v>
      </c>
      <c r="J829" s="126">
        <v>2.5529999999999999</v>
      </c>
      <c r="K829" s="126">
        <v>19.7059</v>
      </c>
      <c r="L829" s="126">
        <v>34.867400000000004</v>
      </c>
      <c r="M829" s="126">
        <v>48.512799999999999</v>
      </c>
      <c r="N829" s="126">
        <v>32.227499999999999</v>
      </c>
      <c r="O829" s="126">
        <v>5.0603999999999996</v>
      </c>
      <c r="P829" s="126">
        <v>12.9315</v>
      </c>
      <c r="Q829" s="126">
        <v>11.597200000000001</v>
      </c>
      <c r="R829" s="126">
        <v>11.9808</v>
      </c>
      <c r="S829" s="119"/>
    </row>
    <row r="830" spans="1:19" x14ac:dyDescent="0.3">
      <c r="A830" s="122" t="s">
        <v>828</v>
      </c>
      <c r="B830" s="122" t="s">
        <v>841</v>
      </c>
      <c r="C830" s="122">
        <v>148409</v>
      </c>
      <c r="D830" s="125">
        <v>44260</v>
      </c>
      <c r="E830" s="126">
        <v>13.442299999999999</v>
      </c>
      <c r="F830" s="126">
        <v>-0.97899999999999998</v>
      </c>
      <c r="G830" s="126">
        <v>0.54530000000000001</v>
      </c>
      <c r="H830" s="126">
        <v>2.8862999999999999</v>
      </c>
      <c r="I830" s="126">
        <v>0.36809999999999998</v>
      </c>
      <c r="J830" s="126">
        <v>0.56710000000000005</v>
      </c>
      <c r="K830" s="126">
        <v>13.417999999999999</v>
      </c>
      <c r="L830" s="126">
        <v>33.386600000000001</v>
      </c>
      <c r="M830" s="126"/>
      <c r="N830" s="126"/>
      <c r="O830" s="126"/>
      <c r="P830" s="126"/>
      <c r="Q830" s="126">
        <v>34.423000000000002</v>
      </c>
      <c r="R830" s="126"/>
      <c r="S830" s="118"/>
    </row>
    <row r="831" spans="1:19" x14ac:dyDescent="0.3">
      <c r="A831" s="122" t="s">
        <v>828</v>
      </c>
      <c r="B831" s="122" t="s">
        <v>842</v>
      </c>
      <c r="C831" s="122">
        <v>111957</v>
      </c>
      <c r="D831" s="125">
        <v>44260</v>
      </c>
      <c r="E831" s="126">
        <v>40.270000000000003</v>
      </c>
      <c r="F831" s="126">
        <v>-1.2263999999999999</v>
      </c>
      <c r="G831" s="126">
        <v>-0.59240000000000004</v>
      </c>
      <c r="H831" s="126">
        <v>2.3639999999999999</v>
      </c>
      <c r="I831" s="126">
        <v>0.12429999999999999</v>
      </c>
      <c r="J831" s="126">
        <v>1.4358</v>
      </c>
      <c r="K831" s="126">
        <v>15.718400000000001</v>
      </c>
      <c r="L831" s="126">
        <v>29.987100000000002</v>
      </c>
      <c r="M831" s="126">
        <v>42.801400000000001</v>
      </c>
      <c r="N831" s="126">
        <v>45.642000000000003</v>
      </c>
      <c r="O831" s="126">
        <v>11.85</v>
      </c>
      <c r="P831" s="126">
        <v>14.307600000000001</v>
      </c>
      <c r="Q831" s="126">
        <v>12.555099999999999</v>
      </c>
      <c r="R831" s="126">
        <v>17.792999999999999</v>
      </c>
      <c r="S831" s="118"/>
    </row>
    <row r="832" spans="1:19" x14ac:dyDescent="0.3">
      <c r="A832" s="122" t="s">
        <v>828</v>
      </c>
      <c r="B832" s="122" t="s">
        <v>843</v>
      </c>
      <c r="C832" s="122">
        <v>120722</v>
      </c>
      <c r="D832" s="125">
        <v>44260</v>
      </c>
      <c r="E832" s="126">
        <v>43.74</v>
      </c>
      <c r="F832" s="126">
        <v>-1.2195</v>
      </c>
      <c r="G832" s="126">
        <v>-0.59089999999999998</v>
      </c>
      <c r="H832" s="126">
        <v>2.3875999999999999</v>
      </c>
      <c r="I832" s="126">
        <v>0.1603</v>
      </c>
      <c r="J832" s="126">
        <v>1.532</v>
      </c>
      <c r="K832" s="126">
        <v>16.082799999999999</v>
      </c>
      <c r="L832" s="126">
        <v>30.801400000000001</v>
      </c>
      <c r="M832" s="126">
        <v>44.118600000000001</v>
      </c>
      <c r="N832" s="126">
        <v>47.372</v>
      </c>
      <c r="O832" s="126">
        <v>13.0297</v>
      </c>
      <c r="P832" s="126">
        <v>15.6013</v>
      </c>
      <c r="Q832" s="126">
        <v>13.699299999999999</v>
      </c>
      <c r="R832" s="126">
        <v>19.082699999999999</v>
      </c>
      <c r="S832" s="118"/>
    </row>
    <row r="833" spans="1:19" x14ac:dyDescent="0.3">
      <c r="A833" s="122" t="s">
        <v>828</v>
      </c>
      <c r="B833" s="122" t="s">
        <v>844</v>
      </c>
      <c r="C833" s="122">
        <v>141920</v>
      </c>
      <c r="D833" s="125">
        <v>44260</v>
      </c>
      <c r="E833" s="126">
        <v>13.36</v>
      </c>
      <c r="F833" s="126">
        <v>-0.81659999999999999</v>
      </c>
      <c r="G833" s="126">
        <v>0.22509999999999999</v>
      </c>
      <c r="H833" s="126">
        <v>3.0068999999999999</v>
      </c>
      <c r="I833" s="126">
        <v>0.14990000000000001</v>
      </c>
      <c r="J833" s="126">
        <v>0.67820000000000003</v>
      </c>
      <c r="K833" s="126">
        <v>10.0494</v>
      </c>
      <c r="L833" s="126">
        <v>26.395499999999998</v>
      </c>
      <c r="M833" s="126">
        <v>41.825899999999997</v>
      </c>
      <c r="N833" s="126">
        <v>30.3415</v>
      </c>
      <c r="O833" s="126">
        <v>10.238099999999999</v>
      </c>
      <c r="P833" s="126"/>
      <c r="Q833" s="126">
        <v>9.1790000000000003</v>
      </c>
      <c r="R833" s="126">
        <v>15.5626</v>
      </c>
      <c r="S833" s="118"/>
    </row>
    <row r="834" spans="1:19" x14ac:dyDescent="0.3">
      <c r="A834" s="122" t="s">
        <v>828</v>
      </c>
      <c r="B834" s="122" t="s">
        <v>845</v>
      </c>
      <c r="C834" s="122">
        <v>141919</v>
      </c>
      <c r="D834" s="125">
        <v>44260</v>
      </c>
      <c r="E834" s="126">
        <v>12.66</v>
      </c>
      <c r="F834" s="126">
        <v>-0.70589999999999997</v>
      </c>
      <c r="G834" s="126">
        <v>0.317</v>
      </c>
      <c r="H834" s="126">
        <v>3.0945</v>
      </c>
      <c r="I834" s="126">
        <v>0.15820000000000001</v>
      </c>
      <c r="J834" s="126">
        <v>0.63590000000000002</v>
      </c>
      <c r="K834" s="126">
        <v>9.8957999999999995</v>
      </c>
      <c r="L834" s="126">
        <v>25.970099999999999</v>
      </c>
      <c r="M834" s="126">
        <v>40.98</v>
      </c>
      <c r="N834" s="126">
        <v>29.3156</v>
      </c>
      <c r="O834" s="126">
        <v>8.6074000000000002</v>
      </c>
      <c r="P834" s="126"/>
      <c r="Q834" s="126">
        <v>7.4120999999999997</v>
      </c>
      <c r="R834" s="126">
        <v>14.458500000000001</v>
      </c>
      <c r="S834" s="118"/>
    </row>
    <row r="835" spans="1:19" x14ac:dyDescent="0.3">
      <c r="A835" s="122" t="s">
        <v>828</v>
      </c>
      <c r="B835" s="122" t="s">
        <v>846</v>
      </c>
      <c r="C835" s="122">
        <v>118421</v>
      </c>
      <c r="D835" s="125">
        <v>44260</v>
      </c>
      <c r="E835" s="126">
        <v>52.5</v>
      </c>
      <c r="F835" s="126">
        <v>-1.4455</v>
      </c>
      <c r="G835" s="126">
        <v>-0.56820000000000004</v>
      </c>
      <c r="H835" s="126">
        <v>1.8824000000000001</v>
      </c>
      <c r="I835" s="126">
        <v>-0.98080000000000001</v>
      </c>
      <c r="J835" s="126">
        <v>0.21</v>
      </c>
      <c r="K835" s="126">
        <v>9.3066999999999993</v>
      </c>
      <c r="L835" s="126">
        <v>22.606300000000001</v>
      </c>
      <c r="M835" s="126">
        <v>43.286000000000001</v>
      </c>
      <c r="N835" s="126">
        <v>25.8993</v>
      </c>
      <c r="O835" s="126">
        <v>8.2295999999999996</v>
      </c>
      <c r="P835" s="126">
        <v>16.503900000000002</v>
      </c>
      <c r="Q835" s="126">
        <v>12.538600000000001</v>
      </c>
      <c r="R835" s="126">
        <v>17.5764</v>
      </c>
      <c r="S835" s="118"/>
    </row>
    <row r="836" spans="1:19" x14ac:dyDescent="0.3">
      <c r="A836" s="122" t="s">
        <v>828</v>
      </c>
      <c r="B836" s="122" t="s">
        <v>847</v>
      </c>
      <c r="C836" s="122">
        <v>108592</v>
      </c>
      <c r="D836" s="125">
        <v>44260</v>
      </c>
      <c r="E836" s="126">
        <v>47.22</v>
      </c>
      <c r="F836" s="126">
        <v>-1.4401999999999999</v>
      </c>
      <c r="G836" s="126">
        <v>-0.56850000000000001</v>
      </c>
      <c r="H836" s="126">
        <v>1.855</v>
      </c>
      <c r="I836" s="126">
        <v>-1.0269999999999999</v>
      </c>
      <c r="J836" s="126">
        <v>0.106</v>
      </c>
      <c r="K836" s="126">
        <v>8.9273000000000007</v>
      </c>
      <c r="L836" s="126">
        <v>21.7638</v>
      </c>
      <c r="M836" s="126">
        <v>41.8444</v>
      </c>
      <c r="N836" s="126">
        <v>24.197800000000001</v>
      </c>
      <c r="O836" s="126">
        <v>6.7301000000000002</v>
      </c>
      <c r="P836" s="126">
        <v>14.751799999999999</v>
      </c>
      <c r="Q836" s="126">
        <v>10.917299999999999</v>
      </c>
      <c r="R836" s="126">
        <v>15.996499999999999</v>
      </c>
      <c r="S836" s="118"/>
    </row>
    <row r="837" spans="1:19" x14ac:dyDescent="0.3">
      <c r="A837" s="122" t="s">
        <v>828</v>
      </c>
      <c r="B837" s="122" t="s">
        <v>848</v>
      </c>
      <c r="C837" s="122">
        <v>131580</v>
      </c>
      <c r="D837" s="125">
        <v>44260</v>
      </c>
      <c r="E837" s="126">
        <v>26.544</v>
      </c>
      <c r="F837" s="126">
        <v>-1.0021</v>
      </c>
      <c r="G837" s="126">
        <v>0.35049999999999998</v>
      </c>
      <c r="H837" s="126">
        <v>3.2523</v>
      </c>
      <c r="I837" s="126">
        <v>1.0145999999999999</v>
      </c>
      <c r="J837" s="126">
        <v>1.8498000000000001</v>
      </c>
      <c r="K837" s="126">
        <v>13.7592</v>
      </c>
      <c r="L837" s="126">
        <v>36.037999999999997</v>
      </c>
      <c r="M837" s="126">
        <v>55.975099999999998</v>
      </c>
      <c r="N837" s="126">
        <v>34.576500000000003</v>
      </c>
      <c r="O837" s="126">
        <v>21.553599999999999</v>
      </c>
      <c r="P837" s="126">
        <v>21.496200000000002</v>
      </c>
      <c r="Q837" s="126">
        <v>16.616299999999999</v>
      </c>
      <c r="R837" s="126">
        <v>30.252700000000001</v>
      </c>
      <c r="S837" s="118"/>
    </row>
    <row r="838" spans="1:19" x14ac:dyDescent="0.3">
      <c r="A838" s="122" t="s">
        <v>828</v>
      </c>
      <c r="B838" s="122" t="s">
        <v>849</v>
      </c>
      <c r="C838" s="122">
        <v>131578</v>
      </c>
      <c r="D838" s="125">
        <v>44260</v>
      </c>
      <c r="E838" s="126">
        <v>24.483499999999999</v>
      </c>
      <c r="F838" s="126">
        <v>-1.0044</v>
      </c>
      <c r="G838" s="126">
        <v>0.34429999999999999</v>
      </c>
      <c r="H838" s="126">
        <v>3.2370999999999999</v>
      </c>
      <c r="I838" s="126">
        <v>0.98499999999999999</v>
      </c>
      <c r="J838" s="126">
        <v>1.7902</v>
      </c>
      <c r="K838" s="126">
        <v>13.4725</v>
      </c>
      <c r="L838" s="126">
        <v>35.255299999999998</v>
      </c>
      <c r="M838" s="126">
        <v>54.555799999999998</v>
      </c>
      <c r="N838" s="126">
        <v>32.884099999999997</v>
      </c>
      <c r="O838" s="126">
        <v>19.8306</v>
      </c>
      <c r="P838" s="126">
        <v>19.9528</v>
      </c>
      <c r="Q838" s="126">
        <v>15.1419</v>
      </c>
      <c r="R838" s="126">
        <v>28.476199999999999</v>
      </c>
      <c r="S838" s="118"/>
    </row>
    <row r="839" spans="1:19" x14ac:dyDescent="0.3">
      <c r="A839" s="122" t="s">
        <v>828</v>
      </c>
      <c r="B839" s="122" t="s">
        <v>850</v>
      </c>
      <c r="C839" s="122">
        <v>107410</v>
      </c>
      <c r="D839" s="125">
        <v>44260</v>
      </c>
      <c r="E839" s="126">
        <v>10.147500000000001</v>
      </c>
      <c r="F839" s="126">
        <v>-1.0965</v>
      </c>
      <c r="G839" s="126">
        <v>-0.505</v>
      </c>
      <c r="H839" s="126">
        <v>1.3807</v>
      </c>
      <c r="I839" s="126">
        <v>-2.1257999999999999</v>
      </c>
      <c r="J839" s="126">
        <v>-2.2757000000000001</v>
      </c>
      <c r="K839" s="126">
        <v>5.9314999999999998</v>
      </c>
      <c r="L839" s="126">
        <v>25.591000000000001</v>
      </c>
      <c r="M839" s="126">
        <v>35.919800000000002</v>
      </c>
      <c r="N839" s="126">
        <v>10.8508</v>
      </c>
      <c r="O839" s="126">
        <v>6.3239000000000001</v>
      </c>
      <c r="P839" s="126">
        <v>15.5152</v>
      </c>
      <c r="Q839" s="126">
        <v>0.11260000000000001</v>
      </c>
      <c r="R839" s="126">
        <v>7.2576000000000001</v>
      </c>
      <c r="S839" s="118"/>
    </row>
    <row r="840" spans="1:19" x14ac:dyDescent="0.3">
      <c r="A840" s="122" t="s">
        <v>828</v>
      </c>
      <c r="B840" s="122" t="s">
        <v>851</v>
      </c>
      <c r="C840" s="122">
        <v>120488</v>
      </c>
      <c r="D840" s="125">
        <v>44260</v>
      </c>
      <c r="E840" s="126">
        <v>11.269</v>
      </c>
      <c r="F840" s="126">
        <v>-1.0945</v>
      </c>
      <c r="G840" s="126">
        <v>-0.49619999999999997</v>
      </c>
      <c r="H840" s="126">
        <v>1.401</v>
      </c>
      <c r="I840" s="126">
        <v>-2.0844999999999998</v>
      </c>
      <c r="J840" s="126">
        <v>-2.1941000000000002</v>
      </c>
      <c r="K840" s="126">
        <v>6.2221000000000002</v>
      </c>
      <c r="L840" s="126">
        <v>26.290199999999999</v>
      </c>
      <c r="M840" s="126">
        <v>37.137500000000003</v>
      </c>
      <c r="N840" s="126">
        <v>12.3193</v>
      </c>
      <c r="O840" s="126">
        <v>7.9093</v>
      </c>
      <c r="P840" s="126">
        <v>17.154900000000001</v>
      </c>
      <c r="Q840" s="126">
        <v>13.9055</v>
      </c>
      <c r="R840" s="126">
        <v>8.9773999999999994</v>
      </c>
      <c r="S840" s="118"/>
    </row>
    <row r="841" spans="1:19" x14ac:dyDescent="0.3">
      <c r="A841" s="122" t="s">
        <v>828</v>
      </c>
      <c r="B841" s="122" t="s">
        <v>852</v>
      </c>
      <c r="C841" s="122">
        <v>147473</v>
      </c>
      <c r="D841" s="125">
        <v>44260</v>
      </c>
      <c r="E841" s="126">
        <v>14.185</v>
      </c>
      <c r="F841" s="126">
        <v>-1.1015999999999999</v>
      </c>
      <c r="G841" s="126">
        <v>4.9399999999999999E-2</v>
      </c>
      <c r="H841" s="126">
        <v>2.7452000000000001</v>
      </c>
      <c r="I841" s="126">
        <v>0.52439999999999998</v>
      </c>
      <c r="J841" s="126">
        <v>2.8420000000000001</v>
      </c>
      <c r="K841" s="126">
        <v>16.260999999999999</v>
      </c>
      <c r="L841" s="126">
        <v>36.145499999999998</v>
      </c>
      <c r="M841" s="126">
        <v>51.516800000000003</v>
      </c>
      <c r="N841" s="126">
        <v>32.6693</v>
      </c>
      <c r="O841" s="126"/>
      <c r="P841" s="126"/>
      <c r="Q841" s="126">
        <v>23.786100000000001</v>
      </c>
      <c r="R841" s="126"/>
      <c r="S841" s="118"/>
    </row>
    <row r="842" spans="1:19" x14ac:dyDescent="0.3">
      <c r="A842" s="122" t="s">
        <v>828</v>
      </c>
      <c r="B842" s="122" t="s">
        <v>853</v>
      </c>
      <c r="C842" s="122">
        <v>147477</v>
      </c>
      <c r="D842" s="125">
        <v>44260</v>
      </c>
      <c r="E842" s="126">
        <v>13.782</v>
      </c>
      <c r="F842" s="126">
        <v>-1.1051</v>
      </c>
      <c r="G842" s="126">
        <v>4.36E-2</v>
      </c>
      <c r="H842" s="126">
        <v>2.7204000000000002</v>
      </c>
      <c r="I842" s="126">
        <v>0.4592</v>
      </c>
      <c r="J842" s="126">
        <v>2.7050999999999998</v>
      </c>
      <c r="K842" s="126">
        <v>15.7568</v>
      </c>
      <c r="L842" s="126">
        <v>34.9589</v>
      </c>
      <c r="M842" s="126">
        <v>49.560499999999998</v>
      </c>
      <c r="N842" s="126">
        <v>30.375599999999999</v>
      </c>
      <c r="O842" s="126"/>
      <c r="P842" s="126"/>
      <c r="Q842" s="126">
        <v>21.627500000000001</v>
      </c>
      <c r="R842" s="126"/>
      <c r="S842" s="118"/>
    </row>
    <row r="843" spans="1:19" x14ac:dyDescent="0.3">
      <c r="A843" s="122" t="s">
        <v>828</v>
      </c>
      <c r="B843" s="122" t="s">
        <v>854</v>
      </c>
      <c r="C843" s="122">
        <v>145376</v>
      </c>
      <c r="D843" s="125">
        <v>44260</v>
      </c>
      <c r="E843" s="126">
        <v>14.47</v>
      </c>
      <c r="F843" s="126">
        <v>-0.57720000000000005</v>
      </c>
      <c r="G843" s="126">
        <v>1.2738</v>
      </c>
      <c r="H843" s="126">
        <v>3.7498999999999998</v>
      </c>
      <c r="I843" s="126">
        <v>3.2391999999999999</v>
      </c>
      <c r="J843" s="126">
        <v>6.3501000000000003</v>
      </c>
      <c r="K843" s="126">
        <v>11.763299999999999</v>
      </c>
      <c r="L843" s="126">
        <v>25.259699999999999</v>
      </c>
      <c r="M843" s="126">
        <v>40.690300000000001</v>
      </c>
      <c r="N843" s="126">
        <v>27.996500000000001</v>
      </c>
      <c r="O843" s="126"/>
      <c r="P843" s="126"/>
      <c r="Q843" s="126">
        <v>17.172599999999999</v>
      </c>
      <c r="R843" s="126">
        <v>18.804600000000001</v>
      </c>
      <c r="S843" s="118"/>
    </row>
    <row r="844" spans="1:19" x14ac:dyDescent="0.3">
      <c r="A844" s="122" t="s">
        <v>828</v>
      </c>
      <c r="B844" s="122" t="s">
        <v>855</v>
      </c>
      <c r="C844" s="122">
        <v>145378</v>
      </c>
      <c r="D844" s="125">
        <v>44260</v>
      </c>
      <c r="E844" s="126">
        <v>14.099</v>
      </c>
      <c r="F844" s="126">
        <v>-0.57820000000000005</v>
      </c>
      <c r="G844" s="126">
        <v>1.2641</v>
      </c>
      <c r="H844" s="126">
        <v>3.7301000000000002</v>
      </c>
      <c r="I844" s="126">
        <v>3.1911</v>
      </c>
      <c r="J844" s="126">
        <v>6.2552000000000003</v>
      </c>
      <c r="K844" s="126">
        <v>11.4369</v>
      </c>
      <c r="L844" s="126">
        <v>24.549499999999998</v>
      </c>
      <c r="M844" s="126">
        <v>39.497399999999999</v>
      </c>
      <c r="N844" s="126">
        <v>26.539200000000001</v>
      </c>
      <c r="O844" s="126"/>
      <c r="P844" s="126"/>
      <c r="Q844" s="126">
        <v>15.874499999999999</v>
      </c>
      <c r="R844" s="126">
        <v>17.4801</v>
      </c>
      <c r="S844" s="118"/>
    </row>
    <row r="845" spans="1:19" x14ac:dyDescent="0.3">
      <c r="A845" s="122" t="s">
        <v>828</v>
      </c>
      <c r="B845" s="122" t="s">
        <v>856</v>
      </c>
      <c r="C845" s="122">
        <v>147206</v>
      </c>
      <c r="D845" s="125">
        <v>44260</v>
      </c>
      <c r="E845" s="126">
        <v>16.446999999999999</v>
      </c>
      <c r="F845" s="126">
        <v>-1.2726</v>
      </c>
      <c r="G845" s="126">
        <v>0.44579999999999997</v>
      </c>
      <c r="H845" s="126">
        <v>2.7294999999999998</v>
      </c>
      <c r="I845" s="126">
        <v>1.2372000000000001</v>
      </c>
      <c r="J845" s="126">
        <v>3.4598</v>
      </c>
      <c r="K845" s="126">
        <v>16.389500000000002</v>
      </c>
      <c r="L845" s="126">
        <v>35.6342</v>
      </c>
      <c r="M845" s="126">
        <v>62.648299999999999</v>
      </c>
      <c r="N845" s="126">
        <v>44.423999999999999</v>
      </c>
      <c r="O845" s="126"/>
      <c r="P845" s="126"/>
      <c r="Q845" s="126">
        <v>31.619900000000001</v>
      </c>
      <c r="R845" s="126"/>
      <c r="S845" s="118"/>
    </row>
    <row r="846" spans="1:19" x14ac:dyDescent="0.3">
      <c r="A846" s="122" t="s">
        <v>828</v>
      </c>
      <c r="B846" s="122" t="s">
        <v>857</v>
      </c>
      <c r="C846" s="122">
        <v>147203</v>
      </c>
      <c r="D846" s="125">
        <v>44260</v>
      </c>
      <c r="E846" s="126">
        <v>15.965</v>
      </c>
      <c r="F846" s="126">
        <v>-1.2739</v>
      </c>
      <c r="G846" s="126">
        <v>0.43409999999999999</v>
      </c>
      <c r="H846" s="126">
        <v>2.7018</v>
      </c>
      <c r="I846" s="126">
        <v>1.1788000000000001</v>
      </c>
      <c r="J846" s="126">
        <v>3.3332999999999999</v>
      </c>
      <c r="K846" s="126">
        <v>15.932</v>
      </c>
      <c r="L846" s="126">
        <v>34.589399999999998</v>
      </c>
      <c r="M846" s="126">
        <v>60.7592</v>
      </c>
      <c r="N846" s="126">
        <v>42.151200000000003</v>
      </c>
      <c r="O846" s="126"/>
      <c r="P846" s="126"/>
      <c r="Q846" s="126">
        <v>29.4758</v>
      </c>
      <c r="R846" s="126"/>
      <c r="S846" s="119"/>
    </row>
    <row r="847" spans="1:19" x14ac:dyDescent="0.3">
      <c r="A847" s="122" t="s">
        <v>828</v>
      </c>
      <c r="B847" s="122" t="s">
        <v>858</v>
      </c>
      <c r="C847" s="122">
        <v>122389</v>
      </c>
      <c r="D847" s="125">
        <v>44260</v>
      </c>
      <c r="E847" s="126">
        <v>33.560699999999997</v>
      </c>
      <c r="F847" s="126">
        <v>-0.89529999999999998</v>
      </c>
      <c r="G847" s="126">
        <v>0.58960000000000001</v>
      </c>
      <c r="H847" s="126">
        <v>3.0451999999999999</v>
      </c>
      <c r="I847" s="126">
        <v>-0.72829999999999995</v>
      </c>
      <c r="J847" s="126">
        <v>0.20330000000000001</v>
      </c>
      <c r="K847" s="126">
        <v>11.585900000000001</v>
      </c>
      <c r="L847" s="126">
        <v>32.357999999999997</v>
      </c>
      <c r="M847" s="126">
        <v>41.879899999999999</v>
      </c>
      <c r="N847" s="126">
        <v>30.2559</v>
      </c>
      <c r="O847" s="126">
        <v>14.450200000000001</v>
      </c>
      <c r="P847" s="126">
        <v>17.216799999999999</v>
      </c>
      <c r="Q847" s="126">
        <v>16.754200000000001</v>
      </c>
      <c r="R847" s="126">
        <v>23.078299999999999</v>
      </c>
      <c r="S847" s="119"/>
    </row>
    <row r="848" spans="1:19" x14ac:dyDescent="0.3">
      <c r="A848" s="122" t="s">
        <v>828</v>
      </c>
      <c r="B848" s="122" t="s">
        <v>859</v>
      </c>
      <c r="C848" s="122">
        <v>122387</v>
      </c>
      <c r="D848" s="125">
        <v>44260</v>
      </c>
      <c r="E848" s="126">
        <v>30.209800000000001</v>
      </c>
      <c r="F848" s="126">
        <v>-0.89849999999999997</v>
      </c>
      <c r="G848" s="126">
        <v>0.57999999999999996</v>
      </c>
      <c r="H848" s="126">
        <v>3.0225</v>
      </c>
      <c r="I848" s="126">
        <v>-0.77190000000000003</v>
      </c>
      <c r="J848" s="126">
        <v>0.1157</v>
      </c>
      <c r="K848" s="126">
        <v>11.2692</v>
      </c>
      <c r="L848" s="126">
        <v>31.575800000000001</v>
      </c>
      <c r="M848" s="126">
        <v>40.549900000000001</v>
      </c>
      <c r="N848" s="126">
        <v>28.5928</v>
      </c>
      <c r="O848" s="126">
        <v>13.0479</v>
      </c>
      <c r="P848" s="126">
        <v>15.711399999999999</v>
      </c>
      <c r="Q848" s="126">
        <v>15.1935</v>
      </c>
      <c r="R848" s="126">
        <v>21.603100000000001</v>
      </c>
      <c r="S848" s="119"/>
    </row>
    <row r="849" spans="1:19" x14ac:dyDescent="0.3">
      <c r="A849" s="122" t="s">
        <v>828</v>
      </c>
      <c r="B849" s="122" t="s">
        <v>860</v>
      </c>
      <c r="C849" s="122">
        <v>104637</v>
      </c>
      <c r="D849" s="125">
        <v>44260</v>
      </c>
      <c r="E849" s="126">
        <v>65.970299999999995</v>
      </c>
      <c r="F849" s="126">
        <v>-1.4563999999999999</v>
      </c>
      <c r="G849" s="126">
        <v>-0.33310000000000001</v>
      </c>
      <c r="H849" s="126">
        <v>1.9709000000000001</v>
      </c>
      <c r="I849" s="126">
        <v>0.95989999999999998</v>
      </c>
      <c r="J849" s="126">
        <v>5.3539000000000003</v>
      </c>
      <c r="K849" s="126">
        <v>25.4985</v>
      </c>
      <c r="L849" s="126">
        <v>46.0961</v>
      </c>
      <c r="M849" s="126">
        <v>67.567899999999995</v>
      </c>
      <c r="N849" s="126">
        <v>48.572099999999999</v>
      </c>
      <c r="O849" s="126">
        <v>11.641500000000001</v>
      </c>
      <c r="P849" s="126">
        <v>17.460599999999999</v>
      </c>
      <c r="Q849" s="126">
        <v>14.209099999999999</v>
      </c>
      <c r="R849" s="126">
        <v>21.326799999999999</v>
      </c>
      <c r="S849" s="119"/>
    </row>
    <row r="850" spans="1:19" x14ac:dyDescent="0.3">
      <c r="A850" s="122" t="s">
        <v>828</v>
      </c>
      <c r="B850" s="122" t="s">
        <v>861</v>
      </c>
      <c r="C850" s="122">
        <v>118692</v>
      </c>
      <c r="D850" s="125">
        <v>44260</v>
      </c>
      <c r="E850" s="126">
        <v>70.423400000000001</v>
      </c>
      <c r="F850" s="126">
        <v>-1.4547000000000001</v>
      </c>
      <c r="G850" s="126">
        <v>-0.32819999999999999</v>
      </c>
      <c r="H850" s="126">
        <v>1.9827999999999999</v>
      </c>
      <c r="I850" s="126">
        <v>0.98309999999999997</v>
      </c>
      <c r="J850" s="126">
        <v>5.4039000000000001</v>
      </c>
      <c r="K850" s="126">
        <v>25.7074</v>
      </c>
      <c r="L850" s="126">
        <v>46.599400000000003</v>
      </c>
      <c r="M850" s="126">
        <v>68.395700000000005</v>
      </c>
      <c r="N850" s="126">
        <v>49.556699999999999</v>
      </c>
      <c r="O850" s="126">
        <v>12.4514</v>
      </c>
      <c r="P850" s="126">
        <v>18.461200000000002</v>
      </c>
      <c r="Q850" s="126">
        <v>18.736999999999998</v>
      </c>
      <c r="R850" s="126">
        <v>22.131900000000002</v>
      </c>
      <c r="S850" s="118"/>
    </row>
    <row r="851" spans="1:19" x14ac:dyDescent="0.3">
      <c r="A851" s="122" t="s">
        <v>828</v>
      </c>
      <c r="B851" s="122" t="s">
        <v>862</v>
      </c>
      <c r="C851" s="122">
        <v>103335</v>
      </c>
      <c r="D851" s="125">
        <v>44260</v>
      </c>
      <c r="E851" s="126">
        <v>91.14</v>
      </c>
      <c r="F851" s="126">
        <v>-1.1818</v>
      </c>
      <c r="G851" s="126">
        <v>-0.1205</v>
      </c>
      <c r="H851" s="126">
        <v>2.2665999999999999</v>
      </c>
      <c r="I851" s="126">
        <v>6.59E-2</v>
      </c>
      <c r="J851" s="126">
        <v>2.3239999999999998</v>
      </c>
      <c r="K851" s="126">
        <v>16.235199999999999</v>
      </c>
      <c r="L851" s="126">
        <v>34.683</v>
      </c>
      <c r="M851" s="126">
        <v>47.142400000000002</v>
      </c>
      <c r="N851" s="126">
        <v>33.382100000000001</v>
      </c>
      <c r="O851" s="126">
        <v>15.143000000000001</v>
      </c>
      <c r="P851" s="126">
        <v>16.778500000000001</v>
      </c>
      <c r="Q851" s="126">
        <v>15.513</v>
      </c>
      <c r="R851" s="126">
        <v>22.34</v>
      </c>
      <c r="S851" s="121"/>
    </row>
    <row r="852" spans="1:19" x14ac:dyDescent="0.3">
      <c r="A852" s="122" t="s">
        <v>828</v>
      </c>
      <c r="B852" s="122" t="s">
        <v>863</v>
      </c>
      <c r="C852" s="122">
        <v>119464</v>
      </c>
      <c r="D852" s="125">
        <v>44260</v>
      </c>
      <c r="E852" s="126">
        <v>96.51</v>
      </c>
      <c r="F852" s="126">
        <v>-1.1776</v>
      </c>
      <c r="G852" s="126">
        <v>-0.10349999999999999</v>
      </c>
      <c r="H852" s="126">
        <v>2.2892999999999999</v>
      </c>
      <c r="I852" s="126">
        <v>9.3299999999999994E-2</v>
      </c>
      <c r="J852" s="126">
        <v>2.387</v>
      </c>
      <c r="K852" s="126">
        <v>16.5017</v>
      </c>
      <c r="L852" s="126">
        <v>35.281700000000001</v>
      </c>
      <c r="M852" s="126">
        <v>48.112299999999998</v>
      </c>
      <c r="N852" s="126">
        <v>34.508699999999997</v>
      </c>
      <c r="O852" s="126">
        <v>16.0655</v>
      </c>
      <c r="P852" s="126">
        <v>17.6492</v>
      </c>
      <c r="Q852" s="126">
        <v>14.8925</v>
      </c>
      <c r="R852" s="126">
        <v>23.2272</v>
      </c>
      <c r="S852" s="119" t="s">
        <v>1847</v>
      </c>
    </row>
    <row r="853" spans="1:19" x14ac:dyDescent="0.3">
      <c r="A853" s="122" t="s">
        <v>828</v>
      </c>
      <c r="B853" s="122" t="s">
        <v>864</v>
      </c>
      <c r="C853" s="122">
        <v>109275</v>
      </c>
      <c r="D853" s="125">
        <v>44260</v>
      </c>
      <c r="E853" s="126">
        <v>43.28</v>
      </c>
      <c r="F853" s="126">
        <v>-0.93089999999999995</v>
      </c>
      <c r="G853" s="126">
        <v>-0.64139999999999997</v>
      </c>
      <c r="H853" s="126">
        <v>2.8031000000000001</v>
      </c>
      <c r="I853" s="126">
        <v>-0.42880000000000001</v>
      </c>
      <c r="J853" s="126">
        <v>3.7357</v>
      </c>
      <c r="K853" s="126">
        <v>15.086499999999999</v>
      </c>
      <c r="L853" s="126">
        <v>33.903399999999998</v>
      </c>
      <c r="M853" s="126">
        <v>46.194000000000003</v>
      </c>
      <c r="N853" s="126">
        <v>42.411999999999999</v>
      </c>
      <c r="O853" s="126">
        <v>10.5685</v>
      </c>
      <c r="P853" s="126">
        <v>14.5571</v>
      </c>
      <c r="Q853" s="126">
        <v>12.3308</v>
      </c>
      <c r="R853" s="126">
        <v>20.179600000000001</v>
      </c>
      <c r="S853" s="119" t="s">
        <v>1847</v>
      </c>
    </row>
    <row r="854" spans="1:19" x14ac:dyDescent="0.3">
      <c r="A854" s="122" t="s">
        <v>828</v>
      </c>
      <c r="B854" s="122" t="s">
        <v>865</v>
      </c>
      <c r="C854" s="122">
        <v>120834</v>
      </c>
      <c r="D854" s="125">
        <v>44260</v>
      </c>
      <c r="E854" s="126">
        <v>44.434100000000001</v>
      </c>
      <c r="F854" s="126">
        <v>-0.92549999999999999</v>
      </c>
      <c r="G854" s="126">
        <v>-0.62580000000000002</v>
      </c>
      <c r="H854" s="126">
        <v>2.8416999999999999</v>
      </c>
      <c r="I854" s="126">
        <v>-0.35120000000000001</v>
      </c>
      <c r="J854" s="126">
        <v>3.9336000000000002</v>
      </c>
      <c r="K854" s="126">
        <v>15.667400000000001</v>
      </c>
      <c r="L854" s="126">
        <v>35.201500000000003</v>
      </c>
      <c r="M854" s="126">
        <v>48.2575</v>
      </c>
      <c r="N854" s="126">
        <v>44.724699999999999</v>
      </c>
      <c r="O854" s="126">
        <v>11.8964</v>
      </c>
      <c r="P854" s="126">
        <v>15.401300000000001</v>
      </c>
      <c r="Q854" s="126">
        <v>16.688099999999999</v>
      </c>
      <c r="R854" s="126">
        <v>21.984999999999999</v>
      </c>
      <c r="S854" s="119" t="s">
        <v>1847</v>
      </c>
    </row>
    <row r="855" spans="1:19" x14ac:dyDescent="0.3">
      <c r="A855" s="122" t="s">
        <v>828</v>
      </c>
      <c r="B855" s="122" t="s">
        <v>866</v>
      </c>
      <c r="C855" s="122">
        <v>119727</v>
      </c>
      <c r="D855" s="125">
        <v>44260</v>
      </c>
      <c r="E855" s="126">
        <v>205.47479999999999</v>
      </c>
      <c r="F855" s="126">
        <v>-0.56789999999999996</v>
      </c>
      <c r="G855" s="126">
        <v>0.997</v>
      </c>
      <c r="H855" s="126">
        <v>2.5945999999999998</v>
      </c>
      <c r="I855" s="126">
        <v>0.8639</v>
      </c>
      <c r="J855" s="126">
        <v>2.6246</v>
      </c>
      <c r="K855" s="126">
        <v>12.3908</v>
      </c>
      <c r="L855" s="126">
        <v>28.2529</v>
      </c>
      <c r="M855" s="126">
        <v>41.728700000000003</v>
      </c>
      <c r="N855" s="126">
        <v>24.9238</v>
      </c>
      <c r="O855" s="126">
        <v>14.263400000000001</v>
      </c>
      <c r="P855" s="126">
        <v>18.261399999999998</v>
      </c>
      <c r="Q855" s="126">
        <v>15.902799999999999</v>
      </c>
      <c r="R855" s="126">
        <v>21.118099999999998</v>
      </c>
      <c r="S855" s="119" t="s">
        <v>1847</v>
      </c>
    </row>
    <row r="856" spans="1:19" x14ac:dyDescent="0.3">
      <c r="A856" s="122" t="s">
        <v>828</v>
      </c>
      <c r="B856" s="122" t="s">
        <v>867</v>
      </c>
      <c r="C856" s="122">
        <v>102756</v>
      </c>
      <c r="D856" s="125">
        <v>44260</v>
      </c>
      <c r="E856" s="126">
        <v>190.62950000000001</v>
      </c>
      <c r="F856" s="126">
        <v>-0.57079999999999997</v>
      </c>
      <c r="G856" s="126">
        <v>0.98839999999999995</v>
      </c>
      <c r="H856" s="126">
        <v>2.5746000000000002</v>
      </c>
      <c r="I856" s="126">
        <v>0.82479999999999998</v>
      </c>
      <c r="J856" s="126">
        <v>2.5436000000000001</v>
      </c>
      <c r="K856" s="126">
        <v>12.0844</v>
      </c>
      <c r="L856" s="126">
        <v>27.583600000000001</v>
      </c>
      <c r="M856" s="126">
        <v>40.626899999999999</v>
      </c>
      <c r="N856" s="126">
        <v>23.608499999999999</v>
      </c>
      <c r="O856" s="126">
        <v>13.0954</v>
      </c>
      <c r="P856" s="126">
        <v>17.120999999999999</v>
      </c>
      <c r="Q856" s="126">
        <v>19.6799</v>
      </c>
      <c r="R856" s="126">
        <v>19.898099999999999</v>
      </c>
      <c r="S856" s="119" t="s">
        <v>1844</v>
      </c>
    </row>
    <row r="857" spans="1:19" x14ac:dyDescent="0.3">
      <c r="A857" s="122" t="s">
        <v>828</v>
      </c>
      <c r="B857" s="122" t="s">
        <v>868</v>
      </c>
      <c r="C857" s="122">
        <v>101537</v>
      </c>
      <c r="D857" s="125">
        <v>44260</v>
      </c>
      <c r="E857" s="126">
        <v>232.80430000000001</v>
      </c>
      <c r="F857" s="126">
        <v>-1.0333000000000001</v>
      </c>
      <c r="G857" s="126">
        <v>-0.27489999999999998</v>
      </c>
      <c r="H857" s="126">
        <v>1.9533</v>
      </c>
      <c r="I857" s="126">
        <v>-0.57920000000000005</v>
      </c>
      <c r="J857" s="126">
        <v>0.25969999999999999</v>
      </c>
      <c r="K857" s="126">
        <v>13.6997</v>
      </c>
      <c r="L857" s="126">
        <v>29.1523</v>
      </c>
      <c r="M857" s="126">
        <v>40.0032</v>
      </c>
      <c r="N857" s="126">
        <v>25.6004</v>
      </c>
      <c r="O857" s="126">
        <v>12.956</v>
      </c>
      <c r="P857" s="126">
        <v>15.4209</v>
      </c>
      <c r="Q857" s="126">
        <v>18.427</v>
      </c>
      <c r="R857" s="126">
        <v>17.502199999999998</v>
      </c>
      <c r="S857" s="119" t="s">
        <v>1844</v>
      </c>
    </row>
    <row r="858" spans="1:19" x14ac:dyDescent="0.3">
      <c r="A858" s="122" t="s">
        <v>828</v>
      </c>
      <c r="B858" s="122" t="s">
        <v>869</v>
      </c>
      <c r="C858" s="122">
        <v>119578</v>
      </c>
      <c r="D858" s="125">
        <v>44260</v>
      </c>
      <c r="E858" s="126">
        <v>247.1438</v>
      </c>
      <c r="F858" s="126">
        <v>-1.0306</v>
      </c>
      <c r="G858" s="126">
        <v>-0.26679999999999998</v>
      </c>
      <c r="H858" s="126">
        <v>1.9722999999999999</v>
      </c>
      <c r="I858" s="126">
        <v>-0.54259999999999997</v>
      </c>
      <c r="J858" s="126">
        <v>0.33239999999999997</v>
      </c>
      <c r="K858" s="126">
        <v>13.97</v>
      </c>
      <c r="L858" s="126">
        <v>29.780899999999999</v>
      </c>
      <c r="M858" s="126">
        <v>41.0306</v>
      </c>
      <c r="N858" s="126">
        <v>26.807099999999998</v>
      </c>
      <c r="O858" s="126">
        <v>14.147500000000001</v>
      </c>
      <c r="P858" s="126">
        <v>16.4742</v>
      </c>
      <c r="Q858" s="126">
        <v>12.9398</v>
      </c>
      <c r="R858" s="126">
        <v>18.503599999999999</v>
      </c>
      <c r="S858" s="119" t="s">
        <v>1847</v>
      </c>
    </row>
    <row r="859" spans="1:19" x14ac:dyDescent="0.3">
      <c r="A859" s="122" t="s">
        <v>828</v>
      </c>
      <c r="B859" s="122" t="s">
        <v>870</v>
      </c>
      <c r="C859" s="122">
        <v>147757</v>
      </c>
      <c r="D859" s="125">
        <v>44260</v>
      </c>
      <c r="E859" s="126">
        <v>12.8492</v>
      </c>
      <c r="F859" s="126">
        <v>-1.2823</v>
      </c>
      <c r="G859" s="126">
        <v>-0.40539999999999998</v>
      </c>
      <c r="H859" s="126">
        <v>2.1463999999999999</v>
      </c>
      <c r="I859" s="126">
        <v>0.12</v>
      </c>
      <c r="J859" s="126">
        <v>1.5650999999999999</v>
      </c>
      <c r="K859" s="126">
        <v>16.4848</v>
      </c>
      <c r="L859" s="126">
        <v>35.427199999999999</v>
      </c>
      <c r="M859" s="126">
        <v>52.534500000000001</v>
      </c>
      <c r="N859" s="126">
        <v>34.655200000000001</v>
      </c>
      <c r="O859" s="126"/>
      <c r="P859" s="126"/>
      <c r="Q859" s="126">
        <v>22.221800000000002</v>
      </c>
      <c r="R859" s="126"/>
      <c r="S859" s="119" t="s">
        <v>1847</v>
      </c>
    </row>
    <row r="860" spans="1:19" x14ac:dyDescent="0.3">
      <c r="A860" s="122" t="s">
        <v>828</v>
      </c>
      <c r="B860" s="122" t="s">
        <v>871</v>
      </c>
      <c r="C860" s="122">
        <v>147760</v>
      </c>
      <c r="D860" s="125">
        <v>44260</v>
      </c>
      <c r="E860" s="126">
        <v>12.5289</v>
      </c>
      <c r="F860" s="126">
        <v>-1.2866</v>
      </c>
      <c r="G860" s="126">
        <v>-0.41810000000000003</v>
      </c>
      <c r="H860" s="126">
        <v>2.1124999999999998</v>
      </c>
      <c r="I860" s="126">
        <v>5.4300000000000001E-2</v>
      </c>
      <c r="J860" s="126">
        <v>1.4330000000000001</v>
      </c>
      <c r="K860" s="126">
        <v>15.980399999999999</v>
      </c>
      <c r="L860" s="126">
        <v>34.258800000000001</v>
      </c>
      <c r="M860" s="126">
        <v>50.584099999999999</v>
      </c>
      <c r="N860" s="126">
        <v>32.042999999999999</v>
      </c>
      <c r="O860" s="126"/>
      <c r="P860" s="126"/>
      <c r="Q860" s="126">
        <v>19.777000000000001</v>
      </c>
      <c r="R860" s="126"/>
      <c r="S860" s="119" t="s">
        <v>1847</v>
      </c>
    </row>
    <row r="861" spans="1:19" x14ac:dyDescent="0.3">
      <c r="A861" s="122" t="s">
        <v>828</v>
      </c>
      <c r="B861" s="122" t="s">
        <v>872</v>
      </c>
      <c r="C861" s="122">
        <v>147492</v>
      </c>
      <c r="D861" s="125">
        <v>44260</v>
      </c>
      <c r="E861" s="126">
        <v>15.21</v>
      </c>
      <c r="F861" s="126">
        <v>-0.84750000000000003</v>
      </c>
      <c r="G861" s="126">
        <v>0.66180000000000005</v>
      </c>
      <c r="H861" s="126">
        <v>3.0488</v>
      </c>
      <c r="I861" s="126">
        <v>0.72850000000000004</v>
      </c>
      <c r="J861" s="126">
        <v>3.1886000000000001</v>
      </c>
      <c r="K861" s="126">
        <v>16.9101</v>
      </c>
      <c r="L861" s="126">
        <v>34.127000000000002</v>
      </c>
      <c r="M861" s="126">
        <v>50.892899999999997</v>
      </c>
      <c r="N861" s="126">
        <v>38.398499999999999</v>
      </c>
      <c r="O861" s="126"/>
      <c r="P861" s="126"/>
      <c r="Q861" s="126">
        <v>30.320399999999999</v>
      </c>
      <c r="R861" s="126"/>
      <c r="S861" s="119" t="s">
        <v>1847</v>
      </c>
    </row>
    <row r="862" spans="1:19" x14ac:dyDescent="0.3">
      <c r="A862" s="122" t="s">
        <v>828</v>
      </c>
      <c r="B862" s="122" t="s">
        <v>873</v>
      </c>
      <c r="C862" s="122">
        <v>147490</v>
      </c>
      <c r="D862" s="125">
        <v>44260</v>
      </c>
      <c r="E862" s="126">
        <v>14.99</v>
      </c>
      <c r="F862" s="126">
        <v>-0.79420000000000002</v>
      </c>
      <c r="G862" s="126">
        <v>0.67159999999999997</v>
      </c>
      <c r="H862" s="126">
        <v>3.0240999999999998</v>
      </c>
      <c r="I862" s="126">
        <v>0.73919999999999997</v>
      </c>
      <c r="J862" s="126">
        <v>3.2368999999999999</v>
      </c>
      <c r="K862" s="126">
        <v>16.744499999999999</v>
      </c>
      <c r="L862" s="126">
        <v>33.600700000000003</v>
      </c>
      <c r="M862" s="126">
        <v>49.9</v>
      </c>
      <c r="N862" s="126">
        <v>37.271099999999997</v>
      </c>
      <c r="O862" s="126"/>
      <c r="P862" s="126"/>
      <c r="Q862" s="126">
        <v>29.126899999999999</v>
      </c>
      <c r="R862" s="126"/>
      <c r="S862" s="119" t="s">
        <v>1847</v>
      </c>
    </row>
    <row r="863" spans="1:19" x14ac:dyDescent="0.3">
      <c r="A863" s="127" t="s">
        <v>27</v>
      </c>
      <c r="B863" s="122"/>
      <c r="C863" s="122"/>
      <c r="D863" s="122"/>
      <c r="E863" s="122"/>
      <c r="F863" s="128">
        <f t="shared" ref="F863:R863" si="35">AVERAGE(F818:F862)</f>
        <v>-1.0203155555555554</v>
      </c>
      <c r="G863" s="128">
        <f t="shared" si="35"/>
        <v>0.13544444444444445</v>
      </c>
      <c r="H863" s="128">
        <f t="shared" si="35"/>
        <v>2.6007511111111103</v>
      </c>
      <c r="I863" s="128">
        <f t="shared" si="35"/>
        <v>0.25152222222222209</v>
      </c>
      <c r="J863" s="128">
        <f t="shared" si="35"/>
        <v>1.7375222222222224</v>
      </c>
      <c r="K863" s="128">
        <f t="shared" si="35"/>
        <v>14.070457777777781</v>
      </c>
      <c r="L863" s="128">
        <f t="shared" si="35"/>
        <v>32.271826666666655</v>
      </c>
      <c r="M863" s="128">
        <f t="shared" si="35"/>
        <v>46.965377272727274</v>
      </c>
      <c r="N863" s="128">
        <f t="shared" si="35"/>
        <v>32.04447954545455</v>
      </c>
      <c r="O863" s="128">
        <f t="shared" si="35"/>
        <v>11.884211764705881</v>
      </c>
      <c r="P863" s="128">
        <f t="shared" si="35"/>
        <v>16.349886666666666</v>
      </c>
      <c r="Q863" s="128">
        <f t="shared" si="35"/>
        <v>16.431444444444445</v>
      </c>
      <c r="R863" s="128">
        <f t="shared" si="35"/>
        <v>18.800300000000007</v>
      </c>
      <c r="S863" s="119" t="s">
        <v>1847</v>
      </c>
    </row>
    <row r="864" spans="1:19" x14ac:dyDescent="0.3">
      <c r="A864" s="127" t="s">
        <v>408</v>
      </c>
      <c r="B864" s="122"/>
      <c r="C864" s="122"/>
      <c r="D864" s="122"/>
      <c r="E864" s="122"/>
      <c r="F864" s="128">
        <f t="shared" ref="F864:R864" si="36">MEDIAN(F818:F862)</f>
        <v>-1.0044</v>
      </c>
      <c r="G864" s="128">
        <f t="shared" si="36"/>
        <v>0.15459999999999999</v>
      </c>
      <c r="H864" s="128">
        <f t="shared" si="36"/>
        <v>2.7018</v>
      </c>
      <c r="I864" s="128">
        <f t="shared" si="36"/>
        <v>0.1603</v>
      </c>
      <c r="J864" s="128">
        <f t="shared" si="36"/>
        <v>1.5650999999999999</v>
      </c>
      <c r="K864" s="128">
        <f t="shared" si="36"/>
        <v>13.6997</v>
      </c>
      <c r="L864" s="128">
        <f t="shared" si="36"/>
        <v>32.357999999999997</v>
      </c>
      <c r="M864" s="128">
        <f t="shared" si="36"/>
        <v>45.489850000000004</v>
      </c>
      <c r="N864" s="128">
        <f t="shared" si="36"/>
        <v>30.358550000000001</v>
      </c>
      <c r="O864" s="128">
        <f t="shared" si="36"/>
        <v>11.873200000000001</v>
      </c>
      <c r="P864" s="128">
        <f t="shared" si="36"/>
        <v>16.0928</v>
      </c>
      <c r="Q864" s="128">
        <f t="shared" si="36"/>
        <v>15.1935</v>
      </c>
      <c r="R864" s="128">
        <f t="shared" si="36"/>
        <v>18.6541</v>
      </c>
      <c r="S864" s="119" t="s">
        <v>1844</v>
      </c>
    </row>
    <row r="865" spans="1:19" x14ac:dyDescent="0.3">
      <c r="A865" s="122"/>
      <c r="B865" s="122"/>
      <c r="C865" s="122"/>
      <c r="D865" s="122"/>
      <c r="E865" s="122"/>
      <c r="F865" s="122"/>
      <c r="G865" s="122"/>
      <c r="H865" s="122"/>
      <c r="I865" s="122"/>
      <c r="J865" s="122"/>
      <c r="K865" s="122"/>
      <c r="L865" s="122"/>
      <c r="M865" s="122"/>
      <c r="N865" s="122"/>
      <c r="O865" s="122"/>
      <c r="P865" s="122"/>
      <c r="Q865" s="122"/>
      <c r="R865" s="122"/>
      <c r="S865" s="119" t="s">
        <v>1844</v>
      </c>
    </row>
    <row r="866" spans="1:19" x14ac:dyDescent="0.3">
      <c r="A866" s="124" t="s">
        <v>874</v>
      </c>
      <c r="B866" s="124"/>
      <c r="C866" s="124"/>
      <c r="D866" s="124"/>
      <c r="E866" s="124"/>
      <c r="F866" s="124"/>
      <c r="G866" s="124"/>
      <c r="H866" s="124"/>
      <c r="I866" s="124"/>
      <c r="J866" s="124"/>
      <c r="K866" s="124"/>
      <c r="L866" s="124"/>
      <c r="M866" s="124"/>
      <c r="N866" s="124"/>
      <c r="O866" s="124"/>
      <c r="P866" s="124"/>
      <c r="Q866" s="124"/>
      <c r="R866" s="124"/>
      <c r="S866" s="119" t="s">
        <v>1836</v>
      </c>
    </row>
    <row r="867" spans="1:19" x14ac:dyDescent="0.3">
      <c r="A867" s="122" t="s">
        <v>875</v>
      </c>
      <c r="B867" s="122" t="s">
        <v>876</v>
      </c>
      <c r="C867" s="122">
        <v>131301</v>
      </c>
      <c r="D867" s="125">
        <v>44260</v>
      </c>
      <c r="E867" s="126">
        <v>17.547999999999998</v>
      </c>
      <c r="F867" s="126">
        <v>-40.722700000000003</v>
      </c>
      <c r="G867" s="126">
        <v>-10.5296</v>
      </c>
      <c r="H867" s="126">
        <v>-2.0792000000000002</v>
      </c>
      <c r="I867" s="126">
        <v>-14.9666</v>
      </c>
      <c r="J867" s="126">
        <v>-8.8170999999999999</v>
      </c>
      <c r="K867" s="126">
        <v>-4.8213999999999997</v>
      </c>
      <c r="L867" s="126">
        <v>0.65129999999999999</v>
      </c>
      <c r="M867" s="126">
        <v>2.0295999999999998</v>
      </c>
      <c r="N867" s="126">
        <v>6.1123000000000003</v>
      </c>
      <c r="O867" s="126">
        <v>9.9776000000000007</v>
      </c>
      <c r="P867" s="126">
        <v>8.8993000000000002</v>
      </c>
      <c r="Q867" s="126">
        <v>9.1190999999999995</v>
      </c>
      <c r="R867" s="126">
        <v>10.525399999999999</v>
      </c>
      <c r="S867" s="119" t="s">
        <v>1836</v>
      </c>
    </row>
    <row r="868" spans="1:19" x14ac:dyDescent="0.3">
      <c r="A868" s="122" t="s">
        <v>875</v>
      </c>
      <c r="B868" s="122" t="s">
        <v>877</v>
      </c>
      <c r="C868" s="122">
        <v>131297</v>
      </c>
      <c r="D868" s="125">
        <v>44260</v>
      </c>
      <c r="E868" s="126">
        <v>17.282900000000001</v>
      </c>
      <c r="F868" s="126">
        <v>-40.925199999999997</v>
      </c>
      <c r="G868" s="126">
        <v>-10.761200000000001</v>
      </c>
      <c r="H868" s="126">
        <v>-2.2618</v>
      </c>
      <c r="I868" s="126">
        <v>-15.167</v>
      </c>
      <c r="J868" s="126">
        <v>-9.0109999999999992</v>
      </c>
      <c r="K868" s="126">
        <v>-5.0189000000000004</v>
      </c>
      <c r="L868" s="126">
        <v>0.4501</v>
      </c>
      <c r="M868" s="126">
        <v>1.8263</v>
      </c>
      <c r="N868" s="126">
        <v>5.9092000000000002</v>
      </c>
      <c r="O868" s="126">
        <v>9.7299000000000007</v>
      </c>
      <c r="P868" s="126">
        <v>8.6463999999999999</v>
      </c>
      <c r="Q868" s="126">
        <v>8.8617000000000008</v>
      </c>
      <c r="R868" s="126">
        <v>10.2898</v>
      </c>
      <c r="S868" s="119" t="s">
        <v>1847</v>
      </c>
    </row>
    <row r="869" spans="1:19" x14ac:dyDescent="0.3">
      <c r="A869" s="122" t="s">
        <v>875</v>
      </c>
      <c r="B869" s="122" t="s">
        <v>878</v>
      </c>
      <c r="C869" s="122">
        <v>131051</v>
      </c>
      <c r="D869" s="125">
        <v>44260</v>
      </c>
      <c r="E869" s="126">
        <v>18.695499999999999</v>
      </c>
      <c r="F869" s="126">
        <v>-86.4786</v>
      </c>
      <c r="G869" s="126">
        <v>-27.6602</v>
      </c>
      <c r="H869" s="126">
        <v>-2.7875999999999999</v>
      </c>
      <c r="I869" s="126">
        <v>-15.403499999999999</v>
      </c>
      <c r="J869" s="126">
        <v>-13.831799999999999</v>
      </c>
      <c r="K869" s="126">
        <v>-8.4945000000000004</v>
      </c>
      <c r="L869" s="126">
        <v>0.83160000000000001</v>
      </c>
      <c r="M869" s="126">
        <v>2.6823000000000001</v>
      </c>
      <c r="N869" s="126">
        <v>6.7686000000000002</v>
      </c>
      <c r="O869" s="126">
        <v>11.6311</v>
      </c>
      <c r="P869" s="126">
        <v>10.058199999999999</v>
      </c>
      <c r="Q869" s="126">
        <v>10.133800000000001</v>
      </c>
      <c r="R869" s="126">
        <v>11.7148</v>
      </c>
      <c r="S869" s="119" t="s">
        <v>1847</v>
      </c>
    </row>
    <row r="870" spans="1:19" x14ac:dyDescent="0.3">
      <c r="A870" s="122" t="s">
        <v>875</v>
      </c>
      <c r="B870" s="122" t="s">
        <v>879</v>
      </c>
      <c r="C870" s="122">
        <v>131061</v>
      </c>
      <c r="D870" s="125">
        <v>44260</v>
      </c>
      <c r="E870" s="126">
        <v>18.982399999999998</v>
      </c>
      <c r="F870" s="126">
        <v>-86.322900000000004</v>
      </c>
      <c r="G870" s="126">
        <v>-27.4983</v>
      </c>
      <c r="H870" s="126">
        <v>-2.6356999999999999</v>
      </c>
      <c r="I870" s="126">
        <v>-15.248100000000001</v>
      </c>
      <c r="J870" s="126">
        <v>-13.672000000000001</v>
      </c>
      <c r="K870" s="126">
        <v>-8.3363999999999994</v>
      </c>
      <c r="L870" s="126">
        <v>0.99270000000000003</v>
      </c>
      <c r="M870" s="126">
        <v>2.8456999999999999</v>
      </c>
      <c r="N870" s="126">
        <v>6.9401000000000002</v>
      </c>
      <c r="O870" s="126">
        <v>11.842499999999999</v>
      </c>
      <c r="P870" s="126">
        <v>10.286899999999999</v>
      </c>
      <c r="Q870" s="126">
        <v>10.392799999999999</v>
      </c>
      <c r="R870" s="126">
        <v>11.9175</v>
      </c>
      <c r="S870" s="119" t="s">
        <v>1847</v>
      </c>
    </row>
    <row r="871" spans="1:19" x14ac:dyDescent="0.3">
      <c r="A871" s="122" t="s">
        <v>875</v>
      </c>
      <c r="B871" s="122" t="s">
        <v>880</v>
      </c>
      <c r="C871" s="122">
        <v>118387</v>
      </c>
      <c r="D871" s="125">
        <v>44260</v>
      </c>
      <c r="E871" s="126">
        <v>35.336799999999997</v>
      </c>
      <c r="F871" s="126">
        <v>-62.178800000000003</v>
      </c>
      <c r="G871" s="126">
        <v>-22.407399999999999</v>
      </c>
      <c r="H871" s="126">
        <v>2.8938000000000001</v>
      </c>
      <c r="I871" s="126">
        <v>-16.496700000000001</v>
      </c>
      <c r="J871" s="126">
        <v>-15.527900000000001</v>
      </c>
      <c r="K871" s="126">
        <v>-9.6075999999999997</v>
      </c>
      <c r="L871" s="126">
        <v>0.1187</v>
      </c>
      <c r="M871" s="126">
        <v>2.3018999999999998</v>
      </c>
      <c r="N871" s="126">
        <v>6.0651999999999999</v>
      </c>
      <c r="O871" s="126">
        <v>11.927300000000001</v>
      </c>
      <c r="P871" s="126">
        <v>10.276400000000001</v>
      </c>
      <c r="Q871" s="126">
        <v>10.406599999999999</v>
      </c>
      <c r="R871" s="126">
        <v>12.242100000000001</v>
      </c>
      <c r="S871" s="119" t="s">
        <v>1847</v>
      </c>
    </row>
    <row r="872" spans="1:19" x14ac:dyDescent="0.3">
      <c r="A872" s="122" t="s">
        <v>875</v>
      </c>
      <c r="B872" s="122" t="s">
        <v>881</v>
      </c>
      <c r="C872" s="122">
        <v>108753</v>
      </c>
      <c r="D872" s="125">
        <v>44260</v>
      </c>
      <c r="E872" s="126">
        <v>35.023099999999999</v>
      </c>
      <c r="F872" s="126">
        <v>-62.319400000000002</v>
      </c>
      <c r="G872" s="126">
        <v>-22.538499999999999</v>
      </c>
      <c r="H872" s="126">
        <v>2.7557999999999998</v>
      </c>
      <c r="I872" s="126">
        <v>-16.629799999999999</v>
      </c>
      <c r="J872" s="126">
        <v>-15.658099999999999</v>
      </c>
      <c r="K872" s="126">
        <v>-9.7340999999999998</v>
      </c>
      <c r="L872" s="126">
        <v>-1.26E-2</v>
      </c>
      <c r="M872" s="126">
        <v>2.1686000000000001</v>
      </c>
      <c r="N872" s="126">
        <v>5.9236000000000004</v>
      </c>
      <c r="O872" s="126">
        <v>11.796799999999999</v>
      </c>
      <c r="P872" s="126">
        <v>10.145</v>
      </c>
      <c r="Q872" s="126">
        <v>6.8183999999999996</v>
      </c>
      <c r="R872" s="126">
        <v>12.091699999999999</v>
      </c>
      <c r="S872" s="119" t="s">
        <v>1847</v>
      </c>
    </row>
    <row r="873" spans="1:19" x14ac:dyDescent="0.3">
      <c r="A873" s="122" t="s">
        <v>875</v>
      </c>
      <c r="B873" s="122" t="s">
        <v>882</v>
      </c>
      <c r="C873" s="122">
        <v>101002</v>
      </c>
      <c r="D873" s="125">
        <v>44260</v>
      </c>
      <c r="E873" s="126">
        <v>48.604500000000002</v>
      </c>
      <c r="F873" s="126">
        <v>-75.614800000000002</v>
      </c>
      <c r="G873" s="126">
        <v>-25.703499999999998</v>
      </c>
      <c r="H873" s="126">
        <v>2.3182999999999998</v>
      </c>
      <c r="I873" s="126">
        <v>-17.782</v>
      </c>
      <c r="J873" s="126">
        <v>-14.987</v>
      </c>
      <c r="K873" s="126">
        <v>-9.4093</v>
      </c>
      <c r="L873" s="126">
        <v>-0.64980000000000004</v>
      </c>
      <c r="M873" s="126">
        <v>1.6859999999999999</v>
      </c>
      <c r="N873" s="126">
        <v>4.9508000000000001</v>
      </c>
      <c r="O873" s="126">
        <v>10.002700000000001</v>
      </c>
      <c r="P873" s="126">
        <v>9.5206</v>
      </c>
      <c r="Q873" s="126">
        <v>8.1395999999999997</v>
      </c>
      <c r="R873" s="126">
        <v>10.2546</v>
      </c>
      <c r="S873" s="119" t="s">
        <v>1847</v>
      </c>
    </row>
    <row r="874" spans="1:19" x14ac:dyDescent="0.3">
      <c r="A874" s="122" t="s">
        <v>875</v>
      </c>
      <c r="B874" s="122" t="s">
        <v>883</v>
      </c>
      <c r="C874" s="122">
        <v>120137</v>
      </c>
      <c r="D874" s="125">
        <v>44260</v>
      </c>
      <c r="E874" s="126">
        <v>49.848199999999999</v>
      </c>
      <c r="F874" s="126">
        <v>-75.263499999999993</v>
      </c>
      <c r="G874" s="126">
        <v>-25.4038</v>
      </c>
      <c r="H874" s="126">
        <v>2.6269</v>
      </c>
      <c r="I874" s="126">
        <v>-17.471399999999999</v>
      </c>
      <c r="J874" s="126">
        <v>-14.6812</v>
      </c>
      <c r="K874" s="126">
        <v>-9.1076999999999995</v>
      </c>
      <c r="L874" s="126">
        <v>-0.34179999999999999</v>
      </c>
      <c r="M874" s="126">
        <v>1.9970000000000001</v>
      </c>
      <c r="N874" s="126">
        <v>5.2710999999999997</v>
      </c>
      <c r="O874" s="126">
        <v>10.3559</v>
      </c>
      <c r="P874" s="126">
        <v>9.8865999999999996</v>
      </c>
      <c r="Q874" s="126">
        <v>10.075100000000001</v>
      </c>
      <c r="R874" s="126">
        <v>10.588699999999999</v>
      </c>
      <c r="S874" s="119" t="s">
        <v>1847</v>
      </c>
    </row>
    <row r="875" spans="1:19" x14ac:dyDescent="0.3">
      <c r="A875" s="127" t="s">
        <v>27</v>
      </c>
      <c r="B875" s="122"/>
      <c r="C875" s="122"/>
      <c r="D875" s="122"/>
      <c r="E875" s="122"/>
      <c r="F875" s="128">
        <f t="shared" ref="F875:R875" si="37">AVERAGE(F867:F874)</f>
        <v>-66.228237499999992</v>
      </c>
      <c r="G875" s="128">
        <f t="shared" si="37"/>
        <v>-21.562812499999996</v>
      </c>
      <c r="H875" s="128">
        <f t="shared" si="37"/>
        <v>0.10381249999999997</v>
      </c>
      <c r="I875" s="128">
        <f t="shared" si="37"/>
        <v>-16.145637499999999</v>
      </c>
      <c r="J875" s="128">
        <f t="shared" si="37"/>
        <v>-13.273262500000001</v>
      </c>
      <c r="K875" s="128">
        <f t="shared" si="37"/>
        <v>-8.0662374999999997</v>
      </c>
      <c r="L875" s="128">
        <f t="shared" si="37"/>
        <v>0.255025</v>
      </c>
      <c r="M875" s="128">
        <f t="shared" si="37"/>
        <v>2.1921750000000002</v>
      </c>
      <c r="N875" s="128">
        <f t="shared" si="37"/>
        <v>5.9926124999999999</v>
      </c>
      <c r="O875" s="128">
        <f t="shared" si="37"/>
        <v>10.907975000000002</v>
      </c>
      <c r="P875" s="128">
        <f t="shared" si="37"/>
        <v>9.7149250000000009</v>
      </c>
      <c r="Q875" s="128">
        <f t="shared" si="37"/>
        <v>9.2433875000000008</v>
      </c>
      <c r="R875" s="128">
        <f t="shared" si="37"/>
        <v>11.203075</v>
      </c>
      <c r="S875" s="119" t="s">
        <v>1847</v>
      </c>
    </row>
    <row r="876" spans="1:19" x14ac:dyDescent="0.3">
      <c r="A876" s="127" t="s">
        <v>408</v>
      </c>
      <c r="B876" s="122"/>
      <c r="C876" s="122"/>
      <c r="D876" s="122"/>
      <c r="E876" s="122"/>
      <c r="F876" s="128">
        <f t="shared" ref="F876:R876" si="38">MEDIAN(F867:F874)</f>
        <v>-68.791449999999998</v>
      </c>
      <c r="G876" s="128">
        <f t="shared" si="38"/>
        <v>-23.971150000000002</v>
      </c>
      <c r="H876" s="128">
        <f t="shared" si="38"/>
        <v>0.11954999999999982</v>
      </c>
      <c r="I876" s="128">
        <f t="shared" si="38"/>
        <v>-15.950099999999999</v>
      </c>
      <c r="J876" s="128">
        <f t="shared" si="38"/>
        <v>-14.256499999999999</v>
      </c>
      <c r="K876" s="128">
        <f t="shared" si="38"/>
        <v>-8.8010999999999999</v>
      </c>
      <c r="L876" s="128">
        <f t="shared" si="38"/>
        <v>0.28439999999999999</v>
      </c>
      <c r="M876" s="128">
        <f t="shared" si="38"/>
        <v>2.0991</v>
      </c>
      <c r="N876" s="128">
        <f t="shared" si="38"/>
        <v>5.9944000000000006</v>
      </c>
      <c r="O876" s="128">
        <f t="shared" si="38"/>
        <v>10.993500000000001</v>
      </c>
      <c r="P876" s="128">
        <f t="shared" si="38"/>
        <v>9.9724000000000004</v>
      </c>
      <c r="Q876" s="128">
        <f t="shared" si="38"/>
        <v>9.5971000000000011</v>
      </c>
      <c r="R876" s="128">
        <f t="shared" si="38"/>
        <v>11.15175</v>
      </c>
      <c r="S876" s="119" t="s">
        <v>1848</v>
      </c>
    </row>
    <row r="877" spans="1:19" x14ac:dyDescent="0.3">
      <c r="A877" s="122"/>
      <c r="B877" s="122"/>
      <c r="C877" s="122"/>
      <c r="D877" s="122"/>
      <c r="E877" s="122"/>
      <c r="F877" s="122"/>
      <c r="G877" s="122"/>
      <c r="H877" s="122"/>
      <c r="I877" s="122"/>
      <c r="J877" s="122"/>
      <c r="K877" s="122"/>
      <c r="L877" s="122"/>
      <c r="M877" s="122"/>
      <c r="N877" s="122"/>
      <c r="O877" s="122"/>
      <c r="P877" s="122"/>
      <c r="Q877" s="122"/>
      <c r="R877" s="122"/>
      <c r="S877" s="119" t="s">
        <v>1848</v>
      </c>
    </row>
    <row r="878" spans="1:19" x14ac:dyDescent="0.3">
      <c r="A878" s="124" t="s">
        <v>884</v>
      </c>
      <c r="B878" s="124"/>
      <c r="C878" s="124"/>
      <c r="D878" s="124"/>
      <c r="E878" s="124"/>
      <c r="F878" s="124"/>
      <c r="G878" s="124"/>
      <c r="H878" s="124"/>
      <c r="I878" s="124"/>
      <c r="J878" s="124"/>
      <c r="K878" s="124"/>
      <c r="L878" s="124"/>
      <c r="M878" s="124"/>
      <c r="N878" s="124"/>
      <c r="O878" s="124"/>
      <c r="P878" s="124"/>
      <c r="Q878" s="124"/>
      <c r="R878" s="124"/>
      <c r="S878" s="119" t="s">
        <v>1832</v>
      </c>
    </row>
    <row r="879" spans="1:19" x14ac:dyDescent="0.3">
      <c r="A879" s="122" t="s">
        <v>885</v>
      </c>
      <c r="B879" s="122" t="s">
        <v>886</v>
      </c>
      <c r="C879" s="122">
        <v>115127</v>
      </c>
      <c r="D879" s="125">
        <v>44260</v>
      </c>
      <c r="E879" s="126">
        <v>4057.2107000000001</v>
      </c>
      <c r="F879" s="126">
        <v>-233.49780000000001</v>
      </c>
      <c r="G879" s="126">
        <v>-283.44560000000001</v>
      </c>
      <c r="H879" s="126">
        <v>-205.53280000000001</v>
      </c>
      <c r="I879" s="126">
        <v>-104.41370000000001</v>
      </c>
      <c r="J879" s="126">
        <v>-78.775300000000001</v>
      </c>
      <c r="K879" s="126">
        <v>-40.182699999999997</v>
      </c>
      <c r="L879" s="126">
        <v>-28.832100000000001</v>
      </c>
      <c r="M879" s="126">
        <v>-7.8898999999999999</v>
      </c>
      <c r="N879" s="126">
        <v>0.78320000000000001</v>
      </c>
      <c r="O879" s="126">
        <v>12.2502</v>
      </c>
      <c r="P879" s="126">
        <v>6.7439</v>
      </c>
      <c r="Q879" s="126">
        <v>6.2907000000000002</v>
      </c>
      <c r="R879" s="126">
        <v>16.286100000000001</v>
      </c>
      <c r="S879" s="119" t="s">
        <v>1832</v>
      </c>
    </row>
    <row r="880" spans="1:19" x14ac:dyDescent="0.3">
      <c r="A880" s="122" t="s">
        <v>885</v>
      </c>
      <c r="B880" s="122" t="s">
        <v>887</v>
      </c>
      <c r="C880" s="122">
        <v>116796</v>
      </c>
      <c r="D880" s="125">
        <v>44260</v>
      </c>
      <c r="E880" s="126">
        <v>13.8719</v>
      </c>
      <c r="F880" s="126">
        <v>-244.89099999999999</v>
      </c>
      <c r="G880" s="126">
        <v>-157.6455</v>
      </c>
      <c r="H880" s="126">
        <v>-145.21789999999999</v>
      </c>
      <c r="I880" s="126">
        <v>-78.2624</v>
      </c>
      <c r="J880" s="126">
        <v>-64.5167</v>
      </c>
      <c r="K880" s="126">
        <v>-37.932200000000002</v>
      </c>
      <c r="L880" s="126">
        <v>-23.2073</v>
      </c>
      <c r="M880" s="126">
        <v>-6.1082999999999998</v>
      </c>
      <c r="N880" s="126">
        <v>2.8203</v>
      </c>
      <c r="O880" s="126">
        <v>12.0976</v>
      </c>
      <c r="P880" s="126">
        <v>7.306</v>
      </c>
      <c r="Q880" s="126">
        <v>3.7183999999999999</v>
      </c>
      <c r="R880" s="126">
        <v>16.4864</v>
      </c>
      <c r="S880" s="119" t="s">
        <v>1847</v>
      </c>
    </row>
    <row r="881" spans="1:19" x14ac:dyDescent="0.3">
      <c r="A881" s="122" t="s">
        <v>885</v>
      </c>
      <c r="B881" s="122" t="s">
        <v>888</v>
      </c>
      <c r="C881" s="122">
        <v>113434</v>
      </c>
      <c r="D881" s="125">
        <v>44260</v>
      </c>
      <c r="E881" s="126">
        <v>38.491700000000002</v>
      </c>
      <c r="F881" s="126">
        <v>-227.95070000000001</v>
      </c>
      <c r="G881" s="126">
        <v>-279.7577</v>
      </c>
      <c r="H881" s="126">
        <v>-193.89410000000001</v>
      </c>
      <c r="I881" s="126">
        <v>-103.6725</v>
      </c>
      <c r="J881" s="126">
        <v>-77.965400000000002</v>
      </c>
      <c r="K881" s="126">
        <v>-39.821399999999997</v>
      </c>
      <c r="L881" s="126">
        <v>-28.539300000000001</v>
      </c>
      <c r="M881" s="126">
        <v>-7.7118000000000002</v>
      </c>
      <c r="N881" s="126">
        <v>0.46260000000000001</v>
      </c>
      <c r="O881" s="126">
        <v>12.307499999999999</v>
      </c>
      <c r="P881" s="126">
        <v>6.1765999999999996</v>
      </c>
      <c r="Q881" s="126">
        <v>6.41</v>
      </c>
      <c r="R881" s="126">
        <v>16.266500000000001</v>
      </c>
      <c r="S881" s="119" t="s">
        <v>1847</v>
      </c>
    </row>
    <row r="882" spans="1:19" x14ac:dyDescent="0.3">
      <c r="A882" s="122" t="s">
        <v>885</v>
      </c>
      <c r="B882" s="122" t="s">
        <v>889</v>
      </c>
      <c r="C882" s="122">
        <v>115897</v>
      </c>
      <c r="D882" s="125">
        <v>44260</v>
      </c>
      <c r="E882" s="126">
        <v>13.7828</v>
      </c>
      <c r="F882" s="126">
        <v>-296.81630000000001</v>
      </c>
      <c r="G882" s="126">
        <v>-240.12649999999999</v>
      </c>
      <c r="H882" s="126">
        <v>-192.55760000000001</v>
      </c>
      <c r="I882" s="126">
        <v>-85.247600000000006</v>
      </c>
      <c r="J882" s="126">
        <v>-74.117999999999995</v>
      </c>
      <c r="K882" s="126">
        <v>-37.956200000000003</v>
      </c>
      <c r="L882" s="126">
        <v>-25.112400000000001</v>
      </c>
      <c r="M882" s="126">
        <v>-6.8239000000000001</v>
      </c>
      <c r="N882" s="126">
        <v>2.6903999999999999</v>
      </c>
      <c r="O882" s="126">
        <v>12.4025</v>
      </c>
      <c r="P882" s="126">
        <v>7.2461000000000002</v>
      </c>
      <c r="Q882" s="126">
        <v>3.4792999999999998</v>
      </c>
      <c r="R882" s="126">
        <v>16.982500000000002</v>
      </c>
      <c r="S882" s="119" t="s">
        <v>1847</v>
      </c>
    </row>
    <row r="883" spans="1:19" x14ac:dyDescent="0.3">
      <c r="A883" s="122" t="s">
        <v>885</v>
      </c>
      <c r="B883" s="122" t="s">
        <v>890</v>
      </c>
      <c r="C883" s="122">
        <v>106597</v>
      </c>
      <c r="D883" s="125">
        <v>44260</v>
      </c>
      <c r="E883" s="126">
        <v>16.593299999999999</v>
      </c>
      <c r="F883" s="126">
        <v>55.957599999999999</v>
      </c>
      <c r="G883" s="126">
        <v>-98.908299999999997</v>
      </c>
      <c r="H883" s="126">
        <v>-39.203000000000003</v>
      </c>
      <c r="I883" s="126">
        <v>-107.3336</v>
      </c>
      <c r="J883" s="126">
        <v>-105.8267</v>
      </c>
      <c r="K883" s="126">
        <v>-48.623100000000001</v>
      </c>
      <c r="L883" s="126">
        <v>-42.708500000000001</v>
      </c>
      <c r="M883" s="126">
        <v>-5.9394</v>
      </c>
      <c r="N883" s="126">
        <v>9.7280999999999995</v>
      </c>
      <c r="O883" s="126">
        <v>14.977499999999999</v>
      </c>
      <c r="P883" s="126">
        <v>7.6112000000000002</v>
      </c>
      <c r="Q883" s="126">
        <v>3.8275999999999999</v>
      </c>
      <c r="R883" s="126">
        <v>20.263400000000001</v>
      </c>
      <c r="S883" s="119" t="s">
        <v>1847</v>
      </c>
    </row>
    <row r="884" spans="1:19" x14ac:dyDescent="0.3">
      <c r="A884" s="122" t="s">
        <v>885</v>
      </c>
      <c r="B884" s="122" t="s">
        <v>891</v>
      </c>
      <c r="C884" s="122">
        <v>113049</v>
      </c>
      <c r="D884" s="125">
        <v>44260</v>
      </c>
      <c r="E884" s="126">
        <v>39.542999999999999</v>
      </c>
      <c r="F884" s="126">
        <v>-233.23060000000001</v>
      </c>
      <c r="G884" s="126">
        <v>-283.06319999999999</v>
      </c>
      <c r="H884" s="126">
        <v>-196.04429999999999</v>
      </c>
      <c r="I884" s="126">
        <v>-104.89190000000001</v>
      </c>
      <c r="J884" s="126">
        <v>-78.986999999999995</v>
      </c>
      <c r="K884" s="126">
        <v>-40.312899999999999</v>
      </c>
      <c r="L884" s="126">
        <v>-28.952400000000001</v>
      </c>
      <c r="M884" s="126">
        <v>-8.0282</v>
      </c>
      <c r="N884" s="126">
        <v>0.60470000000000002</v>
      </c>
      <c r="O884" s="126">
        <v>11.902799999999999</v>
      </c>
      <c r="P884" s="126">
        <v>6.7454000000000001</v>
      </c>
      <c r="Q884" s="126">
        <v>7.7302999999999997</v>
      </c>
      <c r="R884" s="126">
        <v>15.7995</v>
      </c>
      <c r="S884" s="119" t="s">
        <v>1847</v>
      </c>
    </row>
    <row r="885" spans="1:19" x14ac:dyDescent="0.3">
      <c r="A885" s="122" t="s">
        <v>885</v>
      </c>
      <c r="B885" s="122" t="s">
        <v>892</v>
      </c>
      <c r="C885" s="122">
        <v>115934</v>
      </c>
      <c r="D885" s="125">
        <v>44260</v>
      </c>
      <c r="E885" s="126">
        <v>14.171799999999999</v>
      </c>
      <c r="F885" s="126">
        <v>-291.26830000000001</v>
      </c>
      <c r="G885" s="126">
        <v>-269.23239999999998</v>
      </c>
      <c r="H885" s="126">
        <v>-198.17660000000001</v>
      </c>
      <c r="I885" s="126">
        <v>-91.900300000000001</v>
      </c>
      <c r="J885" s="126">
        <v>-77.312799999999996</v>
      </c>
      <c r="K885" s="126">
        <v>-40.296799999999998</v>
      </c>
      <c r="L885" s="126">
        <v>-26.196400000000001</v>
      </c>
      <c r="M885" s="126">
        <v>-7.6063999999999998</v>
      </c>
      <c r="N885" s="126">
        <v>2.2488999999999999</v>
      </c>
      <c r="O885" s="126">
        <v>11.986599999999999</v>
      </c>
      <c r="P885" s="126">
        <v>7.4233000000000002</v>
      </c>
      <c r="Q885" s="126">
        <v>3.8003</v>
      </c>
      <c r="R885" s="126">
        <v>16.314699999999998</v>
      </c>
      <c r="S885" s="119" t="s">
        <v>1847</v>
      </c>
    </row>
    <row r="886" spans="1:19" x14ac:dyDescent="0.3">
      <c r="A886" s="122" t="s">
        <v>885</v>
      </c>
      <c r="B886" s="122" t="s">
        <v>893</v>
      </c>
      <c r="C886" s="122">
        <v>113076</v>
      </c>
      <c r="D886" s="125">
        <v>44260</v>
      </c>
      <c r="E886" s="126">
        <v>39.4529</v>
      </c>
      <c r="F886" s="126">
        <v>-233.5772</v>
      </c>
      <c r="G886" s="126">
        <v>-283.51799999999997</v>
      </c>
      <c r="H886" s="126">
        <v>-196.40170000000001</v>
      </c>
      <c r="I886" s="126">
        <v>-108.8621</v>
      </c>
      <c r="J886" s="126">
        <v>-79.163300000000007</v>
      </c>
      <c r="K886" s="126">
        <v>-40.434399999999997</v>
      </c>
      <c r="L886" s="126">
        <v>-28.962</v>
      </c>
      <c r="M886" s="126">
        <v>-8.1316000000000006</v>
      </c>
      <c r="N886" s="126">
        <v>0.191</v>
      </c>
      <c r="O886" s="126">
        <v>11.9381</v>
      </c>
      <c r="P886" s="126">
        <v>6.4252000000000002</v>
      </c>
      <c r="Q886" s="126">
        <v>7.2209000000000003</v>
      </c>
      <c r="R886" s="126">
        <v>15.7828</v>
      </c>
      <c r="S886" s="119" t="s">
        <v>1847</v>
      </c>
    </row>
    <row r="887" spans="1:19" x14ac:dyDescent="0.3">
      <c r="A887" s="122" t="s">
        <v>885</v>
      </c>
      <c r="B887" s="122" t="s">
        <v>894</v>
      </c>
      <c r="C887" s="122">
        <v>115833</v>
      </c>
      <c r="D887" s="125">
        <v>44260</v>
      </c>
      <c r="E887" s="126">
        <v>14.652699999999999</v>
      </c>
      <c r="F887" s="126">
        <v>-237.08850000000001</v>
      </c>
      <c r="G887" s="126">
        <v>-237.80070000000001</v>
      </c>
      <c r="H887" s="126">
        <v>-191.1524</v>
      </c>
      <c r="I887" s="126">
        <v>-105.8378</v>
      </c>
      <c r="J887" s="126">
        <v>-76.200299999999999</v>
      </c>
      <c r="K887" s="126">
        <v>-39.036299999999997</v>
      </c>
      <c r="L887" s="126">
        <v>-26.652899999999999</v>
      </c>
      <c r="M887" s="126">
        <v>-8.3285999999999998</v>
      </c>
      <c r="N887" s="126">
        <v>2.1970000000000001</v>
      </c>
      <c r="O887" s="126">
        <v>11.845800000000001</v>
      </c>
      <c r="P887" s="126">
        <v>7.2914000000000003</v>
      </c>
      <c r="Q887" s="126">
        <v>4.1455000000000002</v>
      </c>
      <c r="R887" s="126">
        <v>15.458500000000001</v>
      </c>
      <c r="S887" s="119" t="s">
        <v>1847</v>
      </c>
    </row>
    <row r="888" spans="1:19" x14ac:dyDescent="0.3">
      <c r="A888" s="122" t="s">
        <v>885</v>
      </c>
      <c r="B888" s="122" t="s">
        <v>895</v>
      </c>
      <c r="C888" s="122">
        <v>115939</v>
      </c>
      <c r="D888" s="125">
        <v>44260</v>
      </c>
      <c r="E888" s="126">
        <v>4088.0133999999998</v>
      </c>
      <c r="F888" s="126">
        <v>-236.11279999999999</v>
      </c>
      <c r="G888" s="126">
        <v>-286.59899999999999</v>
      </c>
      <c r="H888" s="126">
        <v>-198.31569999999999</v>
      </c>
      <c r="I888" s="126">
        <v>-109.76</v>
      </c>
      <c r="J888" s="126">
        <v>-79.720200000000006</v>
      </c>
      <c r="K888" s="126">
        <v>-40.538899999999998</v>
      </c>
      <c r="L888" s="126">
        <v>-29.031099999999999</v>
      </c>
      <c r="M888" s="126">
        <v>-8.2809000000000008</v>
      </c>
      <c r="N888" s="126">
        <v>0.2452</v>
      </c>
      <c r="O888" s="126">
        <v>12.165900000000001</v>
      </c>
      <c r="P888" s="126">
        <v>6.9192</v>
      </c>
      <c r="Q888" s="126">
        <v>3.7442000000000002</v>
      </c>
      <c r="R888" s="126">
        <v>15.7933</v>
      </c>
      <c r="S888" s="119" t="s">
        <v>1847</v>
      </c>
    </row>
    <row r="889" spans="1:19" x14ac:dyDescent="0.3">
      <c r="A889" s="122" t="s">
        <v>885</v>
      </c>
      <c r="B889" s="122" t="s">
        <v>896</v>
      </c>
      <c r="C889" s="122">
        <v>117714</v>
      </c>
      <c r="D889" s="125">
        <v>44260</v>
      </c>
      <c r="E889" s="126">
        <v>12.2256</v>
      </c>
      <c r="F889" s="126">
        <v>-359.75880000000001</v>
      </c>
      <c r="G889" s="126">
        <v>-300.1191</v>
      </c>
      <c r="H889" s="126">
        <v>-271.79340000000002</v>
      </c>
      <c r="I889" s="126">
        <v>-140.80760000000001</v>
      </c>
      <c r="J889" s="126">
        <v>-67.795100000000005</v>
      </c>
      <c r="K889" s="126">
        <v>-38.191699999999997</v>
      </c>
      <c r="L889" s="126">
        <v>-24.891200000000001</v>
      </c>
      <c r="M889" s="126">
        <v>-17.401499999999999</v>
      </c>
      <c r="N889" s="126">
        <v>0.19009999999999999</v>
      </c>
      <c r="O889" s="126">
        <v>11.174300000000001</v>
      </c>
      <c r="P889" s="126">
        <v>5.4394</v>
      </c>
      <c r="Q889" s="126">
        <v>2.3748</v>
      </c>
      <c r="R889" s="126">
        <v>15.1181</v>
      </c>
      <c r="S889" s="119" t="s">
        <v>1847</v>
      </c>
    </row>
    <row r="890" spans="1:19" x14ac:dyDescent="0.3">
      <c r="A890" s="122" t="s">
        <v>885</v>
      </c>
      <c r="B890" s="122" t="s">
        <v>897</v>
      </c>
      <c r="C890" s="122">
        <v>112368</v>
      </c>
      <c r="D890" s="125">
        <v>44260</v>
      </c>
      <c r="E890" s="126">
        <v>4000.4029</v>
      </c>
      <c r="F890" s="126">
        <v>-234.95750000000001</v>
      </c>
      <c r="G890" s="126">
        <v>-285.06639999999999</v>
      </c>
      <c r="H890" s="126">
        <v>-197.29490000000001</v>
      </c>
      <c r="I890" s="126">
        <v>-105.4744</v>
      </c>
      <c r="J890" s="126">
        <v>-79.350499999999997</v>
      </c>
      <c r="K890" s="126">
        <v>-40.411700000000003</v>
      </c>
      <c r="L890" s="126">
        <v>-28.943999999999999</v>
      </c>
      <c r="M890" s="126">
        <v>-7.9814999999999996</v>
      </c>
      <c r="N890" s="126">
        <v>0.56179999999999997</v>
      </c>
      <c r="O890" s="126">
        <v>12.272600000000001</v>
      </c>
      <c r="P890" s="126">
        <v>6.7347999999999999</v>
      </c>
      <c r="Q890" s="126">
        <v>8.1959</v>
      </c>
      <c r="R890" s="126">
        <v>16.270299999999999</v>
      </c>
      <c r="S890" s="119" t="s">
        <v>1847</v>
      </c>
    </row>
    <row r="891" spans="1:19" x14ac:dyDescent="0.3">
      <c r="A891" s="122" t="s">
        <v>885</v>
      </c>
      <c r="B891" s="122" t="s">
        <v>898</v>
      </c>
      <c r="C891" s="122">
        <v>116077</v>
      </c>
      <c r="D891" s="125">
        <v>44260</v>
      </c>
      <c r="E891" s="126">
        <v>13.508699999999999</v>
      </c>
      <c r="F891" s="126">
        <v>-18.094200000000001</v>
      </c>
      <c r="G891" s="126">
        <v>-192.70099999999999</v>
      </c>
      <c r="H891" s="126">
        <v>-171.06059999999999</v>
      </c>
      <c r="I891" s="126">
        <v>-86.829499999999996</v>
      </c>
      <c r="J891" s="126">
        <v>-74.883499999999998</v>
      </c>
      <c r="K891" s="126">
        <v>-35.492400000000004</v>
      </c>
      <c r="L891" s="126">
        <v>-25.697099999999999</v>
      </c>
      <c r="M891" s="126">
        <v>-6.2117000000000004</v>
      </c>
      <c r="N891" s="126">
        <v>-0.5595</v>
      </c>
      <c r="O891" s="126">
        <v>12.0662</v>
      </c>
      <c r="P891" s="126">
        <v>8.3002000000000002</v>
      </c>
      <c r="Q891" s="126">
        <v>3.3029999999999999</v>
      </c>
      <c r="R891" s="126">
        <v>16.042100000000001</v>
      </c>
      <c r="S891" s="119" t="s">
        <v>1847</v>
      </c>
    </row>
    <row r="892" spans="1:19" x14ac:dyDescent="0.3">
      <c r="A892" s="122" t="s">
        <v>885</v>
      </c>
      <c r="B892" s="122" t="s">
        <v>899</v>
      </c>
      <c r="C892" s="122">
        <v>106193</v>
      </c>
      <c r="D892" s="125">
        <v>44260</v>
      </c>
      <c r="E892" s="126">
        <v>385.71030000000002</v>
      </c>
      <c r="F892" s="126">
        <v>-233.3528</v>
      </c>
      <c r="G892" s="126">
        <v>-283.28039999999999</v>
      </c>
      <c r="H892" s="126">
        <v>-196.12209999999999</v>
      </c>
      <c r="I892" s="126">
        <v>-108.6468</v>
      </c>
      <c r="J892" s="126">
        <v>-78.9863</v>
      </c>
      <c r="K892" s="126">
        <v>-40.269300000000001</v>
      </c>
      <c r="L892" s="126">
        <v>-28.921299999999999</v>
      </c>
      <c r="M892" s="126">
        <v>-7.9884000000000004</v>
      </c>
      <c r="N892" s="126">
        <v>0.57310000000000005</v>
      </c>
      <c r="O892" s="126">
        <v>12.168900000000001</v>
      </c>
      <c r="P892" s="126">
        <v>6.6481000000000003</v>
      </c>
      <c r="Q892" s="126">
        <v>11.4635</v>
      </c>
      <c r="R892" s="126">
        <v>16.13</v>
      </c>
      <c r="S892" s="119" t="s">
        <v>1847</v>
      </c>
    </row>
    <row r="893" spans="1:19" x14ac:dyDescent="0.3">
      <c r="A893" s="122" t="s">
        <v>885</v>
      </c>
      <c r="B893" s="122" t="s">
        <v>900</v>
      </c>
      <c r="C893" s="122">
        <v>114758</v>
      </c>
      <c r="D893" s="125">
        <v>44260</v>
      </c>
      <c r="E893" s="126">
        <v>18.380500000000001</v>
      </c>
      <c r="F893" s="126">
        <v>-300.3426</v>
      </c>
      <c r="G893" s="126">
        <v>-257.80239999999998</v>
      </c>
      <c r="H893" s="126">
        <v>-188.08099999999999</v>
      </c>
      <c r="I893" s="126">
        <v>-99.094499999999996</v>
      </c>
      <c r="J893" s="126">
        <v>-70.849400000000003</v>
      </c>
      <c r="K893" s="126">
        <v>-39.550899999999999</v>
      </c>
      <c r="L893" s="126">
        <v>-26.113399999999999</v>
      </c>
      <c r="M893" s="126">
        <v>-7.5042</v>
      </c>
      <c r="N893" s="126">
        <v>2.5508999999999999</v>
      </c>
      <c r="O893" s="126">
        <v>12.7585</v>
      </c>
      <c r="P893" s="126">
        <v>7.8263999999999996</v>
      </c>
      <c r="Q893" s="126">
        <v>6.3064</v>
      </c>
      <c r="R893" s="126">
        <v>17.059799999999999</v>
      </c>
      <c r="S893" s="119" t="s">
        <v>1847</v>
      </c>
    </row>
    <row r="894" spans="1:19" x14ac:dyDescent="0.3">
      <c r="A894" s="122" t="s">
        <v>885</v>
      </c>
      <c r="B894" s="122" t="s">
        <v>901</v>
      </c>
      <c r="C894" s="122">
        <v>140088</v>
      </c>
      <c r="D894" s="125">
        <v>44260</v>
      </c>
      <c r="E894" s="126">
        <v>38.764600000000002</v>
      </c>
      <c r="F894" s="126">
        <v>-290.68630000000002</v>
      </c>
      <c r="G894" s="126">
        <v>-267.12470000000002</v>
      </c>
      <c r="H894" s="126">
        <v>-234.7159</v>
      </c>
      <c r="I894" s="126">
        <v>-93.016800000000003</v>
      </c>
      <c r="J894" s="126">
        <v>-72.376499999999993</v>
      </c>
      <c r="K894" s="126">
        <v>-39.722499999999997</v>
      </c>
      <c r="L894" s="126">
        <v>-28.364100000000001</v>
      </c>
      <c r="M894" s="126">
        <v>-7.5686</v>
      </c>
      <c r="N894" s="126">
        <v>0.76290000000000002</v>
      </c>
      <c r="O894" s="126">
        <v>12.180999999999999</v>
      </c>
      <c r="P894" s="126">
        <v>6.7168000000000001</v>
      </c>
      <c r="Q894" s="126">
        <v>10.599299999999999</v>
      </c>
      <c r="R894" s="126">
        <v>16.190200000000001</v>
      </c>
      <c r="S894" s="119" t="s">
        <v>1836</v>
      </c>
    </row>
    <row r="895" spans="1:19" x14ac:dyDescent="0.3">
      <c r="A895" s="122" t="s">
        <v>885</v>
      </c>
      <c r="B895" s="122" t="s">
        <v>902</v>
      </c>
      <c r="C895" s="122">
        <v>114616</v>
      </c>
      <c r="D895" s="125">
        <v>44260</v>
      </c>
      <c r="E895" s="126">
        <v>18.148700000000002</v>
      </c>
      <c r="F895" s="126">
        <v>-243.52510000000001</v>
      </c>
      <c r="G895" s="126">
        <v>-261.21710000000002</v>
      </c>
      <c r="H895" s="126">
        <v>-204.5976</v>
      </c>
      <c r="I895" s="126">
        <v>-93.235900000000001</v>
      </c>
      <c r="J895" s="126">
        <v>-78.199799999999996</v>
      </c>
      <c r="K895" s="126">
        <v>-41.148400000000002</v>
      </c>
      <c r="L895" s="126">
        <v>-27.411999999999999</v>
      </c>
      <c r="M895" s="126">
        <v>-8.4952000000000005</v>
      </c>
      <c r="N895" s="126">
        <v>1.4000999999999999</v>
      </c>
      <c r="O895" s="126">
        <v>11.69</v>
      </c>
      <c r="P895" s="126">
        <v>7.1717000000000004</v>
      </c>
      <c r="Q895" s="126">
        <v>6.1395999999999997</v>
      </c>
      <c r="R895" s="126">
        <v>16.161300000000001</v>
      </c>
      <c r="S895" s="119" t="s">
        <v>1836</v>
      </c>
    </row>
    <row r="896" spans="1:19" x14ac:dyDescent="0.3">
      <c r="A896" s="122" t="s">
        <v>885</v>
      </c>
      <c r="B896" s="122" t="s">
        <v>903</v>
      </c>
      <c r="C896" s="122">
        <v>107693</v>
      </c>
      <c r="D896" s="125">
        <v>44260</v>
      </c>
      <c r="E896" s="126">
        <v>1916.7844</v>
      </c>
      <c r="F896" s="126">
        <v>-235.6088</v>
      </c>
      <c r="G896" s="126">
        <v>-286.0598</v>
      </c>
      <c r="H896" s="126">
        <v>-195.517</v>
      </c>
      <c r="I896" s="126">
        <v>-104.7426</v>
      </c>
      <c r="J896" s="126">
        <v>-79.257800000000003</v>
      </c>
      <c r="K896" s="126">
        <v>-40.638199999999998</v>
      </c>
      <c r="L896" s="126">
        <v>-29.228300000000001</v>
      </c>
      <c r="M896" s="126">
        <v>-8.2786000000000008</v>
      </c>
      <c r="N896" s="126">
        <v>0.30020000000000002</v>
      </c>
      <c r="O896" s="126">
        <v>11.9655</v>
      </c>
      <c r="P896" s="126">
        <v>6.5277000000000003</v>
      </c>
      <c r="Q896" s="126">
        <v>9.4151000000000007</v>
      </c>
      <c r="R896" s="126">
        <v>15.8127</v>
      </c>
      <c r="S896" s="119" t="s">
        <v>1847</v>
      </c>
    </row>
    <row r="897" spans="1:19" x14ac:dyDescent="0.3">
      <c r="A897" s="122" t="s">
        <v>885</v>
      </c>
      <c r="B897" s="122" t="s">
        <v>904</v>
      </c>
      <c r="C897" s="122">
        <v>115132</v>
      </c>
      <c r="D897" s="125">
        <v>44260</v>
      </c>
      <c r="E897" s="126">
        <v>17.873100000000001</v>
      </c>
      <c r="F897" s="126">
        <v>-266.9871</v>
      </c>
      <c r="G897" s="126">
        <v>-248.71979999999999</v>
      </c>
      <c r="H897" s="126">
        <v>-198.46520000000001</v>
      </c>
      <c r="I897" s="126">
        <v>-93.0625</v>
      </c>
      <c r="J897" s="126">
        <v>-77.973500000000001</v>
      </c>
      <c r="K897" s="126">
        <v>-40.580100000000002</v>
      </c>
      <c r="L897" s="126">
        <v>-26.68</v>
      </c>
      <c r="M897" s="126">
        <v>-7.5567000000000002</v>
      </c>
      <c r="N897" s="126">
        <v>1.5696000000000001</v>
      </c>
      <c r="O897" s="126">
        <v>12.080399999999999</v>
      </c>
      <c r="P897" s="126">
        <v>7.5321999999999996</v>
      </c>
      <c r="Q897" s="126">
        <v>6.1029999999999998</v>
      </c>
      <c r="R897" s="126">
        <v>16.055599999999998</v>
      </c>
      <c r="S897" s="119" t="s">
        <v>1847</v>
      </c>
    </row>
    <row r="898" spans="1:19" x14ac:dyDescent="0.3">
      <c r="A898" s="122" t="s">
        <v>885</v>
      </c>
      <c r="B898" s="122" t="s">
        <v>905</v>
      </c>
      <c r="C898" s="122">
        <v>115676</v>
      </c>
      <c r="D898" s="125">
        <v>44260</v>
      </c>
      <c r="E898" s="126">
        <v>13.776199999999999</v>
      </c>
      <c r="F898" s="126">
        <v>-314.93369999999999</v>
      </c>
      <c r="G898" s="126">
        <v>-269.10750000000002</v>
      </c>
      <c r="H898" s="126">
        <v>-193.2432</v>
      </c>
      <c r="I898" s="126">
        <v>-109.6063</v>
      </c>
      <c r="J898" s="126">
        <v>-75.832499999999996</v>
      </c>
      <c r="K898" s="126">
        <v>-39.947400000000002</v>
      </c>
      <c r="L898" s="126">
        <v>-26.541599999999999</v>
      </c>
      <c r="M898" s="126">
        <v>-7.6950000000000003</v>
      </c>
      <c r="N898" s="126">
        <v>1.8211999999999999</v>
      </c>
      <c r="O898" s="126">
        <v>12.0205</v>
      </c>
      <c r="P898" s="126">
        <v>7.4207999999999998</v>
      </c>
      <c r="Q898" s="126">
        <v>3.4352</v>
      </c>
      <c r="R898" s="126">
        <v>16.393599999999999</v>
      </c>
      <c r="S898" s="119" t="s">
        <v>1847</v>
      </c>
    </row>
    <row r="899" spans="1:19" x14ac:dyDescent="0.3">
      <c r="A899" s="122" t="s">
        <v>885</v>
      </c>
      <c r="B899" s="122" t="s">
        <v>906</v>
      </c>
      <c r="C899" s="122">
        <v>111954</v>
      </c>
      <c r="D899" s="125">
        <v>44260</v>
      </c>
      <c r="E899" s="126">
        <v>3957.5924</v>
      </c>
      <c r="F899" s="126">
        <v>-233.93020000000001</v>
      </c>
      <c r="G899" s="126">
        <v>-284.18770000000001</v>
      </c>
      <c r="H899" s="126">
        <v>-196.62520000000001</v>
      </c>
      <c r="I899" s="126">
        <v>-105.0737</v>
      </c>
      <c r="J899" s="126">
        <v>-79.1541</v>
      </c>
      <c r="K899" s="126">
        <v>-40.357100000000003</v>
      </c>
      <c r="L899" s="126">
        <v>-28.970600000000001</v>
      </c>
      <c r="M899" s="126">
        <v>-7.9950000000000001</v>
      </c>
      <c r="N899" s="126">
        <v>0.56120000000000003</v>
      </c>
      <c r="O899" s="126">
        <v>12.14</v>
      </c>
      <c r="P899" s="126">
        <v>6.6124999999999998</v>
      </c>
      <c r="Q899" s="126">
        <v>8.7944999999999993</v>
      </c>
      <c r="R899" s="126">
        <v>16.162600000000001</v>
      </c>
      <c r="S899" s="119" t="s">
        <v>1847</v>
      </c>
    </row>
    <row r="900" spans="1:19" x14ac:dyDescent="0.3">
      <c r="A900" s="122" t="s">
        <v>885</v>
      </c>
      <c r="B900" s="122" t="s">
        <v>907</v>
      </c>
      <c r="C900" s="122">
        <v>105463</v>
      </c>
      <c r="D900" s="125">
        <v>44260</v>
      </c>
      <c r="E900" s="126">
        <v>3866.8114</v>
      </c>
      <c r="F900" s="126">
        <v>-239.1514</v>
      </c>
      <c r="G900" s="126">
        <v>-289.95999999999998</v>
      </c>
      <c r="H900" s="126">
        <v>-200.8655</v>
      </c>
      <c r="I900" s="126">
        <v>-107.6399</v>
      </c>
      <c r="J900" s="126">
        <v>-81.134500000000003</v>
      </c>
      <c r="K900" s="126">
        <v>-41.575899999999997</v>
      </c>
      <c r="L900" s="126">
        <v>-29.939499999999999</v>
      </c>
      <c r="M900" s="126">
        <v>-8.7499000000000002</v>
      </c>
      <c r="N900" s="126">
        <v>-0.152</v>
      </c>
      <c r="O900" s="126">
        <v>11.9087</v>
      </c>
      <c r="P900" s="126">
        <v>6.6372</v>
      </c>
      <c r="Q900" s="126">
        <v>10.6587</v>
      </c>
      <c r="R900" s="126">
        <v>15.598000000000001</v>
      </c>
      <c r="S900" s="119" t="s">
        <v>1847</v>
      </c>
    </row>
    <row r="901" spans="1:19" x14ac:dyDescent="0.3">
      <c r="A901" s="127" t="s">
        <v>27</v>
      </c>
      <c r="B901" s="122"/>
      <c r="C901" s="122"/>
      <c r="D901" s="122"/>
      <c r="E901" s="122"/>
      <c r="F901" s="128">
        <f t="shared" ref="F901:R901" si="39">AVERAGE(F879:F900)</f>
        <v>-234.08200454545451</v>
      </c>
      <c r="G901" s="128">
        <f t="shared" si="39"/>
        <v>-256.6110363636364</v>
      </c>
      <c r="H901" s="128">
        <f t="shared" si="39"/>
        <v>-191.13080454545454</v>
      </c>
      <c r="I901" s="128">
        <f t="shared" si="39"/>
        <v>-102.15510909090909</v>
      </c>
      <c r="J901" s="128">
        <f t="shared" si="39"/>
        <v>-77.653600000000012</v>
      </c>
      <c r="K901" s="128">
        <f t="shared" si="39"/>
        <v>-40.137295454545459</v>
      </c>
      <c r="L901" s="128">
        <f t="shared" si="39"/>
        <v>-28.177159090909086</v>
      </c>
      <c r="M901" s="128">
        <f t="shared" si="39"/>
        <v>-8.1034227272727275</v>
      </c>
      <c r="N901" s="128">
        <f t="shared" si="39"/>
        <v>1.4341363636363635</v>
      </c>
      <c r="O901" s="128">
        <f t="shared" si="39"/>
        <v>12.195504545454547</v>
      </c>
      <c r="P901" s="128">
        <f t="shared" si="39"/>
        <v>6.975277272727272</v>
      </c>
      <c r="Q901" s="128">
        <f t="shared" si="39"/>
        <v>6.234372727272727</v>
      </c>
      <c r="R901" s="128">
        <f t="shared" si="39"/>
        <v>16.292181818181817</v>
      </c>
      <c r="S901" s="119" t="s">
        <v>1847</v>
      </c>
    </row>
    <row r="902" spans="1:19" x14ac:dyDescent="0.3">
      <c r="A902" s="127" t="s">
        <v>408</v>
      </c>
      <c r="B902" s="122"/>
      <c r="C902" s="122"/>
      <c r="D902" s="122"/>
      <c r="E902" s="122"/>
      <c r="F902" s="128">
        <f t="shared" ref="F902:R902" si="40">MEDIAN(F879:F900)</f>
        <v>-236.60065</v>
      </c>
      <c r="G902" s="128">
        <f t="shared" si="40"/>
        <v>-274.49504999999999</v>
      </c>
      <c r="H902" s="128">
        <f t="shared" si="40"/>
        <v>-196.2619</v>
      </c>
      <c r="I902" s="128">
        <f t="shared" si="40"/>
        <v>-104.81725</v>
      </c>
      <c r="J902" s="128">
        <f t="shared" si="40"/>
        <v>-78.086649999999992</v>
      </c>
      <c r="K902" s="128">
        <f t="shared" si="40"/>
        <v>-40.283050000000003</v>
      </c>
      <c r="L902" s="128">
        <f t="shared" si="40"/>
        <v>-28.451700000000002</v>
      </c>
      <c r="M902" s="128">
        <f t="shared" si="40"/>
        <v>-7.9356999999999998</v>
      </c>
      <c r="N902" s="128">
        <f t="shared" si="40"/>
        <v>0.68379999999999996</v>
      </c>
      <c r="O902" s="128">
        <f t="shared" si="40"/>
        <v>12.088999999999999</v>
      </c>
      <c r="P902" s="128">
        <f t="shared" si="40"/>
        <v>6.8323</v>
      </c>
      <c r="Q902" s="128">
        <f t="shared" si="40"/>
        <v>6.2151499999999995</v>
      </c>
      <c r="R902" s="128">
        <f t="shared" si="40"/>
        <v>16.161950000000001</v>
      </c>
      <c r="S902" s="119" t="s">
        <v>1844</v>
      </c>
    </row>
    <row r="903" spans="1:19" x14ac:dyDescent="0.3">
      <c r="A903" s="122"/>
      <c r="B903" s="122"/>
      <c r="C903" s="122"/>
      <c r="D903" s="122"/>
      <c r="E903" s="122"/>
      <c r="F903" s="122"/>
      <c r="G903" s="122"/>
      <c r="H903" s="122"/>
      <c r="I903" s="122"/>
      <c r="J903" s="122"/>
      <c r="K903" s="122"/>
      <c r="L903" s="122"/>
      <c r="M903" s="122"/>
      <c r="N903" s="122"/>
      <c r="O903" s="122"/>
      <c r="P903" s="122"/>
      <c r="Q903" s="122"/>
      <c r="R903" s="122"/>
      <c r="S903" s="119" t="s">
        <v>1844</v>
      </c>
    </row>
    <row r="904" spans="1:19" x14ac:dyDescent="0.3">
      <c r="A904" s="124" t="s">
        <v>908</v>
      </c>
      <c r="B904" s="124"/>
      <c r="C904" s="124"/>
      <c r="D904" s="124"/>
      <c r="E904" s="124"/>
      <c r="F904" s="124"/>
      <c r="G904" s="124"/>
      <c r="H904" s="124"/>
      <c r="I904" s="124"/>
      <c r="J904" s="124"/>
      <c r="K904" s="124"/>
      <c r="L904" s="124"/>
      <c r="M904" s="124"/>
      <c r="N904" s="124"/>
      <c r="O904" s="124"/>
      <c r="P904" s="124"/>
      <c r="Q904" s="124"/>
      <c r="R904" s="124"/>
      <c r="S904" s="119" t="s">
        <v>1847</v>
      </c>
    </row>
    <row r="905" spans="1:19" x14ac:dyDescent="0.3">
      <c r="A905" s="122" t="s">
        <v>909</v>
      </c>
      <c r="B905" s="122" t="s">
        <v>910</v>
      </c>
      <c r="C905" s="122">
        <v>100034</v>
      </c>
      <c r="D905" s="125">
        <v>44260</v>
      </c>
      <c r="E905" s="126">
        <v>658.76482421856701</v>
      </c>
      <c r="F905" s="126">
        <v>-1.4903999999999999</v>
      </c>
      <c r="G905" s="126">
        <v>0.16239999999999999</v>
      </c>
      <c r="H905" s="126">
        <v>2.6627000000000001</v>
      </c>
      <c r="I905" s="126">
        <v>1.0281</v>
      </c>
      <c r="J905" s="126">
        <v>3.4373999999999998</v>
      </c>
      <c r="K905" s="126">
        <v>15.3902</v>
      </c>
      <c r="L905" s="126">
        <v>38.384799999999998</v>
      </c>
      <c r="M905" s="126">
        <v>57.372</v>
      </c>
      <c r="N905" s="126">
        <v>32.108499999999999</v>
      </c>
      <c r="O905" s="126">
        <v>9.6188000000000002</v>
      </c>
      <c r="P905" s="126">
        <v>14.9773</v>
      </c>
      <c r="Q905" s="126">
        <v>17.444700000000001</v>
      </c>
      <c r="R905" s="126">
        <v>19.2819</v>
      </c>
      <c r="S905" s="119" t="s">
        <v>1847</v>
      </c>
    </row>
    <row r="906" spans="1:19" x14ac:dyDescent="0.3">
      <c r="A906" s="122" t="s">
        <v>909</v>
      </c>
      <c r="B906" s="122" t="s">
        <v>911</v>
      </c>
      <c r="C906" s="122">
        <v>119433</v>
      </c>
      <c r="D906" s="125">
        <v>44260</v>
      </c>
      <c r="E906" s="126">
        <v>282.86955444372398</v>
      </c>
      <c r="F906" s="126">
        <v>-1.4904999999999999</v>
      </c>
      <c r="G906" s="126">
        <v>0.1643</v>
      </c>
      <c r="H906" s="126">
        <v>2.6766000000000001</v>
      </c>
      <c r="I906" s="126">
        <v>1.0562</v>
      </c>
      <c r="J906" s="126">
        <v>3.5030999999999999</v>
      </c>
      <c r="K906" s="126">
        <v>15.633800000000001</v>
      </c>
      <c r="L906" s="126">
        <v>39.0184</v>
      </c>
      <c r="M906" s="126">
        <v>58.484200000000001</v>
      </c>
      <c r="N906" s="126">
        <v>33.3414</v>
      </c>
      <c r="O906" s="126">
        <v>10.976800000000001</v>
      </c>
      <c r="P906" s="126">
        <v>16.403300000000002</v>
      </c>
      <c r="Q906" s="126">
        <v>16.904499999999999</v>
      </c>
      <c r="R906" s="126">
        <v>20.8523</v>
      </c>
      <c r="S906" s="119"/>
    </row>
    <row r="907" spans="1:19" x14ac:dyDescent="0.3">
      <c r="A907" s="122" t="s">
        <v>909</v>
      </c>
      <c r="B907" s="122" t="s">
        <v>912</v>
      </c>
      <c r="C907" s="122">
        <v>145110</v>
      </c>
      <c r="D907" s="125">
        <v>44260</v>
      </c>
      <c r="E907" s="126">
        <v>16.8</v>
      </c>
      <c r="F907" s="126">
        <v>-1.0601</v>
      </c>
      <c r="G907" s="126">
        <v>0.1192</v>
      </c>
      <c r="H907" s="126">
        <v>2.1276999999999999</v>
      </c>
      <c r="I907" s="126">
        <v>1.7565</v>
      </c>
      <c r="J907" s="126">
        <v>5.3292000000000002</v>
      </c>
      <c r="K907" s="126">
        <v>13.6671</v>
      </c>
      <c r="L907" s="126">
        <v>30.841100000000001</v>
      </c>
      <c r="M907" s="126">
        <v>49.200699999999998</v>
      </c>
      <c r="N907" s="126">
        <v>36.9193</v>
      </c>
      <c r="O907" s="126"/>
      <c r="P907" s="126"/>
      <c r="Q907" s="126">
        <v>24.472300000000001</v>
      </c>
      <c r="R907" s="126">
        <v>26.450399999999998</v>
      </c>
      <c r="S907" s="119"/>
    </row>
    <row r="908" spans="1:19" x14ac:dyDescent="0.3">
      <c r="A908" s="122" t="s">
        <v>909</v>
      </c>
      <c r="B908" s="122" t="s">
        <v>913</v>
      </c>
      <c r="C908" s="122">
        <v>145112</v>
      </c>
      <c r="D908" s="125">
        <v>44260</v>
      </c>
      <c r="E908" s="126">
        <v>16.12</v>
      </c>
      <c r="F908" s="126">
        <v>-1.0436000000000001</v>
      </c>
      <c r="G908" s="126">
        <v>0.1242</v>
      </c>
      <c r="H908" s="126">
        <v>2.0899000000000001</v>
      </c>
      <c r="I908" s="126">
        <v>1.7035</v>
      </c>
      <c r="J908" s="126">
        <v>5.2218999999999998</v>
      </c>
      <c r="K908" s="126">
        <v>13.2818</v>
      </c>
      <c r="L908" s="126">
        <v>29.895199999999999</v>
      </c>
      <c r="M908" s="126">
        <v>47.484000000000002</v>
      </c>
      <c r="N908" s="126">
        <v>34.67</v>
      </c>
      <c r="O908" s="126"/>
      <c r="P908" s="126"/>
      <c r="Q908" s="126">
        <v>22.321000000000002</v>
      </c>
      <c r="R908" s="126">
        <v>24.342300000000002</v>
      </c>
      <c r="S908" s="118"/>
    </row>
    <row r="909" spans="1:19" x14ac:dyDescent="0.3">
      <c r="A909" s="122" t="s">
        <v>909</v>
      </c>
      <c r="B909" s="122" t="s">
        <v>914</v>
      </c>
      <c r="C909" s="122">
        <v>119350</v>
      </c>
      <c r="D909" s="125">
        <v>44260</v>
      </c>
      <c r="E909" s="126">
        <v>48.31</v>
      </c>
      <c r="F909" s="126">
        <v>-1.2064999999999999</v>
      </c>
      <c r="G909" s="126">
        <v>6.2100000000000002E-2</v>
      </c>
      <c r="H909" s="126">
        <v>2.2218</v>
      </c>
      <c r="I909" s="126">
        <v>0.83489999999999998</v>
      </c>
      <c r="J909" s="126">
        <v>1.6196999999999999</v>
      </c>
      <c r="K909" s="126">
        <v>9.9204000000000008</v>
      </c>
      <c r="L909" s="126">
        <v>28.381599999999999</v>
      </c>
      <c r="M909" s="126">
        <v>43.523499999999999</v>
      </c>
      <c r="N909" s="126">
        <v>25.3828</v>
      </c>
      <c r="O909" s="126">
        <v>7.5922000000000001</v>
      </c>
      <c r="P909" s="126">
        <v>13.553599999999999</v>
      </c>
      <c r="Q909" s="126">
        <v>12.4983</v>
      </c>
      <c r="R909" s="126">
        <v>18.702400000000001</v>
      </c>
      <c r="S909" s="121"/>
    </row>
    <row r="910" spans="1:19" x14ac:dyDescent="0.3">
      <c r="A910" s="122" t="s">
        <v>909</v>
      </c>
      <c r="B910" s="122" t="s">
        <v>915</v>
      </c>
      <c r="C910" s="122">
        <v>110603</v>
      </c>
      <c r="D910" s="125">
        <v>44260</v>
      </c>
      <c r="E910" s="126">
        <v>44.03</v>
      </c>
      <c r="F910" s="126">
        <v>-1.1894</v>
      </c>
      <c r="G910" s="126">
        <v>4.5400000000000003E-2</v>
      </c>
      <c r="H910" s="126">
        <v>2.2052</v>
      </c>
      <c r="I910" s="126">
        <v>0.7782</v>
      </c>
      <c r="J910" s="126">
        <v>1.5218</v>
      </c>
      <c r="K910" s="126">
        <v>9.6091999999999995</v>
      </c>
      <c r="L910" s="126">
        <v>27.697199999999999</v>
      </c>
      <c r="M910" s="126">
        <v>42.353700000000003</v>
      </c>
      <c r="N910" s="126">
        <v>23.993200000000002</v>
      </c>
      <c r="O910" s="126">
        <v>6.3292000000000002</v>
      </c>
      <c r="P910" s="126">
        <v>12.2057</v>
      </c>
      <c r="Q910" s="126">
        <v>12.7216</v>
      </c>
      <c r="R910" s="126">
        <v>17.293099999999999</v>
      </c>
      <c r="S910" s="119" t="s">
        <v>1815</v>
      </c>
    </row>
    <row r="911" spans="1:19" x14ac:dyDescent="0.3">
      <c r="A911" s="122" t="s">
        <v>909</v>
      </c>
      <c r="B911" s="122" t="s">
        <v>916</v>
      </c>
      <c r="C911" s="122">
        <v>118278</v>
      </c>
      <c r="D911" s="125">
        <v>44260</v>
      </c>
      <c r="E911" s="126">
        <v>144.12</v>
      </c>
      <c r="F911" s="126">
        <v>-1.3214999999999999</v>
      </c>
      <c r="G911" s="126">
        <v>-6.8999999999999999E-3</v>
      </c>
      <c r="H911" s="126">
        <v>2.9355000000000002</v>
      </c>
      <c r="I911" s="126">
        <v>1.4287000000000001</v>
      </c>
      <c r="J911" s="126">
        <v>3.4453</v>
      </c>
      <c r="K911" s="126">
        <v>14.544600000000001</v>
      </c>
      <c r="L911" s="126">
        <v>33.5929</v>
      </c>
      <c r="M911" s="126">
        <v>53.531500000000001</v>
      </c>
      <c r="N911" s="126">
        <v>35.782899999999998</v>
      </c>
      <c r="O911" s="126">
        <v>13.7249</v>
      </c>
      <c r="P911" s="126">
        <v>20.924600000000002</v>
      </c>
      <c r="Q911" s="126">
        <v>22.327300000000001</v>
      </c>
      <c r="R911" s="126">
        <v>22.4405</v>
      </c>
      <c r="S911" s="119" t="s">
        <v>1815</v>
      </c>
    </row>
    <row r="912" spans="1:19" x14ac:dyDescent="0.3">
      <c r="A912" s="122" t="s">
        <v>909</v>
      </c>
      <c r="B912" s="122" t="s">
        <v>917</v>
      </c>
      <c r="C912" s="122">
        <v>102920</v>
      </c>
      <c r="D912" s="125">
        <v>44260</v>
      </c>
      <c r="E912" s="126">
        <v>132.12</v>
      </c>
      <c r="F912" s="126">
        <v>-1.3293999999999999</v>
      </c>
      <c r="G912" s="126">
        <v>-1.5100000000000001E-2</v>
      </c>
      <c r="H912" s="126">
        <v>2.9051999999999998</v>
      </c>
      <c r="I912" s="126">
        <v>1.3812</v>
      </c>
      <c r="J912" s="126">
        <v>3.3399000000000001</v>
      </c>
      <c r="K912" s="126">
        <v>14.1919</v>
      </c>
      <c r="L912" s="126">
        <v>32.7973</v>
      </c>
      <c r="M912" s="126">
        <v>52.176900000000003</v>
      </c>
      <c r="N912" s="126">
        <v>34.186500000000002</v>
      </c>
      <c r="O912" s="126">
        <v>12.4041</v>
      </c>
      <c r="P912" s="126">
        <v>19.470600000000001</v>
      </c>
      <c r="Q912" s="126">
        <v>17.512599999999999</v>
      </c>
      <c r="R912" s="126">
        <v>21.008500000000002</v>
      </c>
      <c r="S912" s="119" t="s">
        <v>1815</v>
      </c>
    </row>
    <row r="913" spans="1:19" x14ac:dyDescent="0.3">
      <c r="A913" s="122" t="s">
        <v>909</v>
      </c>
      <c r="B913" s="122" t="s">
        <v>918</v>
      </c>
      <c r="C913" s="122">
        <v>119218</v>
      </c>
      <c r="D913" s="125">
        <v>44260</v>
      </c>
      <c r="E913" s="126">
        <v>318.69799999999998</v>
      </c>
      <c r="F913" s="126">
        <v>-1.3398000000000001</v>
      </c>
      <c r="G913" s="126">
        <v>2.7300000000000001E-2</v>
      </c>
      <c r="H913" s="126">
        <v>2.1514000000000002</v>
      </c>
      <c r="I913" s="126">
        <v>0.98829999999999996</v>
      </c>
      <c r="J913" s="126">
        <v>2.4182999999999999</v>
      </c>
      <c r="K913" s="126">
        <v>15.168200000000001</v>
      </c>
      <c r="L913" s="126">
        <v>34.292700000000004</v>
      </c>
      <c r="M913" s="126">
        <v>51.267499999999998</v>
      </c>
      <c r="N913" s="126">
        <v>33.041400000000003</v>
      </c>
      <c r="O913" s="126">
        <v>12.379799999999999</v>
      </c>
      <c r="P913" s="126">
        <v>17.8721</v>
      </c>
      <c r="Q913" s="126">
        <v>16.622800000000002</v>
      </c>
      <c r="R913" s="126">
        <v>20.180399999999999</v>
      </c>
      <c r="S913" s="119" t="s">
        <v>1815</v>
      </c>
    </row>
    <row r="914" spans="1:19" x14ac:dyDescent="0.3">
      <c r="A914" s="122" t="s">
        <v>909</v>
      </c>
      <c r="B914" s="122" t="s">
        <v>919</v>
      </c>
      <c r="C914" s="122">
        <v>103819</v>
      </c>
      <c r="D914" s="125">
        <v>44260</v>
      </c>
      <c r="E914" s="126">
        <v>297.69600000000003</v>
      </c>
      <c r="F914" s="126">
        <v>-1.3425</v>
      </c>
      <c r="G914" s="126">
        <v>1.95E-2</v>
      </c>
      <c r="H914" s="126">
        <v>2.1326000000000001</v>
      </c>
      <c r="I914" s="126">
        <v>0.95150000000000001</v>
      </c>
      <c r="J914" s="126">
        <v>2.3439000000000001</v>
      </c>
      <c r="K914" s="126">
        <v>14.8935</v>
      </c>
      <c r="L914" s="126">
        <v>33.662599999999998</v>
      </c>
      <c r="M914" s="126">
        <v>50.198300000000003</v>
      </c>
      <c r="N914" s="126">
        <v>31.7746</v>
      </c>
      <c r="O914" s="126">
        <v>11.292999999999999</v>
      </c>
      <c r="P914" s="126">
        <v>16.6936</v>
      </c>
      <c r="Q914" s="126">
        <v>17.706</v>
      </c>
      <c r="R914" s="126">
        <v>19.045300000000001</v>
      </c>
      <c r="S914" s="119" t="s">
        <v>1823</v>
      </c>
    </row>
    <row r="915" spans="1:19" x14ac:dyDescent="0.3">
      <c r="A915" s="122" t="s">
        <v>909</v>
      </c>
      <c r="B915" s="122" t="s">
        <v>920</v>
      </c>
      <c r="C915" s="122">
        <v>140175</v>
      </c>
      <c r="D915" s="125">
        <v>44260</v>
      </c>
      <c r="E915" s="126">
        <v>47.701000000000001</v>
      </c>
      <c r="F915" s="126">
        <v>-1.4992000000000001</v>
      </c>
      <c r="G915" s="126">
        <v>-0.19040000000000001</v>
      </c>
      <c r="H915" s="126">
        <v>1.9120999999999999</v>
      </c>
      <c r="I915" s="126">
        <v>0.65410000000000001</v>
      </c>
      <c r="J915" s="126">
        <v>3.4639000000000002</v>
      </c>
      <c r="K915" s="126">
        <v>17.3687</v>
      </c>
      <c r="L915" s="126">
        <v>35.857700000000001</v>
      </c>
      <c r="M915" s="126">
        <v>55.2211</v>
      </c>
      <c r="N915" s="126">
        <v>35.7804</v>
      </c>
      <c r="O915" s="126">
        <v>14.729100000000001</v>
      </c>
      <c r="P915" s="126">
        <v>17.288399999999999</v>
      </c>
      <c r="Q915" s="126">
        <v>15.8809</v>
      </c>
      <c r="R915" s="126">
        <v>22.655799999999999</v>
      </c>
      <c r="S915" s="119" t="s">
        <v>1823</v>
      </c>
    </row>
    <row r="916" spans="1:19" x14ac:dyDescent="0.3">
      <c r="A916" s="122" t="s">
        <v>909</v>
      </c>
      <c r="B916" s="122" t="s">
        <v>921</v>
      </c>
      <c r="C916" s="122">
        <v>140172</v>
      </c>
      <c r="D916" s="125">
        <v>44260</v>
      </c>
      <c r="E916" s="126">
        <v>43.375999999999998</v>
      </c>
      <c r="F916" s="126">
        <v>-1.5055000000000001</v>
      </c>
      <c r="G916" s="126">
        <v>-0.20250000000000001</v>
      </c>
      <c r="H916" s="126">
        <v>1.8814</v>
      </c>
      <c r="I916" s="126">
        <v>0.59599999999999997</v>
      </c>
      <c r="J916" s="126">
        <v>3.3475000000000001</v>
      </c>
      <c r="K916" s="126">
        <v>16.922699999999999</v>
      </c>
      <c r="L916" s="126">
        <v>34.846299999999999</v>
      </c>
      <c r="M916" s="126">
        <v>53.4619</v>
      </c>
      <c r="N916" s="126">
        <v>33.699100000000001</v>
      </c>
      <c r="O916" s="126">
        <v>13.052199999999999</v>
      </c>
      <c r="P916" s="126">
        <v>15.9183</v>
      </c>
      <c r="Q916" s="126">
        <v>11.2752</v>
      </c>
      <c r="R916" s="126">
        <v>20.792300000000001</v>
      </c>
      <c r="S916" s="119" t="s">
        <v>1815</v>
      </c>
    </row>
    <row r="917" spans="1:19" x14ac:dyDescent="0.3">
      <c r="A917" s="122" t="s">
        <v>909</v>
      </c>
      <c r="B917" s="122" t="s">
        <v>922</v>
      </c>
      <c r="C917" s="122">
        <v>135677</v>
      </c>
      <c r="D917" s="125">
        <v>44260</v>
      </c>
      <c r="E917" s="126">
        <v>21.284400000000002</v>
      </c>
      <c r="F917" s="126">
        <v>-1.1255999999999999</v>
      </c>
      <c r="G917" s="126">
        <v>0.67930000000000001</v>
      </c>
      <c r="H917" s="126">
        <v>2.6377000000000002</v>
      </c>
      <c r="I917" s="126">
        <v>1.2776000000000001</v>
      </c>
      <c r="J917" s="126">
        <v>6.4870000000000001</v>
      </c>
      <c r="K917" s="126">
        <v>18.161300000000001</v>
      </c>
      <c r="L917" s="126">
        <v>34.382199999999997</v>
      </c>
      <c r="M917" s="126">
        <v>50.055</v>
      </c>
      <c r="N917" s="126">
        <v>28.070399999999999</v>
      </c>
      <c r="O917" s="126">
        <v>11.9368</v>
      </c>
      <c r="P917" s="126">
        <v>17.1935</v>
      </c>
      <c r="Q917" s="126">
        <v>15.485799999999999</v>
      </c>
      <c r="R917" s="126">
        <v>16.9938</v>
      </c>
      <c r="S917" s="119" t="s">
        <v>1815</v>
      </c>
    </row>
    <row r="918" spans="1:19" x14ac:dyDescent="0.3">
      <c r="A918" s="122" t="s">
        <v>909</v>
      </c>
      <c r="B918" s="122" t="s">
        <v>923</v>
      </c>
      <c r="C918" s="122">
        <v>135678</v>
      </c>
      <c r="D918" s="125">
        <v>44260</v>
      </c>
      <c r="E918" s="126">
        <v>19.374500000000001</v>
      </c>
      <c r="F918" s="126">
        <v>-1.1313</v>
      </c>
      <c r="G918" s="126">
        <v>0.66090000000000004</v>
      </c>
      <c r="H918" s="126">
        <v>2.5941999999999998</v>
      </c>
      <c r="I918" s="126">
        <v>1.1902999999999999</v>
      </c>
      <c r="J918" s="126">
        <v>6.3048999999999999</v>
      </c>
      <c r="K918" s="126">
        <v>17.545200000000001</v>
      </c>
      <c r="L918" s="126">
        <v>32.936999999999998</v>
      </c>
      <c r="M918" s="126">
        <v>47.7729</v>
      </c>
      <c r="N918" s="126">
        <v>25.451599999999999</v>
      </c>
      <c r="O918" s="126">
        <v>9.9031000000000002</v>
      </c>
      <c r="P918" s="126">
        <v>15.1326</v>
      </c>
      <c r="Q918" s="126">
        <v>13.434799999999999</v>
      </c>
      <c r="R918" s="126">
        <v>14.7799</v>
      </c>
      <c r="S918" s="119" t="s">
        <v>1834</v>
      </c>
    </row>
    <row r="919" spans="1:19" x14ac:dyDescent="0.3">
      <c r="A919" s="122" t="s">
        <v>909</v>
      </c>
      <c r="B919" s="122" t="s">
        <v>924</v>
      </c>
      <c r="C919" s="122">
        <v>102883</v>
      </c>
      <c r="D919" s="125">
        <v>44260</v>
      </c>
      <c r="E919" s="126">
        <v>101.8336</v>
      </c>
      <c r="F919" s="126">
        <v>-1.7728999999999999</v>
      </c>
      <c r="G919" s="126">
        <v>0.13289999999999999</v>
      </c>
      <c r="H919" s="126">
        <v>2.6105</v>
      </c>
      <c r="I919" s="126">
        <v>1.9549000000000001</v>
      </c>
      <c r="J919" s="126">
        <v>4.0682999999999998</v>
      </c>
      <c r="K919" s="126">
        <v>17.243400000000001</v>
      </c>
      <c r="L919" s="126">
        <v>41.955300000000001</v>
      </c>
      <c r="M919" s="126">
        <v>61.953000000000003</v>
      </c>
      <c r="N919" s="126">
        <v>36.847900000000003</v>
      </c>
      <c r="O919" s="126">
        <v>9.1517999999999997</v>
      </c>
      <c r="P919" s="126">
        <v>12.1869</v>
      </c>
      <c r="Q919" s="126">
        <v>15.5893</v>
      </c>
      <c r="R919" s="126">
        <v>14.900600000000001</v>
      </c>
      <c r="S919" s="119" t="s">
        <v>1834</v>
      </c>
    </row>
    <row r="920" spans="1:19" x14ac:dyDescent="0.3">
      <c r="A920" s="122" t="s">
        <v>909</v>
      </c>
      <c r="B920" s="122" t="s">
        <v>925</v>
      </c>
      <c r="C920" s="122">
        <v>118510</v>
      </c>
      <c r="D920" s="125">
        <v>44260</v>
      </c>
      <c r="E920" s="126">
        <v>108.33750000000001</v>
      </c>
      <c r="F920" s="126">
        <v>-1.7709999999999999</v>
      </c>
      <c r="G920" s="126">
        <v>0.13900000000000001</v>
      </c>
      <c r="H920" s="126">
        <v>2.6252</v>
      </c>
      <c r="I920" s="126">
        <v>1.9844999999999999</v>
      </c>
      <c r="J920" s="126">
        <v>4.1292999999999997</v>
      </c>
      <c r="K920" s="126">
        <v>17.474599999999999</v>
      </c>
      <c r="L920" s="126">
        <v>42.546500000000002</v>
      </c>
      <c r="M920" s="126">
        <v>63.033900000000003</v>
      </c>
      <c r="N920" s="126">
        <v>38.1267</v>
      </c>
      <c r="O920" s="126">
        <v>10.048299999999999</v>
      </c>
      <c r="P920" s="126">
        <v>13.0998</v>
      </c>
      <c r="Q920" s="126">
        <v>14.543900000000001</v>
      </c>
      <c r="R920" s="126">
        <v>15.892200000000001</v>
      </c>
      <c r="S920" s="119" t="s">
        <v>1834</v>
      </c>
    </row>
    <row r="921" spans="1:19" x14ac:dyDescent="0.3">
      <c r="A921" s="122" t="s">
        <v>909</v>
      </c>
      <c r="B921" s="122" t="s">
        <v>926</v>
      </c>
      <c r="C921" s="122">
        <v>130498</v>
      </c>
      <c r="D921" s="125">
        <v>44260</v>
      </c>
      <c r="E921" s="126">
        <v>153.19999999999999</v>
      </c>
      <c r="F921" s="126">
        <v>-1.5804</v>
      </c>
      <c r="G921" s="126">
        <v>-0.1961</v>
      </c>
      <c r="H921" s="126">
        <v>3.2275</v>
      </c>
      <c r="I921" s="126">
        <v>2.7677999999999998</v>
      </c>
      <c r="J921" s="126">
        <v>5.3841000000000001</v>
      </c>
      <c r="K921" s="126">
        <v>20.254000000000001</v>
      </c>
      <c r="L921" s="126">
        <v>38.891399999999997</v>
      </c>
      <c r="M921" s="126">
        <v>59.2714</v>
      </c>
      <c r="N921" s="126">
        <v>41.735100000000003</v>
      </c>
      <c r="O921" s="126">
        <v>11.969200000000001</v>
      </c>
      <c r="P921" s="126">
        <v>14.3612</v>
      </c>
      <c r="Q921" s="126">
        <v>10.6568</v>
      </c>
      <c r="R921" s="126">
        <v>18.616599999999998</v>
      </c>
      <c r="S921" s="119" t="s">
        <v>1834</v>
      </c>
    </row>
    <row r="922" spans="1:19" x14ac:dyDescent="0.3">
      <c r="A922" s="122" t="s">
        <v>909</v>
      </c>
      <c r="B922" s="122" t="s">
        <v>927</v>
      </c>
      <c r="C922" s="122">
        <v>130496</v>
      </c>
      <c r="D922" s="125">
        <v>44260</v>
      </c>
      <c r="E922" s="126">
        <v>203.21626453317199</v>
      </c>
      <c r="F922" s="126">
        <v>-1.5815999999999999</v>
      </c>
      <c r="G922" s="126">
        <v>-0.2006</v>
      </c>
      <c r="H922" s="126">
        <v>3.2145999999999999</v>
      </c>
      <c r="I922" s="126">
        <v>2.7427000000000001</v>
      </c>
      <c r="J922" s="126">
        <v>5.3338000000000001</v>
      </c>
      <c r="K922" s="126">
        <v>20.104199999999999</v>
      </c>
      <c r="L922" s="126">
        <v>38.599800000000002</v>
      </c>
      <c r="M922" s="126">
        <v>58.814399999999999</v>
      </c>
      <c r="N922" s="126">
        <v>41.212800000000001</v>
      </c>
      <c r="O922" s="126">
        <v>11.7136</v>
      </c>
      <c r="P922" s="126">
        <v>14.149100000000001</v>
      </c>
      <c r="Q922" s="126">
        <v>11.772500000000001</v>
      </c>
      <c r="R922" s="126">
        <v>18.284500000000001</v>
      </c>
      <c r="S922" s="119" t="s">
        <v>1815</v>
      </c>
    </row>
    <row r="923" spans="1:19" x14ac:dyDescent="0.3">
      <c r="A923" s="122" t="s">
        <v>909</v>
      </c>
      <c r="B923" s="122" t="s">
        <v>928</v>
      </c>
      <c r="C923" s="122">
        <v>146772</v>
      </c>
      <c r="D923" s="125">
        <v>44260</v>
      </c>
      <c r="E923" s="126">
        <v>13.5375</v>
      </c>
      <c r="F923" s="126">
        <v>-1.3826000000000001</v>
      </c>
      <c r="G923" s="126">
        <v>-0.42730000000000001</v>
      </c>
      <c r="H923" s="126">
        <v>1.9091</v>
      </c>
      <c r="I923" s="126">
        <v>0.28670000000000001</v>
      </c>
      <c r="J923" s="126">
        <v>1.9059999999999999</v>
      </c>
      <c r="K923" s="126">
        <v>14.313800000000001</v>
      </c>
      <c r="L923" s="126">
        <v>34.329900000000002</v>
      </c>
      <c r="M923" s="126">
        <v>50.941600000000001</v>
      </c>
      <c r="N923" s="126">
        <v>29.719200000000001</v>
      </c>
      <c r="O923" s="126"/>
      <c r="P923" s="126"/>
      <c r="Q923" s="126">
        <v>16.8996</v>
      </c>
      <c r="R923" s="126"/>
      <c r="S923" s="119" t="s">
        <v>1815</v>
      </c>
    </row>
    <row r="924" spans="1:19" x14ac:dyDescent="0.3">
      <c r="A924" s="122" t="s">
        <v>909</v>
      </c>
      <c r="B924" s="122" t="s">
        <v>929</v>
      </c>
      <c r="C924" s="122">
        <v>146771</v>
      </c>
      <c r="D924" s="125">
        <v>44260</v>
      </c>
      <c r="E924" s="126">
        <v>13.1149</v>
      </c>
      <c r="F924" s="126">
        <v>-1.3873</v>
      </c>
      <c r="G924" s="126">
        <v>-0.44109999999999999</v>
      </c>
      <c r="H924" s="126">
        <v>1.8752</v>
      </c>
      <c r="I924" s="126">
        <v>0.22159999999999999</v>
      </c>
      <c r="J924" s="126">
        <v>1.7732000000000001</v>
      </c>
      <c r="K924" s="126">
        <v>13.8337</v>
      </c>
      <c r="L924" s="126">
        <v>33.208399999999997</v>
      </c>
      <c r="M924" s="126">
        <v>49.066800000000001</v>
      </c>
      <c r="N924" s="126">
        <v>27.5669</v>
      </c>
      <c r="O924" s="126"/>
      <c r="P924" s="126"/>
      <c r="Q924" s="126">
        <v>15.0038</v>
      </c>
      <c r="R924" s="126"/>
      <c r="S924" s="119" t="s">
        <v>1815</v>
      </c>
    </row>
    <row r="925" spans="1:19" x14ac:dyDescent="0.3">
      <c r="A925" s="122" t="s">
        <v>909</v>
      </c>
      <c r="B925" s="122" t="s">
        <v>930</v>
      </c>
      <c r="C925" s="122">
        <v>100349</v>
      </c>
      <c r="D925" s="125">
        <v>44260</v>
      </c>
      <c r="E925" s="126">
        <v>419.22</v>
      </c>
      <c r="F925" s="126">
        <v>-1.5939000000000001</v>
      </c>
      <c r="G925" s="126">
        <v>-0.3826</v>
      </c>
      <c r="H925" s="126">
        <v>1.6365000000000001</v>
      </c>
      <c r="I925" s="126">
        <v>1.9231</v>
      </c>
      <c r="J925" s="126">
        <v>4.8049999999999997</v>
      </c>
      <c r="K925" s="126">
        <v>16.2498</v>
      </c>
      <c r="L925" s="126">
        <v>34.667499999999997</v>
      </c>
      <c r="M925" s="126">
        <v>49.742800000000003</v>
      </c>
      <c r="N925" s="126">
        <v>34.3568</v>
      </c>
      <c r="O925" s="126">
        <v>9.8230000000000004</v>
      </c>
      <c r="P925" s="126">
        <v>14.1159</v>
      </c>
      <c r="Q925" s="126">
        <v>17.913599999999999</v>
      </c>
      <c r="R925" s="126">
        <v>16.274799999999999</v>
      </c>
      <c r="S925" s="119" t="s">
        <v>1815</v>
      </c>
    </row>
    <row r="926" spans="1:19" x14ac:dyDescent="0.3">
      <c r="A926" s="122" t="s">
        <v>909</v>
      </c>
      <c r="B926" s="122" t="s">
        <v>931</v>
      </c>
      <c r="C926" s="122">
        <v>120596</v>
      </c>
      <c r="D926" s="125">
        <v>44260</v>
      </c>
      <c r="E926" s="126">
        <v>451.34</v>
      </c>
      <c r="F926" s="126">
        <v>-1.5916999999999999</v>
      </c>
      <c r="G926" s="126">
        <v>-0.37519999999999998</v>
      </c>
      <c r="H926" s="126">
        <v>1.6303000000000001</v>
      </c>
      <c r="I926" s="126">
        <v>1.9309000000000001</v>
      </c>
      <c r="J926" s="126">
        <v>4.8482000000000003</v>
      </c>
      <c r="K926" s="126">
        <v>16.471800000000002</v>
      </c>
      <c r="L926" s="126">
        <v>35.188400000000001</v>
      </c>
      <c r="M926" s="126">
        <v>50.657600000000002</v>
      </c>
      <c r="N926" s="126">
        <v>35.387099999999997</v>
      </c>
      <c r="O926" s="126">
        <v>10.7881</v>
      </c>
      <c r="P926" s="126">
        <v>15.2469</v>
      </c>
      <c r="Q926" s="126">
        <v>14.0246</v>
      </c>
      <c r="R926" s="126">
        <v>17.1934</v>
      </c>
      <c r="S926" s="119" t="s">
        <v>1823</v>
      </c>
    </row>
    <row r="927" spans="1:19" x14ac:dyDescent="0.3">
      <c r="A927" s="122" t="s">
        <v>909</v>
      </c>
      <c r="B927" s="122" t="s">
        <v>932</v>
      </c>
      <c r="C927" s="122">
        <v>118419</v>
      </c>
      <c r="D927" s="125">
        <v>44260</v>
      </c>
      <c r="E927" s="126">
        <v>63.81</v>
      </c>
      <c r="F927" s="126">
        <v>-1.5125999999999999</v>
      </c>
      <c r="G927" s="126">
        <v>0.1255</v>
      </c>
      <c r="H927" s="126">
        <v>3.0356999999999998</v>
      </c>
      <c r="I927" s="126">
        <v>1.6892</v>
      </c>
      <c r="J927" s="126">
        <v>2.8363999999999998</v>
      </c>
      <c r="K927" s="126">
        <v>14.807499999999999</v>
      </c>
      <c r="L927" s="126">
        <v>35.0762</v>
      </c>
      <c r="M927" s="126">
        <v>55.596200000000003</v>
      </c>
      <c r="N927" s="126">
        <v>31.621300000000002</v>
      </c>
      <c r="O927" s="126">
        <v>10.263</v>
      </c>
      <c r="P927" s="126">
        <v>16.604500000000002</v>
      </c>
      <c r="Q927" s="126">
        <v>13.407999999999999</v>
      </c>
      <c r="R927" s="126">
        <v>16.9925</v>
      </c>
      <c r="S927" s="119" t="s">
        <v>1823</v>
      </c>
    </row>
    <row r="928" spans="1:19" x14ac:dyDescent="0.3">
      <c r="A928" s="122" t="s">
        <v>909</v>
      </c>
      <c r="B928" s="122" t="s">
        <v>933</v>
      </c>
      <c r="C928" s="122">
        <v>108596</v>
      </c>
      <c r="D928" s="125">
        <v>44260</v>
      </c>
      <c r="E928" s="126">
        <v>57.64</v>
      </c>
      <c r="F928" s="126">
        <v>-1.5206</v>
      </c>
      <c r="G928" s="126">
        <v>0.1216</v>
      </c>
      <c r="H928" s="126">
        <v>3.0021</v>
      </c>
      <c r="I928" s="126">
        <v>1.6398999999999999</v>
      </c>
      <c r="J928" s="126">
        <v>2.7450999999999999</v>
      </c>
      <c r="K928" s="126">
        <v>14.4786</v>
      </c>
      <c r="L928" s="126">
        <v>34.265099999999997</v>
      </c>
      <c r="M928" s="126">
        <v>54.200099999999999</v>
      </c>
      <c r="N928" s="126">
        <v>30.054200000000002</v>
      </c>
      <c r="O928" s="126">
        <v>8.9002999999999997</v>
      </c>
      <c r="P928" s="126">
        <v>14.961499999999999</v>
      </c>
      <c r="Q928" s="126">
        <v>11.8985</v>
      </c>
      <c r="R928" s="126">
        <v>15.5809</v>
      </c>
      <c r="S928" s="119" t="s">
        <v>1823</v>
      </c>
    </row>
    <row r="929" spans="1:19" x14ac:dyDescent="0.3">
      <c r="A929" s="122" t="s">
        <v>909</v>
      </c>
      <c r="B929" s="122" t="s">
        <v>934</v>
      </c>
      <c r="C929" s="122">
        <v>106144</v>
      </c>
      <c r="D929" s="125">
        <v>44260</v>
      </c>
      <c r="E929" s="126">
        <v>44.5</v>
      </c>
      <c r="F929" s="126">
        <v>-1.5922000000000001</v>
      </c>
      <c r="G929" s="126">
        <v>-0.53639999999999999</v>
      </c>
      <c r="H929" s="126">
        <v>1.6910000000000001</v>
      </c>
      <c r="I929" s="126">
        <v>0.36080000000000001</v>
      </c>
      <c r="J929" s="126">
        <v>1.0904</v>
      </c>
      <c r="K929" s="126">
        <v>13.4336</v>
      </c>
      <c r="L929" s="126">
        <v>29.851199999999999</v>
      </c>
      <c r="M929" s="126">
        <v>42.491199999999999</v>
      </c>
      <c r="N929" s="126">
        <v>25.955300000000001</v>
      </c>
      <c r="O929" s="126">
        <v>11.4453</v>
      </c>
      <c r="P929" s="126">
        <v>16.142600000000002</v>
      </c>
      <c r="Q929" s="126">
        <v>11.6197</v>
      </c>
      <c r="R929" s="126">
        <v>16.2943</v>
      </c>
      <c r="S929" s="119" t="s">
        <v>1823</v>
      </c>
    </row>
    <row r="930" spans="1:19" x14ac:dyDescent="0.3">
      <c r="A930" s="122" t="s">
        <v>909</v>
      </c>
      <c r="B930" s="122" t="s">
        <v>935</v>
      </c>
      <c r="C930" s="122">
        <v>120357</v>
      </c>
      <c r="D930" s="125">
        <v>44260</v>
      </c>
      <c r="E930" s="126">
        <v>49.92</v>
      </c>
      <c r="F930" s="126">
        <v>-1.5772999999999999</v>
      </c>
      <c r="G930" s="126">
        <v>-0.5181</v>
      </c>
      <c r="H930" s="126">
        <v>1.7322</v>
      </c>
      <c r="I930" s="126">
        <v>0.40229999999999999</v>
      </c>
      <c r="J930" s="126">
        <v>1.196</v>
      </c>
      <c r="K930" s="126">
        <v>13.842599999999999</v>
      </c>
      <c r="L930" s="126">
        <v>30.783300000000001</v>
      </c>
      <c r="M930" s="126">
        <v>43.986199999999997</v>
      </c>
      <c r="N930" s="126">
        <v>27.5748</v>
      </c>
      <c r="O930" s="126">
        <v>12.8432</v>
      </c>
      <c r="P930" s="126">
        <v>17.817799999999998</v>
      </c>
      <c r="Q930" s="126">
        <v>17.066800000000001</v>
      </c>
      <c r="R930" s="126">
        <v>17.6815</v>
      </c>
      <c r="S930" s="119" t="s">
        <v>1815</v>
      </c>
    </row>
    <row r="931" spans="1:19" x14ac:dyDescent="0.3">
      <c r="A931" s="122" t="s">
        <v>909</v>
      </c>
      <c r="B931" s="122" t="s">
        <v>936</v>
      </c>
      <c r="C931" s="122">
        <v>103234</v>
      </c>
      <c r="D931" s="125">
        <v>44260</v>
      </c>
      <c r="E931" s="126">
        <v>164.85599999999999</v>
      </c>
      <c r="F931" s="126">
        <v>-1.3264</v>
      </c>
      <c r="G931" s="126">
        <v>0.58879999999999999</v>
      </c>
      <c r="H931" s="126">
        <v>3.2324000000000002</v>
      </c>
      <c r="I931" s="126">
        <v>2.4312999999999998</v>
      </c>
      <c r="J931" s="126">
        <v>4.6359000000000004</v>
      </c>
      <c r="K931" s="126">
        <v>13.980700000000001</v>
      </c>
      <c r="L931" s="126">
        <v>33.505000000000003</v>
      </c>
      <c r="M931" s="126">
        <v>48.000300000000003</v>
      </c>
      <c r="N931" s="126">
        <v>31.504999999999999</v>
      </c>
      <c r="O931" s="126">
        <v>13.177899999999999</v>
      </c>
      <c r="P931" s="126">
        <v>17.080100000000002</v>
      </c>
      <c r="Q931" s="126">
        <v>18.517499999999998</v>
      </c>
      <c r="R931" s="126">
        <v>20.156400000000001</v>
      </c>
      <c r="S931" s="119" t="s">
        <v>1815</v>
      </c>
    </row>
    <row r="932" spans="1:19" x14ac:dyDescent="0.3">
      <c r="A932" s="122" t="s">
        <v>909</v>
      </c>
      <c r="B932" s="122" t="s">
        <v>937</v>
      </c>
      <c r="C932" s="122">
        <v>120158</v>
      </c>
      <c r="D932" s="125">
        <v>44260</v>
      </c>
      <c r="E932" s="126">
        <v>179.89599999999999</v>
      </c>
      <c r="F932" s="126">
        <v>-1.323</v>
      </c>
      <c r="G932" s="126">
        <v>0.59889999999999999</v>
      </c>
      <c r="H932" s="126">
        <v>3.2574000000000001</v>
      </c>
      <c r="I932" s="126">
        <v>2.4803000000000002</v>
      </c>
      <c r="J932" s="126">
        <v>4.7355999999999998</v>
      </c>
      <c r="K932" s="126">
        <v>14.323499999999999</v>
      </c>
      <c r="L932" s="126">
        <v>34.294800000000002</v>
      </c>
      <c r="M932" s="126">
        <v>49.316099999999999</v>
      </c>
      <c r="N932" s="126">
        <v>33.087699999999998</v>
      </c>
      <c r="O932" s="126">
        <v>14.4559</v>
      </c>
      <c r="P932" s="126">
        <v>18.508500000000002</v>
      </c>
      <c r="Q932" s="126">
        <v>16.7333</v>
      </c>
      <c r="R932" s="126">
        <v>21.5031</v>
      </c>
      <c r="S932" s="119" t="s">
        <v>1823</v>
      </c>
    </row>
    <row r="933" spans="1:19" x14ac:dyDescent="0.3">
      <c r="A933" s="122" t="s">
        <v>909</v>
      </c>
      <c r="B933" s="122" t="s">
        <v>938</v>
      </c>
      <c r="C933" s="122">
        <v>119397</v>
      </c>
      <c r="D933" s="125">
        <v>44260</v>
      </c>
      <c r="E933" s="126">
        <v>61.398000000000003</v>
      </c>
      <c r="F933" s="126">
        <v>-0.85580000000000001</v>
      </c>
      <c r="G933" s="126">
        <v>0.26129999999999998</v>
      </c>
      <c r="H933" s="126">
        <v>2.4803000000000002</v>
      </c>
      <c r="I933" s="126">
        <v>0.53869999999999996</v>
      </c>
      <c r="J933" s="126">
        <v>0.44500000000000001</v>
      </c>
      <c r="K933" s="126">
        <v>9.4107000000000003</v>
      </c>
      <c r="L933" s="126">
        <v>21.869800000000001</v>
      </c>
      <c r="M933" s="126">
        <v>39.136099999999999</v>
      </c>
      <c r="N933" s="126">
        <v>22.953399999999998</v>
      </c>
      <c r="O933" s="126">
        <v>6.1109999999999998</v>
      </c>
      <c r="P933" s="126">
        <v>13.4674</v>
      </c>
      <c r="Q933" s="126">
        <v>13.667899999999999</v>
      </c>
      <c r="R933" s="126">
        <v>14.552199999999999</v>
      </c>
      <c r="S933" s="119" t="s">
        <v>1823</v>
      </c>
    </row>
    <row r="934" spans="1:19" x14ac:dyDescent="0.3">
      <c r="A934" s="122" t="s">
        <v>909</v>
      </c>
      <c r="B934" s="122" t="s">
        <v>939</v>
      </c>
      <c r="C934" s="122">
        <v>118049</v>
      </c>
      <c r="D934" s="125">
        <v>44260</v>
      </c>
      <c r="E934" s="126">
        <v>57.701000000000001</v>
      </c>
      <c r="F934" s="126">
        <v>-0.85740000000000005</v>
      </c>
      <c r="G934" s="126">
        <v>0.25540000000000002</v>
      </c>
      <c r="H934" s="126">
        <v>2.4647999999999999</v>
      </c>
      <c r="I934" s="126">
        <v>0.50860000000000005</v>
      </c>
      <c r="J934" s="126">
        <v>0.38100000000000001</v>
      </c>
      <c r="K934" s="126">
        <v>9.1850000000000005</v>
      </c>
      <c r="L934" s="126">
        <v>21.353200000000001</v>
      </c>
      <c r="M934" s="126">
        <v>38.235799999999998</v>
      </c>
      <c r="N934" s="126">
        <v>21.901800000000001</v>
      </c>
      <c r="O934" s="126">
        <v>5.2237999999999998</v>
      </c>
      <c r="P934" s="126">
        <v>12.550800000000001</v>
      </c>
      <c r="Q934" s="126">
        <v>12.5747</v>
      </c>
      <c r="R934" s="126">
        <v>13.5793</v>
      </c>
      <c r="S934" s="119" t="s">
        <v>1823</v>
      </c>
    </row>
    <row r="935" spans="1:19" x14ac:dyDescent="0.3">
      <c r="A935" s="122" t="s">
        <v>909</v>
      </c>
      <c r="B935" s="122" t="s">
        <v>940</v>
      </c>
      <c r="C935" s="122">
        <v>133710</v>
      </c>
      <c r="D935" s="125">
        <v>44260</v>
      </c>
      <c r="E935" s="126">
        <v>21.257899999999999</v>
      </c>
      <c r="F935" s="126">
        <v>-1.121</v>
      </c>
      <c r="G935" s="126">
        <v>0.38200000000000001</v>
      </c>
      <c r="H935" s="126">
        <v>3.1086</v>
      </c>
      <c r="I935" s="126">
        <v>2.4053</v>
      </c>
      <c r="J935" s="126">
        <v>4.0401999999999996</v>
      </c>
      <c r="K935" s="126">
        <v>11.8148</v>
      </c>
      <c r="L935" s="126">
        <v>29.469000000000001</v>
      </c>
      <c r="M935" s="126">
        <v>46.564799999999998</v>
      </c>
      <c r="N935" s="126">
        <v>24.853999999999999</v>
      </c>
      <c r="O935" s="126">
        <v>11.685499999999999</v>
      </c>
      <c r="P935" s="126">
        <v>18.585799999999999</v>
      </c>
      <c r="Q935" s="126">
        <v>13.3284</v>
      </c>
      <c r="R935" s="126">
        <v>19.845800000000001</v>
      </c>
      <c r="S935" s="119" t="s">
        <v>1823</v>
      </c>
    </row>
    <row r="936" spans="1:19" x14ac:dyDescent="0.3">
      <c r="A936" s="122" t="s">
        <v>909</v>
      </c>
      <c r="B936" s="122" t="s">
        <v>941</v>
      </c>
      <c r="C936" s="122">
        <v>133711</v>
      </c>
      <c r="D936" s="125">
        <v>44260</v>
      </c>
      <c r="E936" s="126">
        <v>19.64</v>
      </c>
      <c r="F936" s="126">
        <v>-1.1256999999999999</v>
      </c>
      <c r="G936" s="126">
        <v>0.36849999999999999</v>
      </c>
      <c r="H936" s="126">
        <v>3.0760000000000001</v>
      </c>
      <c r="I936" s="126">
        <v>2.3407</v>
      </c>
      <c r="J936" s="126">
        <v>3.9098000000000002</v>
      </c>
      <c r="K936" s="126">
        <v>11.381399999999999</v>
      </c>
      <c r="L936" s="126">
        <v>28.473500000000001</v>
      </c>
      <c r="M936" s="126">
        <v>44.846299999999999</v>
      </c>
      <c r="N936" s="126">
        <v>22.809100000000001</v>
      </c>
      <c r="O936" s="126">
        <v>10.0678</v>
      </c>
      <c r="P936" s="126">
        <v>16.848099999999999</v>
      </c>
      <c r="Q936" s="126">
        <v>11.8497</v>
      </c>
      <c r="R936" s="126">
        <v>18.107299999999999</v>
      </c>
      <c r="S936" s="119" t="s">
        <v>1834</v>
      </c>
    </row>
    <row r="937" spans="1:19" x14ac:dyDescent="0.3">
      <c r="A937" s="122" t="s">
        <v>909</v>
      </c>
      <c r="B937" s="122" t="s">
        <v>942</v>
      </c>
      <c r="C937" s="122">
        <v>147840</v>
      </c>
      <c r="D937" s="125">
        <v>44260</v>
      </c>
      <c r="E937" s="126">
        <v>13.543100000000001</v>
      </c>
      <c r="F937" s="126">
        <v>-1.8168</v>
      </c>
      <c r="G937" s="126">
        <v>-0.45569999999999999</v>
      </c>
      <c r="H937" s="126">
        <v>2.7113</v>
      </c>
      <c r="I937" s="126">
        <v>2.1234000000000002</v>
      </c>
      <c r="J937" s="126">
        <v>4.7473999999999998</v>
      </c>
      <c r="K937" s="126">
        <v>18.2638</v>
      </c>
      <c r="L937" s="126">
        <v>35.965299999999999</v>
      </c>
      <c r="M937" s="126">
        <v>53.855200000000004</v>
      </c>
      <c r="N937" s="126">
        <v>38.962000000000003</v>
      </c>
      <c r="O937" s="126"/>
      <c r="P937" s="126"/>
      <c r="Q937" s="126">
        <v>29.2849</v>
      </c>
      <c r="R937" s="126"/>
      <c r="S937" s="119" t="s">
        <v>1834</v>
      </c>
    </row>
    <row r="938" spans="1:19" x14ac:dyDescent="0.3">
      <c r="A938" s="122" t="s">
        <v>909</v>
      </c>
      <c r="B938" s="122" t="s">
        <v>943</v>
      </c>
      <c r="C938" s="122">
        <v>147843</v>
      </c>
      <c r="D938" s="125">
        <v>44260</v>
      </c>
      <c r="E938" s="126">
        <v>13.258699999999999</v>
      </c>
      <c r="F938" s="126">
        <v>-1.8223</v>
      </c>
      <c r="G938" s="126">
        <v>-0.47139999999999999</v>
      </c>
      <c r="H938" s="126">
        <v>2.6739999999999999</v>
      </c>
      <c r="I938" s="126">
        <v>2.0497000000000001</v>
      </c>
      <c r="J938" s="126">
        <v>4.5976999999999997</v>
      </c>
      <c r="K938" s="126">
        <v>17.729500000000002</v>
      </c>
      <c r="L938" s="126">
        <v>34.729199999999999</v>
      </c>
      <c r="M938" s="126">
        <v>51.734400000000001</v>
      </c>
      <c r="N938" s="126">
        <v>36.5244</v>
      </c>
      <c r="O938" s="126"/>
      <c r="P938" s="126"/>
      <c r="Q938" s="126">
        <v>26.981999999999999</v>
      </c>
      <c r="R938" s="126"/>
      <c r="S938" s="119" t="s">
        <v>1815</v>
      </c>
    </row>
    <row r="939" spans="1:19" x14ac:dyDescent="0.3">
      <c r="A939" s="122" t="s">
        <v>909</v>
      </c>
      <c r="B939" s="122" t="s">
        <v>944</v>
      </c>
      <c r="C939" s="122">
        <v>118834</v>
      </c>
      <c r="D939" s="125">
        <v>44260</v>
      </c>
      <c r="E939" s="126">
        <v>85.686000000000007</v>
      </c>
      <c r="F939" s="126">
        <v>-1.2618</v>
      </c>
      <c r="G939" s="126">
        <v>9.4600000000000004E-2</v>
      </c>
      <c r="H939" s="126">
        <v>2.5971000000000002</v>
      </c>
      <c r="I939" s="126">
        <v>1.1879999999999999</v>
      </c>
      <c r="J939" s="126">
        <v>3.1739999999999999</v>
      </c>
      <c r="K939" s="126">
        <v>17.2319</v>
      </c>
      <c r="L939" s="126">
        <v>38.0274</v>
      </c>
      <c r="M939" s="126">
        <v>60.7286</v>
      </c>
      <c r="N939" s="126">
        <v>42.76</v>
      </c>
      <c r="O939" s="126">
        <v>18.477699999999999</v>
      </c>
      <c r="P939" s="126">
        <v>23.354900000000001</v>
      </c>
      <c r="Q939" s="126">
        <v>24.7758</v>
      </c>
      <c r="R939" s="126">
        <v>26.549299999999999</v>
      </c>
      <c r="S939" s="119" t="s">
        <v>1815</v>
      </c>
    </row>
    <row r="940" spans="1:19" x14ac:dyDescent="0.3">
      <c r="A940" s="122" t="s">
        <v>909</v>
      </c>
      <c r="B940" s="122" t="s">
        <v>945</v>
      </c>
      <c r="C940" s="122">
        <v>112932</v>
      </c>
      <c r="D940" s="125">
        <v>44260</v>
      </c>
      <c r="E940" s="126">
        <v>79.426000000000002</v>
      </c>
      <c r="F940" s="126">
        <v>-1.2642</v>
      </c>
      <c r="G940" s="126">
        <v>8.5699999999999998E-2</v>
      </c>
      <c r="H940" s="126">
        <v>2.5764999999999998</v>
      </c>
      <c r="I940" s="126">
        <v>1.1460999999999999</v>
      </c>
      <c r="J940" s="126">
        <v>3.0903999999999998</v>
      </c>
      <c r="K940" s="126">
        <v>16.919899999999998</v>
      </c>
      <c r="L940" s="126">
        <v>37.2988</v>
      </c>
      <c r="M940" s="126">
        <v>59.448300000000003</v>
      </c>
      <c r="N940" s="126">
        <v>41.307299999999998</v>
      </c>
      <c r="O940" s="126">
        <v>17.3566</v>
      </c>
      <c r="P940" s="126">
        <v>22.2822</v>
      </c>
      <c r="Q940" s="126">
        <v>21.450800000000001</v>
      </c>
      <c r="R940" s="126">
        <v>25.229900000000001</v>
      </c>
      <c r="S940" s="119" t="s">
        <v>1815</v>
      </c>
    </row>
    <row r="941" spans="1:19" x14ac:dyDescent="0.3">
      <c r="A941" s="122" t="s">
        <v>909</v>
      </c>
      <c r="B941" s="122" t="s">
        <v>946</v>
      </c>
      <c r="C941" s="122">
        <v>147704</v>
      </c>
      <c r="D941" s="125">
        <v>44260</v>
      </c>
      <c r="E941" s="126">
        <v>13.731400000000001</v>
      </c>
      <c r="F941" s="126">
        <v>-0.8377</v>
      </c>
      <c r="G941" s="126">
        <v>-0.1026</v>
      </c>
      <c r="H941" s="126">
        <v>2.4777</v>
      </c>
      <c r="I941" s="126">
        <v>0.92090000000000005</v>
      </c>
      <c r="J941" s="126">
        <v>4.6848000000000001</v>
      </c>
      <c r="K941" s="126">
        <v>17.916699999999999</v>
      </c>
      <c r="L941" s="126">
        <v>38.593200000000003</v>
      </c>
      <c r="M941" s="126">
        <v>52.672899999999998</v>
      </c>
      <c r="N941" s="126">
        <v>26.6617</v>
      </c>
      <c r="O941" s="126"/>
      <c r="P941" s="126"/>
      <c r="Q941" s="126">
        <v>25.758199999999999</v>
      </c>
      <c r="R941" s="126"/>
      <c r="S941" s="119" t="s">
        <v>1815</v>
      </c>
    </row>
    <row r="942" spans="1:19" x14ac:dyDescent="0.3">
      <c r="A942" s="122" t="s">
        <v>909</v>
      </c>
      <c r="B942" s="122" t="s">
        <v>947</v>
      </c>
      <c r="C942" s="122">
        <v>147701</v>
      </c>
      <c r="D942" s="125">
        <v>44260</v>
      </c>
      <c r="E942" s="126">
        <v>13.402699999999999</v>
      </c>
      <c r="F942" s="126">
        <v>-0.8427</v>
      </c>
      <c r="G942" s="126">
        <v>-0.1163</v>
      </c>
      <c r="H942" s="126">
        <v>2.4443999999999999</v>
      </c>
      <c r="I942" s="126">
        <v>0.8548</v>
      </c>
      <c r="J942" s="126">
        <v>4.5484999999999998</v>
      </c>
      <c r="K942" s="126">
        <v>17.418199999999999</v>
      </c>
      <c r="L942" s="126">
        <v>37.405799999999999</v>
      </c>
      <c r="M942" s="126">
        <v>50.668300000000002</v>
      </c>
      <c r="N942" s="126">
        <v>24.442399999999999</v>
      </c>
      <c r="O942" s="126"/>
      <c r="P942" s="126"/>
      <c r="Q942" s="126">
        <v>23.575099999999999</v>
      </c>
      <c r="R942" s="126"/>
      <c r="S942" s="119" t="s">
        <v>1829</v>
      </c>
    </row>
    <row r="943" spans="1:19" x14ac:dyDescent="0.3">
      <c r="A943" s="122" t="s">
        <v>909</v>
      </c>
      <c r="B943" s="122" t="s">
        <v>948</v>
      </c>
      <c r="C943" s="122">
        <v>100380</v>
      </c>
      <c r="D943" s="125">
        <v>44260</v>
      </c>
      <c r="E943" s="126">
        <v>683.5231</v>
      </c>
      <c r="F943" s="126">
        <v>-1.4784999999999999</v>
      </c>
      <c r="G943" s="126">
        <v>-0.21820000000000001</v>
      </c>
      <c r="H943" s="126">
        <v>2.9645000000000001</v>
      </c>
      <c r="I943" s="126">
        <v>1.7592000000000001</v>
      </c>
      <c r="J943" s="126">
        <v>3.0482</v>
      </c>
      <c r="K943" s="126">
        <v>16.4663</v>
      </c>
      <c r="L943" s="126">
        <v>35.770000000000003</v>
      </c>
      <c r="M943" s="126">
        <v>55.986899999999999</v>
      </c>
      <c r="N943" s="126">
        <v>32.473399999999998</v>
      </c>
      <c r="O943" s="126">
        <v>6.4286000000000003</v>
      </c>
      <c r="P943" s="126">
        <v>11.6525</v>
      </c>
      <c r="Q943" s="126">
        <v>18.076699999999999</v>
      </c>
      <c r="R943" s="126">
        <v>16.671700000000001</v>
      </c>
      <c r="S943" s="119" t="s">
        <v>1829</v>
      </c>
    </row>
    <row r="944" spans="1:19" x14ac:dyDescent="0.3">
      <c r="A944" s="122" t="s">
        <v>909</v>
      </c>
      <c r="B944" s="122" t="s">
        <v>949</v>
      </c>
      <c r="C944" s="122">
        <v>118678</v>
      </c>
      <c r="D944" s="125">
        <v>44260</v>
      </c>
      <c r="E944" s="126">
        <v>718.67079999999999</v>
      </c>
      <c r="F944" s="126">
        <v>-1.4772000000000001</v>
      </c>
      <c r="G944" s="126">
        <v>-0.21410000000000001</v>
      </c>
      <c r="H944" s="126">
        <v>2.9744999999999999</v>
      </c>
      <c r="I944" s="126">
        <v>1.7790999999999999</v>
      </c>
      <c r="J944" s="126">
        <v>3.0884</v>
      </c>
      <c r="K944" s="126">
        <v>16.618600000000001</v>
      </c>
      <c r="L944" s="126">
        <v>36.133200000000002</v>
      </c>
      <c r="M944" s="126">
        <v>56.5777</v>
      </c>
      <c r="N944" s="126">
        <v>33.145800000000001</v>
      </c>
      <c r="O944" s="126">
        <v>7.0206999999999997</v>
      </c>
      <c r="P944" s="126">
        <v>12.3451</v>
      </c>
      <c r="Q944" s="126">
        <v>12.6145</v>
      </c>
      <c r="R944" s="126">
        <v>17.293700000000001</v>
      </c>
      <c r="S944" s="119" t="s">
        <v>1815</v>
      </c>
    </row>
    <row r="945" spans="1:19" x14ac:dyDescent="0.3">
      <c r="A945" s="122" t="s">
        <v>909</v>
      </c>
      <c r="B945" s="122" t="s">
        <v>950</v>
      </c>
      <c r="C945" s="122">
        <v>111381</v>
      </c>
      <c r="D945" s="125">
        <v>44260</v>
      </c>
      <c r="E945" s="126">
        <v>145.35</v>
      </c>
      <c r="F945" s="126">
        <v>-1.1897</v>
      </c>
      <c r="G945" s="126">
        <v>0.2414</v>
      </c>
      <c r="H945" s="126">
        <v>2.2871000000000001</v>
      </c>
      <c r="I945" s="126">
        <v>0.72070000000000001</v>
      </c>
      <c r="J945" s="126">
        <v>3.5329999999999999</v>
      </c>
      <c r="K945" s="126">
        <v>15.6693</v>
      </c>
      <c r="L945" s="126">
        <v>33.938400000000001</v>
      </c>
      <c r="M945" s="126">
        <v>52.887300000000003</v>
      </c>
      <c r="N945" s="126">
        <v>34.857999999999997</v>
      </c>
      <c r="O945" s="126">
        <v>10.850199999999999</v>
      </c>
      <c r="P945" s="126">
        <v>18.751799999999999</v>
      </c>
      <c r="Q945" s="126">
        <v>24.270700000000001</v>
      </c>
      <c r="R945" s="126">
        <v>20.783899999999999</v>
      </c>
      <c r="S945" s="119" t="s">
        <v>1815</v>
      </c>
    </row>
    <row r="946" spans="1:19" x14ac:dyDescent="0.3">
      <c r="A946" s="122" t="s">
        <v>909</v>
      </c>
      <c r="B946" s="122" t="s">
        <v>951</v>
      </c>
      <c r="C946" s="122">
        <v>119441</v>
      </c>
      <c r="D946" s="125">
        <v>44260</v>
      </c>
      <c r="E946" s="126">
        <v>157.29</v>
      </c>
      <c r="F946" s="126">
        <v>-1.1811</v>
      </c>
      <c r="G946" s="126">
        <v>0.26129999999999998</v>
      </c>
      <c r="H946" s="126">
        <v>2.3157000000000001</v>
      </c>
      <c r="I946" s="126">
        <v>0.76880000000000004</v>
      </c>
      <c r="J946" s="126">
        <v>3.6303000000000001</v>
      </c>
      <c r="K946" s="126">
        <v>15.987</v>
      </c>
      <c r="L946" s="126">
        <v>34.6892</v>
      </c>
      <c r="M946" s="126">
        <v>54.175699999999999</v>
      </c>
      <c r="N946" s="126">
        <v>36.370699999999999</v>
      </c>
      <c r="O946" s="126">
        <v>12.0771</v>
      </c>
      <c r="P946" s="126">
        <v>20.060199999999998</v>
      </c>
      <c r="Q946" s="126">
        <v>20.503499999999999</v>
      </c>
      <c r="R946" s="126">
        <v>22.173200000000001</v>
      </c>
      <c r="S946" s="119" t="s">
        <v>1834</v>
      </c>
    </row>
    <row r="947" spans="1:19" x14ac:dyDescent="0.3">
      <c r="A947" s="122" t="s">
        <v>909</v>
      </c>
      <c r="B947" s="122" t="s">
        <v>952</v>
      </c>
      <c r="C947" s="122">
        <v>104513</v>
      </c>
      <c r="D947" s="125">
        <v>44260</v>
      </c>
      <c r="E947" s="126">
        <v>50.579500000000003</v>
      </c>
      <c r="F947" s="126">
        <v>-1.516</v>
      </c>
      <c r="G947" s="126">
        <v>-0.41880000000000001</v>
      </c>
      <c r="H947" s="126">
        <v>3.2900999999999998</v>
      </c>
      <c r="I947" s="126">
        <v>0.90290000000000004</v>
      </c>
      <c r="J947" s="126">
        <v>0.92810000000000004</v>
      </c>
      <c r="K947" s="126">
        <v>9.9802999999999997</v>
      </c>
      <c r="L947" s="126">
        <v>27.006599999999999</v>
      </c>
      <c r="M947" s="126">
        <v>34.159199999999998</v>
      </c>
      <c r="N947" s="126">
        <v>35.8645</v>
      </c>
      <c r="O947" s="126">
        <v>10.43</v>
      </c>
      <c r="P947" s="126">
        <v>15.560499999999999</v>
      </c>
      <c r="Q947" s="126">
        <v>12.055400000000001</v>
      </c>
      <c r="R947" s="126">
        <v>19.483000000000001</v>
      </c>
      <c r="S947" s="119" t="s">
        <v>1834</v>
      </c>
    </row>
    <row r="948" spans="1:19" x14ac:dyDescent="0.3">
      <c r="A948" s="122" t="s">
        <v>909</v>
      </c>
      <c r="B948" s="122" t="s">
        <v>953</v>
      </c>
      <c r="C948" s="122">
        <v>120826</v>
      </c>
      <c r="D948" s="125">
        <v>44260</v>
      </c>
      <c r="E948" s="126">
        <v>51.7087</v>
      </c>
      <c r="F948" s="126">
        <v>-1.5112000000000001</v>
      </c>
      <c r="G948" s="126">
        <v>-0.4047</v>
      </c>
      <c r="H948" s="126">
        <v>3.3250000000000002</v>
      </c>
      <c r="I948" s="126">
        <v>0.96689999999999998</v>
      </c>
      <c r="J948" s="126">
        <v>1.0601</v>
      </c>
      <c r="K948" s="126">
        <v>10.266999999999999</v>
      </c>
      <c r="L948" s="126">
        <v>27.3842</v>
      </c>
      <c r="M948" s="126">
        <v>34.622</v>
      </c>
      <c r="N948" s="126">
        <v>36.339599999999997</v>
      </c>
      <c r="O948" s="126">
        <v>10.88</v>
      </c>
      <c r="P948" s="126">
        <v>15.8155</v>
      </c>
      <c r="Q948" s="126">
        <v>16.8264</v>
      </c>
      <c r="R948" s="126">
        <v>19.843</v>
      </c>
      <c r="S948" s="119" t="s">
        <v>1823</v>
      </c>
    </row>
    <row r="949" spans="1:19" x14ac:dyDescent="0.3">
      <c r="A949" s="122" t="s">
        <v>909</v>
      </c>
      <c r="B949" s="122" t="s">
        <v>954</v>
      </c>
      <c r="C949" s="122">
        <v>119720</v>
      </c>
      <c r="D949" s="125">
        <v>44260</v>
      </c>
      <c r="E949" s="126">
        <v>193.36701824276199</v>
      </c>
      <c r="F949" s="126">
        <v>-1.4588000000000001</v>
      </c>
      <c r="G949" s="126">
        <v>-0.30669999999999997</v>
      </c>
      <c r="H949" s="126">
        <v>1.8127</v>
      </c>
      <c r="I949" s="126">
        <v>1.0326</v>
      </c>
      <c r="J949" s="126">
        <v>1.6433</v>
      </c>
      <c r="K949" s="126">
        <v>14.8224</v>
      </c>
      <c r="L949" s="126">
        <v>35.807200000000002</v>
      </c>
      <c r="M949" s="126">
        <v>51.3416</v>
      </c>
      <c r="N949" s="126">
        <v>29.9452</v>
      </c>
      <c r="O949" s="126">
        <v>11.868399999999999</v>
      </c>
      <c r="P949" s="126">
        <v>15.876300000000001</v>
      </c>
      <c r="Q949" s="126">
        <v>16.346299999999999</v>
      </c>
      <c r="R949" s="126">
        <v>18.5015</v>
      </c>
      <c r="S949" s="119" t="s">
        <v>1823</v>
      </c>
    </row>
    <row r="950" spans="1:19" x14ac:dyDescent="0.3">
      <c r="A950" s="122" t="s">
        <v>909</v>
      </c>
      <c r="B950" s="122" t="s">
        <v>955</v>
      </c>
      <c r="C950" s="122">
        <v>101530</v>
      </c>
      <c r="D950" s="125">
        <v>44260</v>
      </c>
      <c r="E950" s="126">
        <v>438.578925079393</v>
      </c>
      <c r="F950" s="126">
        <v>-1.4607000000000001</v>
      </c>
      <c r="G950" s="126">
        <v>-0.31230000000000002</v>
      </c>
      <c r="H950" s="126">
        <v>1.7990999999999999</v>
      </c>
      <c r="I950" s="126">
        <v>1.0056</v>
      </c>
      <c r="J950" s="126">
        <v>1.5879000000000001</v>
      </c>
      <c r="K950" s="126">
        <v>14.617699999999999</v>
      </c>
      <c r="L950" s="126">
        <v>35.343000000000004</v>
      </c>
      <c r="M950" s="126">
        <v>50.559100000000001</v>
      </c>
      <c r="N950" s="126">
        <v>29.032399999999999</v>
      </c>
      <c r="O950" s="126">
        <v>11.0594</v>
      </c>
      <c r="P950" s="126">
        <v>15.1212</v>
      </c>
      <c r="Q950" s="126">
        <v>14.439500000000001</v>
      </c>
      <c r="R950" s="126">
        <v>17.733499999999999</v>
      </c>
      <c r="S950" s="119" t="s">
        <v>1815</v>
      </c>
    </row>
    <row r="951" spans="1:19" x14ac:dyDescent="0.3">
      <c r="A951" s="122" t="s">
        <v>909</v>
      </c>
      <c r="B951" s="122" t="s">
        <v>956</v>
      </c>
      <c r="C951" s="122">
        <v>105001</v>
      </c>
      <c r="D951" s="125">
        <v>44260</v>
      </c>
      <c r="E951" s="126">
        <v>44.976900000000001</v>
      </c>
      <c r="F951" s="126">
        <v>-1.2261</v>
      </c>
      <c r="G951" s="126">
        <v>0.54120000000000001</v>
      </c>
      <c r="H951" s="126">
        <v>3.2273999999999998</v>
      </c>
      <c r="I951" s="126">
        <v>2.3957000000000002</v>
      </c>
      <c r="J951" s="126">
        <v>4.6875</v>
      </c>
      <c r="K951" s="126">
        <v>17.4068</v>
      </c>
      <c r="L951" s="126">
        <v>33.481200000000001</v>
      </c>
      <c r="M951" s="126">
        <v>50.6633</v>
      </c>
      <c r="N951" s="126">
        <v>26.056699999999999</v>
      </c>
      <c r="O951" s="126">
        <v>11.7418</v>
      </c>
      <c r="P951" s="126">
        <v>16.215</v>
      </c>
      <c r="Q951" s="126">
        <v>11.314299999999999</v>
      </c>
      <c r="R951" s="126">
        <v>16.707100000000001</v>
      </c>
      <c r="S951" s="119" t="s">
        <v>1815</v>
      </c>
    </row>
    <row r="952" spans="1:19" x14ac:dyDescent="0.3">
      <c r="A952" s="122" t="s">
        <v>909</v>
      </c>
      <c r="B952" s="122" t="s">
        <v>957</v>
      </c>
      <c r="C952" s="122">
        <v>119566</v>
      </c>
      <c r="D952" s="125">
        <v>44260</v>
      </c>
      <c r="E952" s="126">
        <v>48.139000000000003</v>
      </c>
      <c r="F952" s="126">
        <v>-1.2226999999999999</v>
      </c>
      <c r="G952" s="126">
        <v>0.55120000000000002</v>
      </c>
      <c r="H952" s="126">
        <v>3.2511999999999999</v>
      </c>
      <c r="I952" s="126">
        <v>2.4424000000000001</v>
      </c>
      <c r="J952" s="126">
        <v>4.7809999999999997</v>
      </c>
      <c r="K952" s="126">
        <v>17.764299999999999</v>
      </c>
      <c r="L952" s="126">
        <v>34.344099999999997</v>
      </c>
      <c r="M952" s="126">
        <v>52.164299999999997</v>
      </c>
      <c r="N952" s="126">
        <v>27.775400000000001</v>
      </c>
      <c r="O952" s="126">
        <v>13.012600000000001</v>
      </c>
      <c r="P952" s="126">
        <v>17.3904</v>
      </c>
      <c r="Q952" s="126">
        <v>15.0212</v>
      </c>
      <c r="R952" s="126">
        <v>18.0898</v>
      </c>
      <c r="S952" s="119" t="s">
        <v>1823</v>
      </c>
    </row>
    <row r="953" spans="1:19" x14ac:dyDescent="0.3">
      <c r="A953" s="122" t="s">
        <v>909</v>
      </c>
      <c r="B953" s="122" t="s">
        <v>958</v>
      </c>
      <c r="C953" s="122">
        <v>101824</v>
      </c>
      <c r="D953" s="125">
        <v>44260</v>
      </c>
      <c r="E953" s="126">
        <v>285.25009999999997</v>
      </c>
      <c r="F953" s="126">
        <v>-1.1173999999999999</v>
      </c>
      <c r="G953" s="126">
        <v>0.88729999999999998</v>
      </c>
      <c r="H953" s="126">
        <v>2.8879999999999999</v>
      </c>
      <c r="I953" s="126">
        <v>2.0682999999999998</v>
      </c>
      <c r="J953" s="126">
        <v>4.7295999999999996</v>
      </c>
      <c r="K953" s="126">
        <v>16.4133</v>
      </c>
      <c r="L953" s="126">
        <v>35.412500000000001</v>
      </c>
      <c r="M953" s="126">
        <v>52.288800000000002</v>
      </c>
      <c r="N953" s="126">
        <v>36.027799999999999</v>
      </c>
      <c r="O953" s="126">
        <v>13.816000000000001</v>
      </c>
      <c r="P953" s="126">
        <v>15.6225</v>
      </c>
      <c r="Q953" s="126">
        <v>12.6928</v>
      </c>
      <c r="R953" s="126">
        <v>22.0732</v>
      </c>
      <c r="S953" s="119" t="s">
        <v>1823</v>
      </c>
    </row>
    <row r="954" spans="1:19" x14ac:dyDescent="0.3">
      <c r="A954" s="122" t="s">
        <v>909</v>
      </c>
      <c r="B954" s="122" t="s">
        <v>959</v>
      </c>
      <c r="C954" s="122">
        <v>119202</v>
      </c>
      <c r="D954" s="125">
        <v>44260</v>
      </c>
      <c r="E954" s="126">
        <v>310.01960000000003</v>
      </c>
      <c r="F954" s="126">
        <v>-1.1147</v>
      </c>
      <c r="G954" s="126">
        <v>0.89600000000000002</v>
      </c>
      <c r="H954" s="126">
        <v>2.9098000000000002</v>
      </c>
      <c r="I954" s="126">
        <v>2.1120999999999999</v>
      </c>
      <c r="J954" s="126">
        <v>4.8183999999999996</v>
      </c>
      <c r="K954" s="126">
        <v>16.729700000000001</v>
      </c>
      <c r="L954" s="126">
        <v>34.223100000000002</v>
      </c>
      <c r="M954" s="126">
        <v>51.3643</v>
      </c>
      <c r="N954" s="126">
        <v>35.576799999999999</v>
      </c>
      <c r="O954" s="126">
        <v>14.748200000000001</v>
      </c>
      <c r="P954" s="126">
        <v>16.869499999999999</v>
      </c>
      <c r="Q954" s="126">
        <v>16.522099999999998</v>
      </c>
      <c r="R954" s="126">
        <v>22.667200000000001</v>
      </c>
      <c r="S954" s="119" t="s">
        <v>1834</v>
      </c>
    </row>
    <row r="955" spans="1:19" x14ac:dyDescent="0.3">
      <c r="A955" s="122" t="s">
        <v>909</v>
      </c>
      <c r="B955" s="122" t="s">
        <v>960</v>
      </c>
      <c r="C955" s="122">
        <v>147750</v>
      </c>
      <c r="D955" s="125">
        <v>44260</v>
      </c>
      <c r="E955" s="126">
        <v>13.45</v>
      </c>
      <c r="F955" s="126">
        <v>-0.95730000000000004</v>
      </c>
      <c r="G955" s="126">
        <v>0.29830000000000001</v>
      </c>
      <c r="H955" s="126">
        <v>2.5152000000000001</v>
      </c>
      <c r="I955" s="126">
        <v>1.3564000000000001</v>
      </c>
      <c r="J955" s="126">
        <v>2.7502</v>
      </c>
      <c r="K955" s="126">
        <v>12.741</v>
      </c>
      <c r="L955" s="126">
        <v>28.954899999999999</v>
      </c>
      <c r="M955" s="126">
        <v>48.783200000000001</v>
      </c>
      <c r="N955" s="126">
        <v>34.231499999999997</v>
      </c>
      <c r="O955" s="126"/>
      <c r="P955" s="126"/>
      <c r="Q955" s="126">
        <v>26.8413</v>
      </c>
      <c r="R955" s="126"/>
      <c r="S955" s="119" t="s">
        <v>1834</v>
      </c>
    </row>
    <row r="956" spans="1:19" x14ac:dyDescent="0.3">
      <c r="A956" s="122" t="s">
        <v>909</v>
      </c>
      <c r="B956" s="122" t="s">
        <v>961</v>
      </c>
      <c r="C956" s="122">
        <v>147748</v>
      </c>
      <c r="D956" s="125">
        <v>44260</v>
      </c>
      <c r="E956" s="126">
        <v>13.28</v>
      </c>
      <c r="F956" s="126">
        <v>-0.96940000000000004</v>
      </c>
      <c r="G956" s="126">
        <v>0.30209999999999998</v>
      </c>
      <c r="H956" s="126">
        <v>2.4691000000000001</v>
      </c>
      <c r="I956" s="126">
        <v>1.2967</v>
      </c>
      <c r="J956" s="126">
        <v>2.6274999999999999</v>
      </c>
      <c r="K956" s="126">
        <v>12.447100000000001</v>
      </c>
      <c r="L956" s="126">
        <v>28.309200000000001</v>
      </c>
      <c r="M956" s="126">
        <v>47.719700000000003</v>
      </c>
      <c r="N956" s="126">
        <v>32.799999999999997</v>
      </c>
      <c r="O956" s="126"/>
      <c r="P956" s="126"/>
      <c r="Q956" s="126">
        <v>25.553599999999999</v>
      </c>
      <c r="R956" s="126"/>
      <c r="S956" s="119" t="s">
        <v>1815</v>
      </c>
    </row>
    <row r="957" spans="1:19" x14ac:dyDescent="0.3">
      <c r="A957" s="122" t="s">
        <v>909</v>
      </c>
      <c r="B957" s="122" t="s">
        <v>962</v>
      </c>
      <c r="C957" s="122">
        <v>120665</v>
      </c>
      <c r="D957" s="125">
        <v>44260</v>
      </c>
      <c r="E957" s="126">
        <v>83.756399999999999</v>
      </c>
      <c r="F957" s="126">
        <v>-1.6061000000000001</v>
      </c>
      <c r="G957" s="126">
        <v>0.26040000000000002</v>
      </c>
      <c r="H957" s="126">
        <v>3.1703999999999999</v>
      </c>
      <c r="I957" s="126">
        <v>2.7448000000000001</v>
      </c>
      <c r="J957" s="126">
        <v>4.6489000000000003</v>
      </c>
      <c r="K957" s="126">
        <v>20.3429</v>
      </c>
      <c r="L957" s="126">
        <v>39.167700000000004</v>
      </c>
      <c r="M957" s="126">
        <v>57.47</v>
      </c>
      <c r="N957" s="126">
        <v>41.806899999999999</v>
      </c>
      <c r="O957" s="126">
        <v>8.9120000000000008</v>
      </c>
      <c r="P957" s="126">
        <v>13.529</v>
      </c>
      <c r="Q957" s="126">
        <v>12.7241</v>
      </c>
      <c r="R957" s="126">
        <v>16.523299999999999</v>
      </c>
      <c r="S957" s="119" t="s">
        <v>1815</v>
      </c>
    </row>
    <row r="958" spans="1:19" x14ac:dyDescent="0.3">
      <c r="A958" s="122" t="s">
        <v>909</v>
      </c>
      <c r="B958" s="122" t="s">
        <v>963</v>
      </c>
      <c r="C958" s="122">
        <v>100664</v>
      </c>
      <c r="D958" s="125">
        <v>44260</v>
      </c>
      <c r="E958" s="126">
        <v>161.43639999999999</v>
      </c>
      <c r="F958" s="126">
        <v>-1.6073999999999999</v>
      </c>
      <c r="G958" s="126">
        <v>0.25569999999999998</v>
      </c>
      <c r="H958" s="126">
        <v>3.1598000000000002</v>
      </c>
      <c r="I958" s="126">
        <v>2.7242999999999999</v>
      </c>
      <c r="J958" s="126">
        <v>4.6085000000000003</v>
      </c>
      <c r="K958" s="126">
        <v>20.197399999999998</v>
      </c>
      <c r="L958" s="126">
        <v>38.834699999999998</v>
      </c>
      <c r="M958" s="126">
        <v>56.918700000000001</v>
      </c>
      <c r="N958" s="126">
        <v>41.140900000000002</v>
      </c>
      <c r="O958" s="126">
        <v>8.3698999999999995</v>
      </c>
      <c r="P958" s="126">
        <v>12.9436</v>
      </c>
      <c r="Q958" s="126">
        <v>11.819699999999999</v>
      </c>
      <c r="R958" s="126">
        <v>15.9643</v>
      </c>
      <c r="S958" s="119" t="s">
        <v>1834</v>
      </c>
    </row>
    <row r="959" spans="1:19" x14ac:dyDescent="0.3">
      <c r="A959" s="127" t="s">
        <v>27</v>
      </c>
      <c r="B959" s="122"/>
      <c r="C959" s="122"/>
      <c r="D959" s="122"/>
      <c r="E959" s="122"/>
      <c r="F959" s="128">
        <f t="shared" ref="F959:R959" si="41">AVERAGE(F905:F958)</f>
        <v>-1.34237962962963</v>
      </c>
      <c r="G959" s="128">
        <f t="shared" si="41"/>
        <v>5.9270370370370383E-2</v>
      </c>
      <c r="H959" s="128">
        <f t="shared" si="41"/>
        <v>2.570074074074074</v>
      </c>
      <c r="I959" s="128">
        <f t="shared" si="41"/>
        <v>1.4554407407407401</v>
      </c>
      <c r="J959" s="128">
        <f t="shared" si="41"/>
        <v>3.4640888888888894</v>
      </c>
      <c r="K959" s="128">
        <f t="shared" si="41"/>
        <v>15.23802592592593</v>
      </c>
      <c r="L959" s="128">
        <f t="shared" si="41"/>
        <v>33.80989259259259</v>
      </c>
      <c r="M959" s="128">
        <f t="shared" si="41"/>
        <v>51.013838888888877</v>
      </c>
      <c r="N959" s="128">
        <f t="shared" si="41"/>
        <v>32.510640740740754</v>
      </c>
      <c r="O959" s="128">
        <f t="shared" si="41"/>
        <v>11.105838636363636</v>
      </c>
      <c r="P959" s="128">
        <f t="shared" si="41"/>
        <v>16.062515909090909</v>
      </c>
      <c r="Q959" s="128">
        <f t="shared" si="41"/>
        <v>16.909727777777778</v>
      </c>
      <c r="R959" s="128">
        <f t="shared" si="41"/>
        <v>19.055693478260871</v>
      </c>
      <c r="S959" s="119" t="s">
        <v>1834</v>
      </c>
    </row>
    <row r="960" spans="1:19" x14ac:dyDescent="0.3">
      <c r="A960" s="127" t="s">
        <v>408</v>
      </c>
      <c r="B960" s="122"/>
      <c r="C960" s="122"/>
      <c r="D960" s="122"/>
      <c r="E960" s="122"/>
      <c r="F960" s="128">
        <f t="shared" ref="F960:R960" si="42">MEDIAN(F905:F958)</f>
        <v>-1.3411500000000001</v>
      </c>
      <c r="G960" s="128">
        <f t="shared" si="42"/>
        <v>9.0150000000000008E-2</v>
      </c>
      <c r="H960" s="128">
        <f t="shared" si="42"/>
        <v>2.6038000000000001</v>
      </c>
      <c r="I960" s="128">
        <f t="shared" si="42"/>
        <v>1.3265500000000001</v>
      </c>
      <c r="J960" s="128">
        <f t="shared" si="42"/>
        <v>3.4835000000000003</v>
      </c>
      <c r="K960" s="128">
        <f t="shared" si="42"/>
        <v>15.512</v>
      </c>
      <c r="L960" s="128">
        <f t="shared" si="42"/>
        <v>34.337000000000003</v>
      </c>
      <c r="M960" s="128">
        <f t="shared" si="42"/>
        <v>51.304549999999999</v>
      </c>
      <c r="N960" s="128">
        <f t="shared" si="42"/>
        <v>33.116749999999996</v>
      </c>
      <c r="O960" s="128">
        <f t="shared" si="42"/>
        <v>11.1762</v>
      </c>
      <c r="P960" s="128">
        <f t="shared" si="42"/>
        <v>15.897300000000001</v>
      </c>
      <c r="Q960" s="128">
        <f t="shared" si="42"/>
        <v>16.113599999999998</v>
      </c>
      <c r="R960" s="128">
        <f t="shared" si="42"/>
        <v>18.559049999999999</v>
      </c>
      <c r="S960" s="119" t="s">
        <v>1829</v>
      </c>
    </row>
    <row r="961" spans="1:19" x14ac:dyDescent="0.3">
      <c r="A961" s="122"/>
      <c r="B961" s="122"/>
      <c r="C961" s="122"/>
      <c r="D961" s="122"/>
      <c r="E961" s="122"/>
      <c r="F961" s="122"/>
      <c r="G961" s="122"/>
      <c r="H961" s="122"/>
      <c r="I961" s="122"/>
      <c r="J961" s="122"/>
      <c r="K961" s="122"/>
      <c r="L961" s="122"/>
      <c r="M961" s="122"/>
      <c r="N961" s="122"/>
      <c r="O961" s="122"/>
      <c r="P961" s="122"/>
      <c r="Q961" s="122"/>
      <c r="R961" s="122"/>
      <c r="S961" s="119" t="s">
        <v>1829</v>
      </c>
    </row>
    <row r="962" spans="1:19" x14ac:dyDescent="0.3">
      <c r="A962" s="124" t="s">
        <v>964</v>
      </c>
      <c r="B962" s="124"/>
      <c r="C962" s="124"/>
      <c r="D962" s="124"/>
      <c r="E962" s="124"/>
      <c r="F962" s="124"/>
      <c r="G962" s="124"/>
      <c r="H962" s="124"/>
      <c r="I962" s="124"/>
      <c r="J962" s="124"/>
      <c r="K962" s="124"/>
      <c r="L962" s="124"/>
      <c r="M962" s="124"/>
      <c r="N962" s="124"/>
      <c r="O962" s="124"/>
      <c r="P962" s="124"/>
      <c r="Q962" s="124"/>
      <c r="R962" s="124"/>
      <c r="S962" s="119" t="s">
        <v>1834</v>
      </c>
    </row>
    <row r="963" spans="1:19" x14ac:dyDescent="0.3">
      <c r="A963" s="122" t="s">
        <v>965</v>
      </c>
      <c r="B963" s="122" t="s">
        <v>966</v>
      </c>
      <c r="C963" s="122">
        <v>103174</v>
      </c>
      <c r="D963" s="125">
        <v>44260</v>
      </c>
      <c r="E963" s="126">
        <v>286.17</v>
      </c>
      <c r="F963" s="126">
        <v>-0.98950000000000005</v>
      </c>
      <c r="G963" s="126">
        <v>-3.49E-2</v>
      </c>
      <c r="H963" s="126">
        <v>2.1743999999999999</v>
      </c>
      <c r="I963" s="126">
        <v>-0.1883</v>
      </c>
      <c r="J963" s="126">
        <v>0.44219999999999998</v>
      </c>
      <c r="K963" s="126">
        <v>13.1107</v>
      </c>
      <c r="L963" s="126">
        <v>32.1008</v>
      </c>
      <c r="M963" s="126">
        <v>47.715899999999998</v>
      </c>
      <c r="N963" s="126">
        <v>31.048200000000001</v>
      </c>
      <c r="O963" s="126">
        <v>10.3771</v>
      </c>
      <c r="P963" s="126">
        <v>13.7035</v>
      </c>
      <c r="Q963" s="126">
        <v>19.846599999999999</v>
      </c>
      <c r="R963" s="126">
        <v>15.3019</v>
      </c>
      <c r="S963" s="119" t="s">
        <v>1834</v>
      </c>
    </row>
    <row r="964" spans="1:19" x14ac:dyDescent="0.3">
      <c r="A964" s="122" t="s">
        <v>965</v>
      </c>
      <c r="B964" s="122" t="s">
        <v>967</v>
      </c>
      <c r="C964" s="122">
        <v>119528</v>
      </c>
      <c r="D964" s="125">
        <v>44260</v>
      </c>
      <c r="E964" s="126">
        <v>307.12</v>
      </c>
      <c r="F964" s="126">
        <v>-0.98970000000000002</v>
      </c>
      <c r="G964" s="126">
        <v>-3.2500000000000001E-2</v>
      </c>
      <c r="H964" s="126">
        <v>2.1825999999999999</v>
      </c>
      <c r="I964" s="126">
        <v>-0.1658</v>
      </c>
      <c r="J964" s="126">
        <v>0.48749999999999999</v>
      </c>
      <c r="K964" s="126">
        <v>13.290800000000001</v>
      </c>
      <c r="L964" s="126">
        <v>32.550699999999999</v>
      </c>
      <c r="M964" s="126">
        <v>48.496299999999998</v>
      </c>
      <c r="N964" s="126">
        <v>31.941400000000002</v>
      </c>
      <c r="O964" s="126">
        <v>11.203200000000001</v>
      </c>
      <c r="P964" s="126">
        <v>14.691700000000001</v>
      </c>
      <c r="Q964" s="126">
        <v>14.672599999999999</v>
      </c>
      <c r="R964" s="126">
        <v>16.085799999999999</v>
      </c>
      <c r="S964" s="119" t="s">
        <v>1834</v>
      </c>
    </row>
    <row r="965" spans="1:19" x14ac:dyDescent="0.3">
      <c r="A965" s="122" t="s">
        <v>965</v>
      </c>
      <c r="B965" s="122" t="s">
        <v>968</v>
      </c>
      <c r="C965" s="122">
        <v>120465</v>
      </c>
      <c r="D965" s="125">
        <v>44260</v>
      </c>
      <c r="E965" s="126">
        <v>43.59</v>
      </c>
      <c r="F965" s="126">
        <v>-0.63819999999999999</v>
      </c>
      <c r="G965" s="126">
        <v>0.87939999999999996</v>
      </c>
      <c r="H965" s="126">
        <v>3.5392000000000001</v>
      </c>
      <c r="I965" s="126">
        <v>-0.1832</v>
      </c>
      <c r="J965" s="126">
        <v>-0.11459999999999999</v>
      </c>
      <c r="K965" s="126">
        <v>10.2149</v>
      </c>
      <c r="L965" s="126">
        <v>29.002700000000001</v>
      </c>
      <c r="M965" s="126">
        <v>40.794600000000003</v>
      </c>
      <c r="N965" s="126">
        <v>25.800899999999999</v>
      </c>
      <c r="O965" s="126">
        <v>18.505500000000001</v>
      </c>
      <c r="P965" s="126">
        <v>18.881799999999998</v>
      </c>
      <c r="Q965" s="126">
        <v>16.8719</v>
      </c>
      <c r="R965" s="126">
        <v>22.503699999999998</v>
      </c>
      <c r="S965" s="119" t="s">
        <v>1834</v>
      </c>
    </row>
    <row r="966" spans="1:19" x14ac:dyDescent="0.3">
      <c r="A966" s="122" t="s">
        <v>965</v>
      </c>
      <c r="B966" s="122" t="s">
        <v>969</v>
      </c>
      <c r="C966" s="122">
        <v>112277</v>
      </c>
      <c r="D966" s="125">
        <v>44260</v>
      </c>
      <c r="E966" s="126">
        <v>39.6</v>
      </c>
      <c r="F966" s="126">
        <v>-0.62739999999999996</v>
      </c>
      <c r="G966" s="126">
        <v>0.89170000000000005</v>
      </c>
      <c r="H966" s="126">
        <v>3.5293999999999999</v>
      </c>
      <c r="I966" s="126">
        <v>-0.2268</v>
      </c>
      <c r="J966" s="126">
        <v>-0.2016</v>
      </c>
      <c r="K966" s="126">
        <v>9.8779000000000003</v>
      </c>
      <c r="L966" s="126">
        <v>28.238299999999999</v>
      </c>
      <c r="M966" s="126">
        <v>39.5349</v>
      </c>
      <c r="N966" s="126">
        <v>24.254799999999999</v>
      </c>
      <c r="O966" s="126">
        <v>17.007000000000001</v>
      </c>
      <c r="P966" s="126">
        <v>17.4407</v>
      </c>
      <c r="Q966" s="126">
        <v>13.1122</v>
      </c>
      <c r="R966" s="126">
        <v>21.0519</v>
      </c>
      <c r="S966" s="119" t="s">
        <v>1834</v>
      </c>
    </row>
    <row r="967" spans="1:19" x14ac:dyDescent="0.3">
      <c r="A967" s="122" t="s">
        <v>965</v>
      </c>
      <c r="B967" s="122" t="s">
        <v>970</v>
      </c>
      <c r="C967" s="122">
        <v>112943</v>
      </c>
      <c r="D967" s="125">
        <v>44260</v>
      </c>
      <c r="E967" s="126">
        <v>19.100000000000001</v>
      </c>
      <c r="F967" s="126">
        <v>-1.0874999999999999</v>
      </c>
      <c r="G967" s="126">
        <v>0.1048</v>
      </c>
      <c r="H967" s="126">
        <v>2.7987000000000002</v>
      </c>
      <c r="I967" s="126">
        <v>1.0047999999999999</v>
      </c>
      <c r="J967" s="126">
        <v>1.2725</v>
      </c>
      <c r="K967" s="126">
        <v>13.1517</v>
      </c>
      <c r="L967" s="126">
        <v>31.7241</v>
      </c>
      <c r="M967" s="126">
        <v>43.609000000000002</v>
      </c>
      <c r="N967" s="126">
        <v>29.843599999999999</v>
      </c>
      <c r="O967" s="126">
        <v>12.444800000000001</v>
      </c>
      <c r="P967" s="126">
        <v>14.4483</v>
      </c>
      <c r="Q967" s="126">
        <v>6.2286000000000001</v>
      </c>
      <c r="R967" s="126">
        <v>17.918900000000001</v>
      </c>
      <c r="S967" s="119" t="s">
        <v>1834</v>
      </c>
    </row>
    <row r="968" spans="1:19" x14ac:dyDescent="0.3">
      <c r="A968" s="122" t="s">
        <v>965</v>
      </c>
      <c r="B968" s="122" t="s">
        <v>971</v>
      </c>
      <c r="C968" s="122">
        <v>119367</v>
      </c>
      <c r="D968" s="125">
        <v>44260</v>
      </c>
      <c r="E968" s="126">
        <v>20.23</v>
      </c>
      <c r="F968" s="126">
        <v>-1.0758000000000001</v>
      </c>
      <c r="G968" s="126">
        <v>9.9000000000000005E-2</v>
      </c>
      <c r="H968" s="126">
        <v>2.847</v>
      </c>
      <c r="I968" s="126">
        <v>0.99850000000000005</v>
      </c>
      <c r="J968" s="126">
        <v>1.3527</v>
      </c>
      <c r="K968" s="126">
        <v>13.3969</v>
      </c>
      <c r="L968" s="126">
        <v>32.222200000000001</v>
      </c>
      <c r="M968" s="126">
        <v>44.5</v>
      </c>
      <c r="N968" s="126">
        <v>30.8538</v>
      </c>
      <c r="O968" s="126">
        <v>13.2311</v>
      </c>
      <c r="P968" s="126">
        <v>15.3232</v>
      </c>
      <c r="Q968" s="126">
        <v>12.0296</v>
      </c>
      <c r="R968" s="126">
        <v>18.746600000000001</v>
      </c>
      <c r="S968" s="119"/>
    </row>
    <row r="969" spans="1:19" x14ac:dyDescent="0.3">
      <c r="A969" s="122" t="s">
        <v>965</v>
      </c>
      <c r="B969" s="122" t="s">
        <v>972</v>
      </c>
      <c r="C969" s="122">
        <v>113544</v>
      </c>
      <c r="D969" s="125">
        <v>44260</v>
      </c>
      <c r="E969" s="126">
        <v>121.02</v>
      </c>
      <c r="F969" s="126">
        <v>-0.88449999999999995</v>
      </c>
      <c r="G969" s="126">
        <v>0.42320000000000002</v>
      </c>
      <c r="H969" s="126">
        <v>2.9519000000000002</v>
      </c>
      <c r="I969" s="126">
        <v>-0.14849999999999999</v>
      </c>
      <c r="J969" s="126">
        <v>0.15720000000000001</v>
      </c>
      <c r="K969" s="126">
        <v>11.889799999999999</v>
      </c>
      <c r="L969" s="126">
        <v>29.1569</v>
      </c>
      <c r="M969" s="126">
        <v>40.966799999999999</v>
      </c>
      <c r="N969" s="126">
        <v>29.1707</v>
      </c>
      <c r="O969" s="126">
        <v>13.633100000000001</v>
      </c>
      <c r="P969" s="126">
        <v>14.5664</v>
      </c>
      <c r="Q969" s="126">
        <v>16.3582</v>
      </c>
      <c r="R969" s="126">
        <v>21.040299999999998</v>
      </c>
      <c r="S969" s="119"/>
    </row>
    <row r="970" spans="1:19" x14ac:dyDescent="0.3">
      <c r="A970" s="122" t="s">
        <v>965</v>
      </c>
      <c r="B970" s="122" t="s">
        <v>973</v>
      </c>
      <c r="C970" s="122">
        <v>119893</v>
      </c>
      <c r="D970" s="125">
        <v>44260</v>
      </c>
      <c r="E970" s="126">
        <v>132.47999999999999</v>
      </c>
      <c r="F970" s="126">
        <v>-0.87539999999999996</v>
      </c>
      <c r="G970" s="126">
        <v>0.43209999999999998</v>
      </c>
      <c r="H970" s="126">
        <v>2.9771000000000001</v>
      </c>
      <c r="I970" s="126">
        <v>-9.0499999999999997E-2</v>
      </c>
      <c r="J970" s="126">
        <v>0.25729999999999997</v>
      </c>
      <c r="K970" s="126">
        <v>12.242699999999999</v>
      </c>
      <c r="L970" s="126">
        <v>29.946100000000001</v>
      </c>
      <c r="M970" s="126">
        <v>42.237499999999997</v>
      </c>
      <c r="N970" s="126">
        <v>30.663799999999998</v>
      </c>
      <c r="O970" s="126">
        <v>15.0151</v>
      </c>
      <c r="P970" s="126">
        <v>15.994199999999999</v>
      </c>
      <c r="Q970" s="126">
        <v>15.786199999999999</v>
      </c>
      <c r="R970" s="126">
        <v>22.419799999999999</v>
      </c>
      <c r="S970" s="118"/>
    </row>
    <row r="971" spans="1:19" x14ac:dyDescent="0.3">
      <c r="A971" s="122" t="s">
        <v>965</v>
      </c>
      <c r="B971" s="122" t="s">
        <v>974</v>
      </c>
      <c r="C971" s="122">
        <v>118269</v>
      </c>
      <c r="D971" s="125">
        <v>44260</v>
      </c>
      <c r="E971" s="126">
        <v>38.82</v>
      </c>
      <c r="F971" s="126">
        <v>-0.89349999999999996</v>
      </c>
      <c r="G971" s="126">
        <v>0.20649999999999999</v>
      </c>
      <c r="H971" s="126">
        <v>2.6983999999999999</v>
      </c>
      <c r="I971" s="126">
        <v>-0.436</v>
      </c>
      <c r="J971" s="126">
        <v>-0.18</v>
      </c>
      <c r="K971" s="126">
        <v>12.750500000000001</v>
      </c>
      <c r="L971" s="126">
        <v>30.971699999999998</v>
      </c>
      <c r="M971" s="126">
        <v>44.9589</v>
      </c>
      <c r="N971" s="126">
        <v>34.791699999999999</v>
      </c>
      <c r="O971" s="126">
        <v>18.379100000000001</v>
      </c>
      <c r="P971" s="126">
        <v>19.0762</v>
      </c>
      <c r="Q971" s="126">
        <v>15.4139</v>
      </c>
      <c r="R971" s="126">
        <v>24.798400000000001</v>
      </c>
      <c r="S971" s="121"/>
    </row>
    <row r="972" spans="1:19" x14ac:dyDescent="0.3">
      <c r="A972" s="122" t="s">
        <v>965</v>
      </c>
      <c r="B972" s="122" t="s">
        <v>975</v>
      </c>
      <c r="C972" s="122">
        <v>113221</v>
      </c>
      <c r="D972" s="125">
        <v>44260</v>
      </c>
      <c r="E972" s="126">
        <v>35.61</v>
      </c>
      <c r="F972" s="126">
        <v>-0.89059999999999995</v>
      </c>
      <c r="G972" s="126">
        <v>0.19700000000000001</v>
      </c>
      <c r="H972" s="126">
        <v>2.6817000000000002</v>
      </c>
      <c r="I972" s="126">
        <v>-0.47510000000000002</v>
      </c>
      <c r="J972" s="126">
        <v>-0.28000000000000003</v>
      </c>
      <c r="K972" s="126">
        <v>12.3344</v>
      </c>
      <c r="L972" s="126">
        <v>29.9635</v>
      </c>
      <c r="M972" s="126">
        <v>43.242199999999997</v>
      </c>
      <c r="N972" s="126">
        <v>32.774000000000001</v>
      </c>
      <c r="O972" s="126">
        <v>16.832599999999999</v>
      </c>
      <c r="P972" s="126">
        <v>17.641500000000001</v>
      </c>
      <c r="Q972" s="126">
        <v>12.795500000000001</v>
      </c>
      <c r="R972" s="126">
        <v>23.089500000000001</v>
      </c>
      <c r="S972" s="119" t="s">
        <v>1817</v>
      </c>
    </row>
    <row r="973" spans="1:19" x14ac:dyDescent="0.3">
      <c r="A973" s="122" t="s">
        <v>965</v>
      </c>
      <c r="B973" s="122" t="s">
        <v>976</v>
      </c>
      <c r="C973" s="122">
        <v>119250</v>
      </c>
      <c r="D973" s="125">
        <v>44260</v>
      </c>
      <c r="E973" s="126">
        <v>269.23399999999998</v>
      </c>
      <c r="F973" s="126">
        <v>-0.90869999999999995</v>
      </c>
      <c r="G973" s="126">
        <v>0.45590000000000003</v>
      </c>
      <c r="H973" s="126">
        <v>3.0486</v>
      </c>
      <c r="I973" s="126">
        <v>0.57040000000000002</v>
      </c>
      <c r="J973" s="126">
        <v>-0.1535</v>
      </c>
      <c r="K973" s="126">
        <v>10.4323</v>
      </c>
      <c r="L973" s="126">
        <v>28.932400000000001</v>
      </c>
      <c r="M973" s="126">
        <v>40.588500000000003</v>
      </c>
      <c r="N973" s="126">
        <v>21.2471</v>
      </c>
      <c r="O973" s="126">
        <v>10.0014</v>
      </c>
      <c r="P973" s="126">
        <v>13.588800000000001</v>
      </c>
      <c r="Q973" s="126">
        <v>11.422000000000001</v>
      </c>
      <c r="R973" s="126">
        <v>15.4955</v>
      </c>
      <c r="S973" s="119" t="s">
        <v>1817</v>
      </c>
    </row>
    <row r="974" spans="1:19" x14ac:dyDescent="0.3">
      <c r="A974" s="122" t="s">
        <v>965</v>
      </c>
      <c r="B974" s="122" t="s">
        <v>977</v>
      </c>
      <c r="C974" s="122">
        <v>101635</v>
      </c>
      <c r="D974" s="125">
        <v>44260</v>
      </c>
      <c r="E974" s="126">
        <v>255.15799999999999</v>
      </c>
      <c r="F974" s="126">
        <v>-0.91069999999999995</v>
      </c>
      <c r="G974" s="126">
        <v>0.4496</v>
      </c>
      <c r="H974" s="126">
        <v>3.0333999999999999</v>
      </c>
      <c r="I974" s="126">
        <v>0.54059999999999997</v>
      </c>
      <c r="J974" s="126">
        <v>-0.2127</v>
      </c>
      <c r="K974" s="126">
        <v>10.217499999999999</v>
      </c>
      <c r="L974" s="126">
        <v>28.437000000000001</v>
      </c>
      <c r="M974" s="126">
        <v>39.7896</v>
      </c>
      <c r="N974" s="126">
        <v>20.3065</v>
      </c>
      <c r="O974" s="126">
        <v>9.2112999999999996</v>
      </c>
      <c r="P974" s="126">
        <v>12.7818</v>
      </c>
      <c r="Q974" s="126">
        <v>19.717099999999999</v>
      </c>
      <c r="R974" s="126">
        <v>14.6447</v>
      </c>
      <c r="S974" s="119" t="s">
        <v>1817</v>
      </c>
    </row>
    <row r="975" spans="1:19" x14ac:dyDescent="0.3">
      <c r="A975" s="122" t="s">
        <v>965</v>
      </c>
      <c r="B975" s="122" t="s">
        <v>978</v>
      </c>
      <c r="C975" s="122">
        <v>111940</v>
      </c>
      <c r="D975" s="125">
        <v>44260</v>
      </c>
      <c r="E975" s="126">
        <v>46.73</v>
      </c>
      <c r="F975" s="126">
        <v>-1.0586</v>
      </c>
      <c r="G975" s="126">
        <v>-0.1069</v>
      </c>
      <c r="H975" s="126">
        <v>2.2761999999999998</v>
      </c>
      <c r="I975" s="126">
        <v>-0.51100000000000001</v>
      </c>
      <c r="J975" s="126">
        <v>-0.3412</v>
      </c>
      <c r="K975" s="126">
        <v>11.7675</v>
      </c>
      <c r="L975" s="126">
        <v>29.446000000000002</v>
      </c>
      <c r="M975" s="126">
        <v>44.989100000000001</v>
      </c>
      <c r="N975" s="126">
        <v>28.6265</v>
      </c>
      <c r="O975" s="126">
        <v>12.8324</v>
      </c>
      <c r="P975" s="126">
        <v>15.154299999999999</v>
      </c>
      <c r="Q975" s="126">
        <v>13.9582</v>
      </c>
      <c r="R975" s="126">
        <v>17.7471</v>
      </c>
      <c r="S975" s="119" t="s">
        <v>1817</v>
      </c>
    </row>
    <row r="976" spans="1:19" x14ac:dyDescent="0.3">
      <c r="A976" s="122" t="s">
        <v>965</v>
      </c>
      <c r="B976" s="122" t="s">
        <v>979</v>
      </c>
      <c r="C976" s="122">
        <v>118617</v>
      </c>
      <c r="D976" s="125">
        <v>44260</v>
      </c>
      <c r="E976" s="126">
        <v>50.19</v>
      </c>
      <c r="F976" s="126">
        <v>-1.0449999999999999</v>
      </c>
      <c r="G976" s="126">
        <v>-7.9600000000000004E-2</v>
      </c>
      <c r="H976" s="126">
        <v>2.3033000000000001</v>
      </c>
      <c r="I976" s="126">
        <v>-0.45619999999999999</v>
      </c>
      <c r="J976" s="126">
        <v>-0.23849999999999999</v>
      </c>
      <c r="K976" s="126">
        <v>12.1815</v>
      </c>
      <c r="L976" s="126">
        <v>30.4314</v>
      </c>
      <c r="M976" s="126">
        <v>46.7973</v>
      </c>
      <c r="N976" s="126">
        <v>30.805299999999999</v>
      </c>
      <c r="O976" s="126">
        <v>14.3096</v>
      </c>
      <c r="P976" s="126">
        <v>16.428599999999999</v>
      </c>
      <c r="Q976" s="126">
        <v>14.7484</v>
      </c>
      <c r="R976" s="126">
        <v>19.549800000000001</v>
      </c>
      <c r="S976" s="119" t="s">
        <v>1817</v>
      </c>
    </row>
    <row r="977" spans="1:19" x14ac:dyDescent="0.3">
      <c r="A977" s="122" t="s">
        <v>965</v>
      </c>
      <c r="B977" s="122" t="s">
        <v>980</v>
      </c>
      <c r="C977" s="122">
        <v>115790</v>
      </c>
      <c r="D977" s="125">
        <v>44260</v>
      </c>
      <c r="E977" s="126">
        <v>29.301200000000001</v>
      </c>
      <c r="F977" s="126">
        <v>-1.0996999999999999</v>
      </c>
      <c r="G977" s="126">
        <v>0.33150000000000002</v>
      </c>
      <c r="H977" s="126">
        <v>2.4828999999999999</v>
      </c>
      <c r="I977" s="126">
        <v>-0.18429999999999999</v>
      </c>
      <c r="J977" s="126">
        <v>1.4834000000000001</v>
      </c>
      <c r="K977" s="126">
        <v>13.438599999999999</v>
      </c>
      <c r="L977" s="126">
        <v>30.711500000000001</v>
      </c>
      <c r="M977" s="126">
        <v>44.392099999999999</v>
      </c>
      <c r="N977" s="126">
        <v>27.813300000000002</v>
      </c>
      <c r="O977" s="126">
        <v>10.3415</v>
      </c>
      <c r="P977" s="126">
        <v>13.6907</v>
      </c>
      <c r="Q977" s="126">
        <v>12.060499999999999</v>
      </c>
      <c r="R977" s="126">
        <v>15.482200000000001</v>
      </c>
      <c r="S977" s="119"/>
    </row>
    <row r="978" spans="1:19" x14ac:dyDescent="0.3">
      <c r="A978" s="122" t="s">
        <v>965</v>
      </c>
      <c r="B978" s="122" t="s">
        <v>981</v>
      </c>
      <c r="C978" s="122">
        <v>119148</v>
      </c>
      <c r="D978" s="125">
        <v>44260</v>
      </c>
      <c r="E978" s="126">
        <v>32.806899999999999</v>
      </c>
      <c r="F978" s="126">
        <v>-1.0934999999999999</v>
      </c>
      <c r="G978" s="126">
        <v>0.35020000000000001</v>
      </c>
      <c r="H978" s="126">
        <v>2.528</v>
      </c>
      <c r="I978" s="126">
        <v>-9.5299999999999996E-2</v>
      </c>
      <c r="J978" s="126">
        <v>1.6640999999999999</v>
      </c>
      <c r="K978" s="126">
        <v>14.049899999999999</v>
      </c>
      <c r="L978" s="126">
        <v>31.9634</v>
      </c>
      <c r="M978" s="126">
        <v>46.3934</v>
      </c>
      <c r="N978" s="126">
        <v>30.261099999999999</v>
      </c>
      <c r="O978" s="126">
        <v>12.134499999999999</v>
      </c>
      <c r="P978" s="126">
        <v>15.3787</v>
      </c>
      <c r="Q978" s="126">
        <v>13.2682</v>
      </c>
      <c r="R978" s="126">
        <v>17.4651</v>
      </c>
      <c r="S978" s="119"/>
    </row>
    <row r="979" spans="1:19" x14ac:dyDescent="0.3">
      <c r="A979" s="122" t="s">
        <v>965</v>
      </c>
      <c r="B979" s="122" t="s">
        <v>982</v>
      </c>
      <c r="C979" s="122">
        <v>100471</v>
      </c>
      <c r="D979" s="125">
        <v>44260</v>
      </c>
      <c r="E979" s="126">
        <v>1469.9640508474599</v>
      </c>
      <c r="F979" s="126">
        <v>-1.3223</v>
      </c>
      <c r="G979" s="126">
        <v>-0.37809999999999999</v>
      </c>
      <c r="H979" s="126">
        <v>1.6884999999999999</v>
      </c>
      <c r="I979" s="126">
        <v>0.1333</v>
      </c>
      <c r="J979" s="126">
        <v>1.3545</v>
      </c>
      <c r="K979" s="126">
        <v>17.8</v>
      </c>
      <c r="L979" s="126">
        <v>42.385800000000003</v>
      </c>
      <c r="M979" s="126">
        <v>48.677</v>
      </c>
      <c r="N979" s="126">
        <v>39.662700000000001</v>
      </c>
      <c r="O979" s="126">
        <v>11.1538</v>
      </c>
      <c r="P979" s="126">
        <v>13.130800000000001</v>
      </c>
      <c r="Q979" s="126">
        <v>20.076000000000001</v>
      </c>
      <c r="R979" s="126">
        <v>16.568899999999999</v>
      </c>
      <c r="S979" s="119"/>
    </row>
    <row r="980" spans="1:19" x14ac:dyDescent="0.3">
      <c r="A980" s="122" t="s">
        <v>965</v>
      </c>
      <c r="B980" s="122" t="s">
        <v>983</v>
      </c>
      <c r="C980" s="122">
        <v>118531</v>
      </c>
      <c r="D980" s="125">
        <v>44260</v>
      </c>
      <c r="E980" s="126">
        <v>655.23469999999998</v>
      </c>
      <c r="F980" s="126">
        <v>-1.3204</v>
      </c>
      <c r="G980" s="126">
        <v>-0.37209999999999999</v>
      </c>
      <c r="H980" s="126">
        <v>1.7034</v>
      </c>
      <c r="I980" s="126">
        <v>0.16189999999999999</v>
      </c>
      <c r="J980" s="126">
        <v>1.4115</v>
      </c>
      <c r="K980" s="126">
        <v>18.014099999999999</v>
      </c>
      <c r="L980" s="126">
        <v>42.900100000000002</v>
      </c>
      <c r="M980" s="126">
        <v>49.483499999999999</v>
      </c>
      <c r="N980" s="126">
        <v>40.682699999999997</v>
      </c>
      <c r="O980" s="126">
        <v>12.0266</v>
      </c>
      <c r="P980" s="126">
        <v>14.0662</v>
      </c>
      <c r="Q980" s="126">
        <v>13.162800000000001</v>
      </c>
      <c r="R980" s="126">
        <v>17.451799999999999</v>
      </c>
      <c r="S980" s="119" t="s">
        <v>1817</v>
      </c>
    </row>
    <row r="981" spans="1:19" x14ac:dyDescent="0.3">
      <c r="A981" s="122" t="s">
        <v>965</v>
      </c>
      <c r="B981" s="122" t="s">
        <v>984</v>
      </c>
      <c r="C981" s="122">
        <v>102000</v>
      </c>
      <c r="D981" s="125">
        <v>44260</v>
      </c>
      <c r="E981" s="126">
        <v>727.71360350165298</v>
      </c>
      <c r="F981" s="126">
        <v>-1.3596999999999999</v>
      </c>
      <c r="G981" s="126">
        <v>-1.0004999999999999</v>
      </c>
      <c r="H981" s="126">
        <v>1.5589999999999999</v>
      </c>
      <c r="I981" s="126">
        <v>-0.27529999999999999</v>
      </c>
      <c r="J981" s="126">
        <v>0.75160000000000005</v>
      </c>
      <c r="K981" s="126">
        <v>16.8489</v>
      </c>
      <c r="L981" s="126">
        <v>35.741700000000002</v>
      </c>
      <c r="M981" s="126">
        <v>47.462699999999998</v>
      </c>
      <c r="N981" s="126">
        <v>32.301299999999998</v>
      </c>
      <c r="O981" s="126">
        <v>10.1807</v>
      </c>
      <c r="P981" s="126">
        <v>15.0144</v>
      </c>
      <c r="Q981" s="126">
        <v>19.108599999999999</v>
      </c>
      <c r="R981" s="126">
        <v>12.528</v>
      </c>
      <c r="S981" s="119" t="s">
        <v>1817</v>
      </c>
    </row>
    <row r="982" spans="1:19" x14ac:dyDescent="0.3">
      <c r="A982" s="122" t="s">
        <v>965</v>
      </c>
      <c r="B982" s="122" t="s">
        <v>985</v>
      </c>
      <c r="C982" s="122">
        <v>119018</v>
      </c>
      <c r="D982" s="125">
        <v>44260</v>
      </c>
      <c r="E982" s="126">
        <v>625.44299999999998</v>
      </c>
      <c r="F982" s="126">
        <v>-1.3584000000000001</v>
      </c>
      <c r="G982" s="126">
        <v>-0.996</v>
      </c>
      <c r="H982" s="126">
        <v>1.5705</v>
      </c>
      <c r="I982" s="126">
        <v>-0.25390000000000001</v>
      </c>
      <c r="J982" s="126">
        <v>0.79730000000000001</v>
      </c>
      <c r="K982" s="126">
        <v>17.017199999999999</v>
      </c>
      <c r="L982" s="126">
        <v>36.139299999999999</v>
      </c>
      <c r="M982" s="126">
        <v>48.1004</v>
      </c>
      <c r="N982" s="126">
        <v>33.087699999999998</v>
      </c>
      <c r="O982" s="126">
        <v>10.8786</v>
      </c>
      <c r="P982" s="126">
        <v>15.787599999999999</v>
      </c>
      <c r="Q982" s="126">
        <v>13.2354</v>
      </c>
      <c r="R982" s="126">
        <v>13.167899999999999</v>
      </c>
      <c r="S982" s="119" t="s">
        <v>1817</v>
      </c>
    </row>
    <row r="983" spans="1:19" x14ac:dyDescent="0.3">
      <c r="A983" s="122" t="s">
        <v>965</v>
      </c>
      <c r="B983" s="122" t="s">
        <v>986</v>
      </c>
      <c r="C983" s="122">
        <v>101594</v>
      </c>
      <c r="D983" s="125">
        <v>44260</v>
      </c>
      <c r="E983" s="126">
        <v>277.58359999999999</v>
      </c>
      <c r="F983" s="126">
        <v>-1.0319</v>
      </c>
      <c r="G983" s="126">
        <v>-2.5399999999999999E-2</v>
      </c>
      <c r="H983" s="126">
        <v>2.6414</v>
      </c>
      <c r="I983" s="126">
        <v>-0.46760000000000002</v>
      </c>
      <c r="J983" s="126">
        <v>-0.7218</v>
      </c>
      <c r="K983" s="126">
        <v>12.388299999999999</v>
      </c>
      <c r="L983" s="126">
        <v>32.147199999999998</v>
      </c>
      <c r="M983" s="126">
        <v>45.066200000000002</v>
      </c>
      <c r="N983" s="126">
        <v>30.4664</v>
      </c>
      <c r="O983" s="126">
        <v>12.1174</v>
      </c>
      <c r="P983" s="126">
        <v>15.5517</v>
      </c>
      <c r="Q983" s="126">
        <v>19.978899999999999</v>
      </c>
      <c r="R983" s="126">
        <v>18.565200000000001</v>
      </c>
      <c r="S983" s="119" t="s">
        <v>1817</v>
      </c>
    </row>
    <row r="984" spans="1:19" x14ac:dyDescent="0.3">
      <c r="A984" s="122" t="s">
        <v>965</v>
      </c>
      <c r="B984" s="122" t="s">
        <v>987</v>
      </c>
      <c r="C984" s="122">
        <v>120030</v>
      </c>
      <c r="D984" s="125">
        <v>44260</v>
      </c>
      <c r="E984" s="126">
        <v>295.92439999999999</v>
      </c>
      <c r="F984" s="126">
        <v>-1.0294000000000001</v>
      </c>
      <c r="G984" s="126">
        <v>-1.77E-2</v>
      </c>
      <c r="H984" s="126">
        <v>2.6598000000000002</v>
      </c>
      <c r="I984" s="126">
        <v>-0.43190000000000001</v>
      </c>
      <c r="J984" s="126">
        <v>-0.65059999999999996</v>
      </c>
      <c r="K984" s="126">
        <v>12.651400000000001</v>
      </c>
      <c r="L984" s="126">
        <v>32.766800000000003</v>
      </c>
      <c r="M984" s="126">
        <v>46.092399999999998</v>
      </c>
      <c r="N984" s="126">
        <v>31.701799999999999</v>
      </c>
      <c r="O984" s="126">
        <v>13.0846</v>
      </c>
      <c r="P984" s="126">
        <v>16.482199999999999</v>
      </c>
      <c r="Q984" s="126">
        <v>13.2202</v>
      </c>
      <c r="R984" s="126">
        <v>19.6709</v>
      </c>
      <c r="S984" s="119" t="s">
        <v>1817</v>
      </c>
    </row>
    <row r="985" spans="1:19" x14ac:dyDescent="0.3">
      <c r="A985" s="122" t="s">
        <v>965</v>
      </c>
      <c r="B985" s="122" t="s">
        <v>988</v>
      </c>
      <c r="C985" s="122">
        <v>108466</v>
      </c>
      <c r="D985" s="125">
        <v>44260</v>
      </c>
      <c r="E985" s="126">
        <v>54.96</v>
      </c>
      <c r="F985" s="126">
        <v>-0.86580000000000001</v>
      </c>
      <c r="G985" s="126">
        <v>1.8200000000000001E-2</v>
      </c>
      <c r="H985" s="126">
        <v>2.4226999999999999</v>
      </c>
      <c r="I985" s="126">
        <v>0.16400000000000001</v>
      </c>
      <c r="J985" s="126">
        <v>1.3088</v>
      </c>
      <c r="K985" s="126">
        <v>14.001200000000001</v>
      </c>
      <c r="L985" s="126">
        <v>31.7986</v>
      </c>
      <c r="M985" s="126">
        <v>44.669600000000003</v>
      </c>
      <c r="N985" s="126">
        <v>33.4953</v>
      </c>
      <c r="O985" s="126">
        <v>11.7506</v>
      </c>
      <c r="P985" s="126">
        <v>15.6364</v>
      </c>
      <c r="Q985" s="126">
        <v>14.2492</v>
      </c>
      <c r="R985" s="126">
        <v>16.467600000000001</v>
      </c>
      <c r="S985" s="119" t="s">
        <v>1817</v>
      </c>
    </row>
    <row r="986" spans="1:19" x14ac:dyDescent="0.3">
      <c r="A986" s="122" t="s">
        <v>965</v>
      </c>
      <c r="B986" s="122" t="s">
        <v>989</v>
      </c>
      <c r="C986" s="122">
        <v>120586</v>
      </c>
      <c r="D986" s="125">
        <v>44260</v>
      </c>
      <c r="E986" s="126">
        <v>58.8</v>
      </c>
      <c r="F986" s="126">
        <v>-0.87660000000000005</v>
      </c>
      <c r="G986" s="126">
        <v>1.7000000000000001E-2</v>
      </c>
      <c r="H986" s="126">
        <v>2.4211999999999998</v>
      </c>
      <c r="I986" s="126">
        <v>0.1704</v>
      </c>
      <c r="J986" s="126">
        <v>1.3444</v>
      </c>
      <c r="K986" s="126">
        <v>14.1304</v>
      </c>
      <c r="L986" s="126">
        <v>32.164499999999997</v>
      </c>
      <c r="M986" s="126">
        <v>45.328699999999998</v>
      </c>
      <c r="N986" s="126">
        <v>34.3386</v>
      </c>
      <c r="O986" s="126">
        <v>12.5761</v>
      </c>
      <c r="P986" s="126">
        <v>16.582599999999999</v>
      </c>
      <c r="Q986" s="126">
        <v>15.150399999999999</v>
      </c>
      <c r="R986" s="126">
        <v>17.185099999999998</v>
      </c>
      <c r="S986" s="119" t="s">
        <v>1817</v>
      </c>
    </row>
    <row r="987" spans="1:19" x14ac:dyDescent="0.3">
      <c r="A987" s="122" t="s">
        <v>965</v>
      </c>
      <c r="B987" s="122" t="s">
        <v>990</v>
      </c>
      <c r="C987" s="122">
        <v>117311</v>
      </c>
      <c r="D987" s="125">
        <v>44260</v>
      </c>
      <c r="E987" s="126">
        <v>32.31</v>
      </c>
      <c r="F987" s="126">
        <v>-1.0716000000000001</v>
      </c>
      <c r="G987" s="126">
        <v>0.155</v>
      </c>
      <c r="H987" s="126">
        <v>2.8980999999999999</v>
      </c>
      <c r="I987" s="126">
        <v>0.49769999999999998</v>
      </c>
      <c r="J987" s="126">
        <v>1.4761</v>
      </c>
      <c r="K987" s="126">
        <v>13.1303</v>
      </c>
      <c r="L987" s="126">
        <v>31.3949</v>
      </c>
      <c r="M987" s="126">
        <v>43.919800000000002</v>
      </c>
      <c r="N987" s="126">
        <v>30.545500000000001</v>
      </c>
      <c r="O987" s="126">
        <v>11.7103</v>
      </c>
      <c r="P987" s="126">
        <v>12.954800000000001</v>
      </c>
      <c r="Q987" s="126">
        <v>14.2371</v>
      </c>
      <c r="R987" s="126">
        <v>19.3279</v>
      </c>
      <c r="S987" s="119" t="s">
        <v>1817</v>
      </c>
    </row>
    <row r="988" spans="1:19" x14ac:dyDescent="0.3">
      <c r="A988" s="122" t="s">
        <v>965</v>
      </c>
      <c r="B988" s="122" t="s">
        <v>991</v>
      </c>
      <c r="C988" s="122">
        <v>118344</v>
      </c>
      <c r="D988" s="125">
        <v>44260</v>
      </c>
      <c r="E988" s="126">
        <v>35.31</v>
      </c>
      <c r="F988" s="126">
        <v>-1.0924</v>
      </c>
      <c r="G988" s="126">
        <v>0.14180000000000001</v>
      </c>
      <c r="H988" s="126">
        <v>2.9146000000000001</v>
      </c>
      <c r="I988" s="126">
        <v>0.51239999999999997</v>
      </c>
      <c r="J988" s="126">
        <v>1.5530999999999999</v>
      </c>
      <c r="K988" s="126">
        <v>13.4276</v>
      </c>
      <c r="L988" s="126">
        <v>32.148200000000003</v>
      </c>
      <c r="M988" s="126">
        <v>45.1295</v>
      </c>
      <c r="N988" s="126">
        <v>31.901399999999999</v>
      </c>
      <c r="O988" s="126">
        <v>13.2836</v>
      </c>
      <c r="P988" s="126">
        <v>14.562200000000001</v>
      </c>
      <c r="Q988" s="126">
        <v>13.9457</v>
      </c>
      <c r="R988" s="126">
        <v>20.761600000000001</v>
      </c>
      <c r="S988" s="119" t="s">
        <v>1817</v>
      </c>
    </row>
    <row r="989" spans="1:19" x14ac:dyDescent="0.3">
      <c r="A989" s="122" t="s">
        <v>965</v>
      </c>
      <c r="B989" s="122" t="s">
        <v>992</v>
      </c>
      <c r="C989" s="122">
        <v>118479</v>
      </c>
      <c r="D989" s="125">
        <v>44260</v>
      </c>
      <c r="E989" s="126">
        <v>45.9</v>
      </c>
      <c r="F989" s="126">
        <v>-0.84250000000000003</v>
      </c>
      <c r="G989" s="126">
        <v>0.1091</v>
      </c>
      <c r="H989" s="126">
        <v>2.3868</v>
      </c>
      <c r="I989" s="126">
        <v>-1.1628000000000001</v>
      </c>
      <c r="J989" s="126">
        <v>-1.2478</v>
      </c>
      <c r="K989" s="126">
        <v>11.2727</v>
      </c>
      <c r="L989" s="126">
        <v>26.446300000000001</v>
      </c>
      <c r="M989" s="126">
        <v>42.768300000000004</v>
      </c>
      <c r="N989" s="126">
        <v>29.113900000000001</v>
      </c>
      <c r="O989" s="126">
        <v>12.685</v>
      </c>
      <c r="P989" s="126">
        <v>15.5657</v>
      </c>
      <c r="Q989" s="126">
        <v>12.748100000000001</v>
      </c>
      <c r="R989" s="126">
        <v>17.714400000000001</v>
      </c>
      <c r="S989" s="119" t="s">
        <v>1817</v>
      </c>
    </row>
    <row r="990" spans="1:19" x14ac:dyDescent="0.3">
      <c r="A990" s="122" t="s">
        <v>965</v>
      </c>
      <c r="B990" s="122" t="s">
        <v>993</v>
      </c>
      <c r="C990" s="122">
        <v>108799</v>
      </c>
      <c r="D990" s="125">
        <v>44260</v>
      </c>
      <c r="E990" s="126">
        <v>42.13</v>
      </c>
      <c r="F990" s="126">
        <v>-0.84730000000000005</v>
      </c>
      <c r="G990" s="126">
        <v>7.1300000000000002E-2</v>
      </c>
      <c r="H990" s="126">
        <v>2.3567</v>
      </c>
      <c r="I990" s="126">
        <v>-1.1960999999999999</v>
      </c>
      <c r="J990" s="126">
        <v>-1.3349</v>
      </c>
      <c r="K990" s="126">
        <v>10.897600000000001</v>
      </c>
      <c r="L990" s="126">
        <v>25.686199999999999</v>
      </c>
      <c r="M990" s="126">
        <v>41.518300000000004</v>
      </c>
      <c r="N990" s="126">
        <v>27.705400000000001</v>
      </c>
      <c r="O990" s="126">
        <v>11.5685</v>
      </c>
      <c r="P990" s="126">
        <v>14.275700000000001</v>
      </c>
      <c r="Q990" s="126">
        <v>10.243</v>
      </c>
      <c r="R990" s="126">
        <v>16.515599999999999</v>
      </c>
      <c r="S990" s="119" t="s">
        <v>1849</v>
      </c>
    </row>
    <row r="991" spans="1:19" x14ac:dyDescent="0.3">
      <c r="A991" s="122" t="s">
        <v>965</v>
      </c>
      <c r="B991" s="122" t="s">
        <v>994</v>
      </c>
      <c r="C991" s="122">
        <v>116547</v>
      </c>
      <c r="D991" s="125">
        <v>44260</v>
      </c>
      <c r="E991" s="126">
        <v>25.46</v>
      </c>
      <c r="F991" s="126">
        <v>-0.85670000000000002</v>
      </c>
      <c r="G991" s="126">
        <v>0.71199999999999997</v>
      </c>
      <c r="H991" s="126">
        <v>3.1187</v>
      </c>
      <c r="I991" s="126">
        <v>0.23619999999999999</v>
      </c>
      <c r="J991" s="126">
        <v>0.11799999999999999</v>
      </c>
      <c r="K991" s="126">
        <v>8.5251000000000001</v>
      </c>
      <c r="L991" s="126">
        <v>25.542400000000001</v>
      </c>
      <c r="M991" s="126">
        <v>39.890099999999997</v>
      </c>
      <c r="N991" s="126">
        <v>20.037700000000001</v>
      </c>
      <c r="O991" s="126">
        <v>8.9357000000000006</v>
      </c>
      <c r="P991" s="126">
        <v>13.5801</v>
      </c>
      <c r="Q991" s="126">
        <v>10.8514</v>
      </c>
      <c r="R991" s="126">
        <v>12.696199999999999</v>
      </c>
      <c r="S991" s="119" t="s">
        <v>1817</v>
      </c>
    </row>
    <row r="992" spans="1:19" x14ac:dyDescent="0.3">
      <c r="A992" s="122" t="s">
        <v>965</v>
      </c>
      <c r="B992" s="122" t="s">
        <v>995</v>
      </c>
      <c r="C992" s="122">
        <v>119133</v>
      </c>
      <c r="D992" s="125">
        <v>44260</v>
      </c>
      <c r="E992" s="126">
        <v>28.78</v>
      </c>
      <c r="F992" s="126">
        <v>-0.86119999999999997</v>
      </c>
      <c r="G992" s="126">
        <v>0.69979999999999998</v>
      </c>
      <c r="H992" s="126">
        <v>3.1172</v>
      </c>
      <c r="I992" s="126">
        <v>0.2787</v>
      </c>
      <c r="J992" s="126">
        <v>0.2089</v>
      </c>
      <c r="K992" s="126">
        <v>8.8914000000000009</v>
      </c>
      <c r="L992" s="126">
        <v>26.4499</v>
      </c>
      <c r="M992" s="126">
        <v>41.5642</v>
      </c>
      <c r="N992" s="126">
        <v>21.897500000000001</v>
      </c>
      <c r="O992" s="126">
        <v>10.5601</v>
      </c>
      <c r="P992" s="126">
        <v>15.3696</v>
      </c>
      <c r="Q992" s="126">
        <v>12.848100000000001</v>
      </c>
      <c r="R992" s="126">
        <v>14.328799999999999</v>
      </c>
      <c r="S992" s="119" t="s">
        <v>1817</v>
      </c>
    </row>
    <row r="993" spans="1:19" x14ac:dyDescent="0.3">
      <c r="A993" s="122" t="s">
        <v>965</v>
      </c>
      <c r="B993" s="122" t="s">
        <v>996</v>
      </c>
      <c r="C993" s="122">
        <v>112098</v>
      </c>
      <c r="D993" s="125">
        <v>44260</v>
      </c>
      <c r="E993" s="126">
        <v>36.270000000000003</v>
      </c>
      <c r="F993" s="126">
        <v>-1.1447000000000001</v>
      </c>
      <c r="G993" s="126">
        <v>-2.76E-2</v>
      </c>
      <c r="H993" s="126">
        <v>2.6316000000000002</v>
      </c>
      <c r="I993" s="126">
        <v>0.27650000000000002</v>
      </c>
      <c r="J993" s="126">
        <v>1.5682</v>
      </c>
      <c r="K993" s="126">
        <v>11.6343</v>
      </c>
      <c r="L993" s="126">
        <v>25.545200000000001</v>
      </c>
      <c r="M993" s="126">
        <v>38.540900000000001</v>
      </c>
      <c r="N993" s="126">
        <v>24.5108</v>
      </c>
      <c r="O993" s="126">
        <v>10.684900000000001</v>
      </c>
      <c r="P993" s="126">
        <v>13.292299999999999</v>
      </c>
      <c r="Q993" s="126">
        <v>11.8062</v>
      </c>
      <c r="R993" s="126">
        <v>14.8012</v>
      </c>
      <c r="S993" s="119"/>
    </row>
    <row r="994" spans="1:19" x14ac:dyDescent="0.3">
      <c r="A994" s="122" t="s">
        <v>965</v>
      </c>
      <c r="B994" s="122" t="s">
        <v>997</v>
      </c>
      <c r="C994" s="122">
        <v>120392</v>
      </c>
      <c r="D994" s="125">
        <v>44260</v>
      </c>
      <c r="E994" s="126">
        <v>40.909999999999997</v>
      </c>
      <c r="F994" s="126">
        <v>-1.1357999999999999</v>
      </c>
      <c r="G994" s="126">
        <v>0</v>
      </c>
      <c r="H994" s="126">
        <v>2.66</v>
      </c>
      <c r="I994" s="126">
        <v>0.34339999999999998</v>
      </c>
      <c r="J994" s="126">
        <v>1.665</v>
      </c>
      <c r="K994" s="126">
        <v>11.9901</v>
      </c>
      <c r="L994" s="126">
        <v>26.3825</v>
      </c>
      <c r="M994" s="126">
        <v>39.863199999999999</v>
      </c>
      <c r="N994" s="126">
        <v>26.1097</v>
      </c>
      <c r="O994" s="126">
        <v>12.321999999999999</v>
      </c>
      <c r="P994" s="126">
        <v>15.0951</v>
      </c>
      <c r="Q994" s="126">
        <v>15.0268</v>
      </c>
      <c r="R994" s="126">
        <v>16.3262</v>
      </c>
      <c r="S994" s="119"/>
    </row>
    <row r="995" spans="1:19" x14ac:dyDescent="0.3">
      <c r="A995" s="122" t="s">
        <v>965</v>
      </c>
      <c r="B995" s="122" t="s">
        <v>998</v>
      </c>
      <c r="C995" s="122">
        <v>100219</v>
      </c>
      <c r="D995" s="125">
        <v>44260</v>
      </c>
      <c r="E995" s="126">
        <v>84.023399999999995</v>
      </c>
      <c r="F995" s="126">
        <v>-0.62119999999999997</v>
      </c>
      <c r="G995" s="126">
        <v>0.10730000000000001</v>
      </c>
      <c r="H995" s="126">
        <v>1.8625</v>
      </c>
      <c r="I995" s="126">
        <v>-0.17829999999999999</v>
      </c>
      <c r="J995" s="126">
        <v>-0.14430000000000001</v>
      </c>
      <c r="K995" s="126">
        <v>8.1160999999999994</v>
      </c>
      <c r="L995" s="126">
        <v>20.023499999999999</v>
      </c>
      <c r="M995" s="126">
        <v>29.4833</v>
      </c>
      <c r="N995" s="126">
        <v>26.568000000000001</v>
      </c>
      <c r="O995" s="126">
        <v>9.7256999999999998</v>
      </c>
      <c r="P995" s="126">
        <v>11.0199</v>
      </c>
      <c r="Q995" s="126">
        <v>8.5497999999999994</v>
      </c>
      <c r="R995" s="126">
        <v>13.7027</v>
      </c>
      <c r="S995" s="119"/>
    </row>
    <row r="996" spans="1:19" x14ac:dyDescent="0.3">
      <c r="A996" s="122" t="s">
        <v>965</v>
      </c>
      <c r="B996" s="122" t="s">
        <v>999</v>
      </c>
      <c r="C996" s="122">
        <v>120490</v>
      </c>
      <c r="D996" s="125">
        <v>44260</v>
      </c>
      <c r="E996" s="126">
        <v>91.705799999999996</v>
      </c>
      <c r="F996" s="126">
        <v>-0.61829999999999996</v>
      </c>
      <c r="G996" s="126">
        <v>0.1164</v>
      </c>
      <c r="H996" s="126">
        <v>1.8839999999999999</v>
      </c>
      <c r="I996" s="126">
        <v>-0.13619999999999999</v>
      </c>
      <c r="J996" s="126">
        <v>-0.06</v>
      </c>
      <c r="K996" s="126">
        <v>8.4126999999999992</v>
      </c>
      <c r="L996" s="126">
        <v>20.683299999999999</v>
      </c>
      <c r="M996" s="126">
        <v>30.552499999999998</v>
      </c>
      <c r="N996" s="126">
        <v>27.967099999999999</v>
      </c>
      <c r="O996" s="126">
        <v>10.896699999999999</v>
      </c>
      <c r="P996" s="126">
        <v>12.2959</v>
      </c>
      <c r="Q996" s="126">
        <v>12.039899999999999</v>
      </c>
      <c r="R996" s="126">
        <v>14.868399999999999</v>
      </c>
      <c r="S996" s="119" t="s">
        <v>1817</v>
      </c>
    </row>
    <row r="997" spans="1:19" x14ac:dyDescent="0.3">
      <c r="A997" s="122" t="s">
        <v>965</v>
      </c>
      <c r="B997" s="122" t="s">
        <v>1000</v>
      </c>
      <c r="C997" s="122">
        <v>114457</v>
      </c>
      <c r="D997" s="125">
        <v>44260</v>
      </c>
      <c r="E997" s="126">
        <v>425.47968010461699</v>
      </c>
      <c r="F997" s="126">
        <v>-0.94089999999999996</v>
      </c>
      <c r="G997" s="126">
        <v>0.55940000000000001</v>
      </c>
      <c r="H997" s="126">
        <v>3.1730999999999998</v>
      </c>
      <c r="I997" s="126">
        <v>0.67010000000000003</v>
      </c>
      <c r="J997" s="126">
        <v>2.2988</v>
      </c>
      <c r="K997" s="126">
        <v>14.0938</v>
      </c>
      <c r="L997" s="126">
        <v>32.546999999999997</v>
      </c>
      <c r="M997" s="126">
        <v>49.0762</v>
      </c>
      <c r="N997" s="126">
        <v>33.7804</v>
      </c>
      <c r="O997" s="126">
        <v>12.945</v>
      </c>
      <c r="P997" s="126">
        <v>14.607100000000001</v>
      </c>
      <c r="Q997" s="126">
        <v>18.408300000000001</v>
      </c>
      <c r="R997" s="126">
        <v>19.045999999999999</v>
      </c>
      <c r="S997" s="119" t="s">
        <v>1817</v>
      </c>
    </row>
    <row r="998" spans="1:19" x14ac:dyDescent="0.3">
      <c r="A998" s="122" t="s">
        <v>965</v>
      </c>
      <c r="B998" s="122" t="s">
        <v>1001</v>
      </c>
      <c r="C998" s="122">
        <v>120153</v>
      </c>
      <c r="D998" s="125">
        <v>44260</v>
      </c>
      <c r="E998" s="126">
        <v>95.668307253687104</v>
      </c>
      <c r="F998" s="126">
        <v>-0.93869999999999998</v>
      </c>
      <c r="G998" s="126">
        <v>0.56610000000000005</v>
      </c>
      <c r="H998" s="126">
        <v>3.1962000000000002</v>
      </c>
      <c r="I998" s="126">
        <v>0.71360000000000001</v>
      </c>
      <c r="J998" s="126">
        <v>2.3923999999999999</v>
      </c>
      <c r="K998" s="126">
        <v>14.4307</v>
      </c>
      <c r="L998" s="126">
        <v>33.316099999999999</v>
      </c>
      <c r="M998" s="126">
        <v>50.366799999999998</v>
      </c>
      <c r="N998" s="126">
        <v>35.350900000000003</v>
      </c>
      <c r="O998" s="126">
        <v>14.2316</v>
      </c>
      <c r="P998" s="126">
        <v>15.991300000000001</v>
      </c>
      <c r="Q998" s="126">
        <v>14.4788</v>
      </c>
      <c r="R998" s="126">
        <v>20.3933</v>
      </c>
      <c r="S998" s="119" t="s">
        <v>1817</v>
      </c>
    </row>
    <row r="999" spans="1:19" x14ac:dyDescent="0.3">
      <c r="A999" s="122" t="s">
        <v>965</v>
      </c>
      <c r="B999" s="122" t="s">
        <v>1002</v>
      </c>
      <c r="C999" s="122">
        <v>119308</v>
      </c>
      <c r="D999" s="125">
        <v>44260</v>
      </c>
      <c r="E999" s="126">
        <v>37.142000000000003</v>
      </c>
      <c r="F999" s="126">
        <v>-1.1892</v>
      </c>
      <c r="G999" s="126">
        <v>-5.3800000000000001E-2</v>
      </c>
      <c r="H999" s="126">
        <v>2.5371000000000001</v>
      </c>
      <c r="I999" s="126">
        <v>-0.12640000000000001</v>
      </c>
      <c r="J999" s="126">
        <v>0.28620000000000001</v>
      </c>
      <c r="K999" s="126">
        <v>12.391400000000001</v>
      </c>
      <c r="L999" s="126">
        <v>29.396599999999999</v>
      </c>
      <c r="M999" s="126">
        <v>43.294800000000002</v>
      </c>
      <c r="N999" s="126">
        <v>28.186399999999999</v>
      </c>
      <c r="O999" s="126">
        <v>12.0802</v>
      </c>
      <c r="P999" s="126">
        <v>14.3741</v>
      </c>
      <c r="Q999" s="126">
        <v>13.726000000000001</v>
      </c>
      <c r="R999" s="126">
        <v>17.7944</v>
      </c>
      <c r="S999" s="119" t="s">
        <v>1817</v>
      </c>
    </row>
    <row r="1000" spans="1:19" x14ac:dyDescent="0.3">
      <c r="A1000" s="122" t="s">
        <v>965</v>
      </c>
      <c r="B1000" s="122" t="s">
        <v>1003</v>
      </c>
      <c r="C1000" s="122">
        <v>118069</v>
      </c>
      <c r="D1000" s="125">
        <v>44260</v>
      </c>
      <c r="E1000" s="126">
        <v>34.93</v>
      </c>
      <c r="F1000" s="126">
        <v>-1.1937</v>
      </c>
      <c r="G1000" s="126">
        <v>-6.0100000000000001E-2</v>
      </c>
      <c r="H1000" s="126">
        <v>2.5211999999999999</v>
      </c>
      <c r="I1000" s="126">
        <v>-0.16009999999999999</v>
      </c>
      <c r="J1000" s="126">
        <v>0.21809999999999999</v>
      </c>
      <c r="K1000" s="126">
        <v>12.1492</v>
      </c>
      <c r="L1000" s="126">
        <v>28.8264</v>
      </c>
      <c r="M1000" s="126">
        <v>42.338999999999999</v>
      </c>
      <c r="N1000" s="126">
        <v>27.0367</v>
      </c>
      <c r="O1000" s="126">
        <v>11.1266</v>
      </c>
      <c r="P1000" s="126">
        <v>13.448499999999999</v>
      </c>
      <c r="Q1000" s="126">
        <v>9.8024000000000004</v>
      </c>
      <c r="R1000" s="126">
        <v>16.778099999999998</v>
      </c>
      <c r="S1000" s="119" t="s">
        <v>1817</v>
      </c>
    </row>
    <row r="1001" spans="1:19" x14ac:dyDescent="0.3">
      <c r="A1001" s="122" t="s">
        <v>965</v>
      </c>
      <c r="B1001" s="122" t="s">
        <v>1004</v>
      </c>
      <c r="C1001" s="122">
        <v>106871</v>
      </c>
      <c r="D1001" s="125">
        <v>44260</v>
      </c>
      <c r="E1001" s="126">
        <v>38.4762983261706</v>
      </c>
      <c r="F1001" s="126">
        <v>-0.68010000000000004</v>
      </c>
      <c r="G1001" s="126">
        <v>0.77229999999999999</v>
      </c>
      <c r="H1001" s="126">
        <v>3.3216999999999999</v>
      </c>
      <c r="I1001" s="126">
        <v>-0.44119999999999998</v>
      </c>
      <c r="J1001" s="126">
        <v>-0.36609999999999998</v>
      </c>
      <c r="K1001" s="126">
        <v>9.8508999999999993</v>
      </c>
      <c r="L1001" s="126">
        <v>28.016500000000001</v>
      </c>
      <c r="M1001" s="126">
        <v>39.806600000000003</v>
      </c>
      <c r="N1001" s="126">
        <v>20.288799999999998</v>
      </c>
      <c r="O1001" s="126">
        <v>12.3353</v>
      </c>
      <c r="P1001" s="126">
        <v>13.516400000000001</v>
      </c>
      <c r="Q1001" s="126">
        <v>10.157500000000001</v>
      </c>
      <c r="R1001" s="126">
        <v>17.795999999999999</v>
      </c>
      <c r="S1001" s="119" t="s">
        <v>1817</v>
      </c>
    </row>
    <row r="1002" spans="1:19" x14ac:dyDescent="0.3">
      <c r="A1002" s="122" t="s">
        <v>965</v>
      </c>
      <c r="B1002" s="122" t="s">
        <v>1005</v>
      </c>
      <c r="C1002" s="122">
        <v>120267</v>
      </c>
      <c r="D1002" s="125">
        <v>44260</v>
      </c>
      <c r="E1002" s="126">
        <v>37.281500000000001</v>
      </c>
      <c r="F1002" s="126">
        <v>-0.67589999999999995</v>
      </c>
      <c r="G1002" s="126">
        <v>0.78559999999999997</v>
      </c>
      <c r="H1002" s="126">
        <v>3.3536000000000001</v>
      </c>
      <c r="I1002" s="126">
        <v>-0.37859999999999999</v>
      </c>
      <c r="J1002" s="126">
        <v>-0.2414</v>
      </c>
      <c r="K1002" s="126">
        <v>10.225</v>
      </c>
      <c r="L1002" s="126">
        <v>28.8003</v>
      </c>
      <c r="M1002" s="126">
        <v>41.025500000000001</v>
      </c>
      <c r="N1002" s="126">
        <v>21.649699999999999</v>
      </c>
      <c r="O1002" s="126">
        <v>13.524699999999999</v>
      </c>
      <c r="P1002" s="126">
        <v>14.7392</v>
      </c>
      <c r="Q1002" s="126">
        <v>13.308999999999999</v>
      </c>
      <c r="R1002" s="126">
        <v>19.0046</v>
      </c>
      <c r="S1002" s="119" t="s">
        <v>1817</v>
      </c>
    </row>
    <row r="1003" spans="1:19" x14ac:dyDescent="0.3">
      <c r="A1003" s="122" t="s">
        <v>965</v>
      </c>
      <c r="B1003" s="122" t="s">
        <v>1006</v>
      </c>
      <c r="C1003" s="122">
        <v>146549</v>
      </c>
      <c r="D1003" s="125">
        <v>44260</v>
      </c>
      <c r="E1003" s="126">
        <v>13.7399</v>
      </c>
      <c r="F1003" s="126">
        <v>-1.3873</v>
      </c>
      <c r="G1003" s="126">
        <v>-0.15840000000000001</v>
      </c>
      <c r="H1003" s="126">
        <v>2.0863</v>
      </c>
      <c r="I1003" s="126">
        <v>-0.2382</v>
      </c>
      <c r="J1003" s="126">
        <v>0.92330000000000001</v>
      </c>
      <c r="K1003" s="126">
        <v>15.733700000000001</v>
      </c>
      <c r="L1003" s="126">
        <v>35.618299999999998</v>
      </c>
      <c r="M1003" s="126">
        <v>47.243699999999997</v>
      </c>
      <c r="N1003" s="126">
        <v>33.827199999999998</v>
      </c>
      <c r="O1003" s="126"/>
      <c r="P1003" s="126"/>
      <c r="Q1003" s="126">
        <v>17.45</v>
      </c>
      <c r="R1003" s="126"/>
      <c r="S1003" s="119" t="s">
        <v>1817</v>
      </c>
    </row>
    <row r="1004" spans="1:19" x14ac:dyDescent="0.3">
      <c r="A1004" s="122" t="s">
        <v>965</v>
      </c>
      <c r="B1004" s="122" t="s">
        <v>1007</v>
      </c>
      <c r="C1004" s="122">
        <v>146551</v>
      </c>
      <c r="D1004" s="125">
        <v>44260</v>
      </c>
      <c r="E1004" s="126">
        <v>13.226800000000001</v>
      </c>
      <c r="F1004" s="126">
        <v>-1.3918999999999999</v>
      </c>
      <c r="G1004" s="126">
        <v>-0.17280000000000001</v>
      </c>
      <c r="H1004" s="126">
        <v>2.0522999999999998</v>
      </c>
      <c r="I1004" s="126">
        <v>-0.30530000000000002</v>
      </c>
      <c r="J1004" s="126">
        <v>0.78710000000000002</v>
      </c>
      <c r="K1004" s="126">
        <v>15.235099999999999</v>
      </c>
      <c r="L1004" s="126">
        <v>34.440600000000003</v>
      </c>
      <c r="M1004" s="126">
        <v>45.2361</v>
      </c>
      <c r="N1004" s="126">
        <v>31.4543</v>
      </c>
      <c r="O1004" s="126"/>
      <c r="P1004" s="126"/>
      <c r="Q1004" s="126">
        <v>15.2087</v>
      </c>
      <c r="R1004" s="126"/>
      <c r="S1004" s="119" t="s">
        <v>1817</v>
      </c>
    </row>
    <row r="1005" spans="1:19" x14ac:dyDescent="0.3">
      <c r="A1005" s="122" t="s">
        <v>965</v>
      </c>
      <c r="B1005" s="122" t="s">
        <v>1008</v>
      </c>
      <c r="C1005" s="122">
        <v>118825</v>
      </c>
      <c r="D1005" s="125">
        <v>44260</v>
      </c>
      <c r="E1005" s="126">
        <v>71.953000000000003</v>
      </c>
      <c r="F1005" s="126">
        <v>-1.0044</v>
      </c>
      <c r="G1005" s="126">
        <v>-7.7799999999999994E-2</v>
      </c>
      <c r="H1005" s="126">
        <v>2.3266</v>
      </c>
      <c r="I1005" s="126">
        <v>0.1099</v>
      </c>
      <c r="J1005" s="126">
        <v>0.8649</v>
      </c>
      <c r="K1005" s="126">
        <v>13.478</v>
      </c>
      <c r="L1005" s="126">
        <v>29.886099999999999</v>
      </c>
      <c r="M1005" s="126">
        <v>48.420999999999999</v>
      </c>
      <c r="N1005" s="126">
        <v>32.062600000000003</v>
      </c>
      <c r="O1005" s="126">
        <v>14.1637</v>
      </c>
      <c r="P1005" s="126">
        <v>18.475999999999999</v>
      </c>
      <c r="Q1005" s="126">
        <v>17.825199999999999</v>
      </c>
      <c r="R1005" s="126">
        <v>18.363399999999999</v>
      </c>
      <c r="S1005" s="119" t="s">
        <v>1817</v>
      </c>
    </row>
    <row r="1006" spans="1:19" x14ac:dyDescent="0.3">
      <c r="A1006" s="122" t="s">
        <v>965</v>
      </c>
      <c r="B1006" s="122" t="s">
        <v>1009</v>
      </c>
      <c r="C1006" s="122">
        <v>107578</v>
      </c>
      <c r="D1006" s="125">
        <v>44260</v>
      </c>
      <c r="E1006" s="126">
        <v>66.727999999999994</v>
      </c>
      <c r="F1006" s="126">
        <v>-1.0073000000000001</v>
      </c>
      <c r="G1006" s="126">
        <v>-8.6800000000000002E-2</v>
      </c>
      <c r="H1006" s="126">
        <v>2.3028</v>
      </c>
      <c r="I1006" s="126">
        <v>6.7500000000000004E-2</v>
      </c>
      <c r="J1006" s="126">
        <v>0.77780000000000005</v>
      </c>
      <c r="K1006" s="126">
        <v>13.167400000000001</v>
      </c>
      <c r="L1006" s="126">
        <v>29.1751</v>
      </c>
      <c r="M1006" s="126">
        <v>47.214700000000001</v>
      </c>
      <c r="N1006" s="126">
        <v>30.619</v>
      </c>
      <c r="O1006" s="126">
        <v>12.9808</v>
      </c>
      <c r="P1006" s="126">
        <v>17.393000000000001</v>
      </c>
      <c r="Q1006" s="126">
        <v>15.816700000000001</v>
      </c>
      <c r="R1006" s="126">
        <v>17.076499999999999</v>
      </c>
      <c r="S1006" s="119" t="s">
        <v>1817</v>
      </c>
    </row>
    <row r="1007" spans="1:19" x14ac:dyDescent="0.3">
      <c r="A1007" s="122" t="s">
        <v>965</v>
      </c>
      <c r="B1007" s="122" t="s">
        <v>1010</v>
      </c>
      <c r="C1007" s="122">
        <v>106235</v>
      </c>
      <c r="D1007" s="125">
        <v>44260</v>
      </c>
      <c r="E1007" s="126">
        <v>41.732399999999998</v>
      </c>
      <c r="F1007" s="126">
        <v>-1.5618000000000001</v>
      </c>
      <c r="G1007" s="126">
        <v>-0.62080000000000002</v>
      </c>
      <c r="H1007" s="126">
        <v>1.65</v>
      </c>
      <c r="I1007" s="126">
        <v>0.50619999999999998</v>
      </c>
      <c r="J1007" s="126">
        <v>1.8573999999999999</v>
      </c>
      <c r="K1007" s="126">
        <v>17.070599999999999</v>
      </c>
      <c r="L1007" s="126">
        <v>34.545999999999999</v>
      </c>
      <c r="M1007" s="126">
        <v>49.151400000000002</v>
      </c>
      <c r="N1007" s="126">
        <v>27.803799999999999</v>
      </c>
      <c r="O1007" s="126">
        <v>9.1668000000000003</v>
      </c>
      <c r="P1007" s="126">
        <v>14.3466</v>
      </c>
      <c r="Q1007" s="126">
        <v>11.0908</v>
      </c>
      <c r="R1007" s="126">
        <v>11.608599999999999</v>
      </c>
      <c r="S1007" s="119"/>
    </row>
    <row r="1008" spans="1:19" x14ac:dyDescent="0.3">
      <c r="A1008" s="122" t="s">
        <v>965</v>
      </c>
      <c r="B1008" s="122" t="s">
        <v>1011</v>
      </c>
      <c r="C1008" s="122">
        <v>118632</v>
      </c>
      <c r="D1008" s="125">
        <v>44260</v>
      </c>
      <c r="E1008" s="126">
        <v>44.853200000000001</v>
      </c>
      <c r="F1008" s="126">
        <v>-1.56</v>
      </c>
      <c r="G1008" s="126">
        <v>-0.61509999999999998</v>
      </c>
      <c r="H1008" s="126">
        <v>1.6637</v>
      </c>
      <c r="I1008" s="126">
        <v>0.53210000000000002</v>
      </c>
      <c r="J1008" s="126">
        <v>1.9119999999999999</v>
      </c>
      <c r="K1008" s="126">
        <v>17.278600000000001</v>
      </c>
      <c r="L1008" s="126">
        <v>35.067500000000003</v>
      </c>
      <c r="M1008" s="126">
        <v>50.053899999999999</v>
      </c>
      <c r="N1008" s="126">
        <v>28.901499999999999</v>
      </c>
      <c r="O1008" s="126">
        <v>10.1539</v>
      </c>
      <c r="P1008" s="126">
        <v>15.4826</v>
      </c>
      <c r="Q1008" s="126">
        <v>14.7281</v>
      </c>
      <c r="R1008" s="126">
        <v>12.5421</v>
      </c>
      <c r="S1008" s="119" t="s">
        <v>1817</v>
      </c>
    </row>
    <row r="1009" spans="1:19" x14ac:dyDescent="0.3">
      <c r="A1009" s="122" t="s">
        <v>965</v>
      </c>
      <c r="B1009" s="122" t="s">
        <v>1012</v>
      </c>
      <c r="C1009" s="122">
        <v>138308</v>
      </c>
      <c r="D1009" s="125">
        <v>44260</v>
      </c>
      <c r="E1009" s="126">
        <v>215.59</v>
      </c>
      <c r="F1009" s="126">
        <v>-0.89639999999999997</v>
      </c>
      <c r="G1009" s="126">
        <v>0.4052</v>
      </c>
      <c r="H1009" s="126">
        <v>2.4327000000000001</v>
      </c>
      <c r="I1009" s="126">
        <v>9.7500000000000003E-2</v>
      </c>
      <c r="J1009" s="126">
        <v>0.4894</v>
      </c>
      <c r="K1009" s="126">
        <v>11.8902</v>
      </c>
      <c r="L1009" s="126">
        <v>29.889099999999999</v>
      </c>
      <c r="M1009" s="126">
        <v>44.613599999999998</v>
      </c>
      <c r="N1009" s="126">
        <v>27.939</v>
      </c>
      <c r="O1009" s="126">
        <v>11.016999999999999</v>
      </c>
      <c r="P1009" s="126">
        <v>12.9877</v>
      </c>
      <c r="Q1009" s="126">
        <v>18.482199999999999</v>
      </c>
      <c r="R1009" s="126">
        <v>16.968</v>
      </c>
      <c r="S1009" s="119" t="s">
        <v>1817</v>
      </c>
    </row>
    <row r="1010" spans="1:19" x14ac:dyDescent="0.3">
      <c r="A1010" s="122" t="s">
        <v>965</v>
      </c>
      <c r="B1010" s="122" t="s">
        <v>1013</v>
      </c>
      <c r="C1010" s="122">
        <v>138312</v>
      </c>
      <c r="D1010" s="125">
        <v>44260</v>
      </c>
      <c r="E1010" s="126">
        <v>239.45</v>
      </c>
      <c r="F1010" s="126">
        <v>-0.88990000000000002</v>
      </c>
      <c r="G1010" s="126">
        <v>0.4194</v>
      </c>
      <c r="H1010" s="126">
        <v>2.4603999999999999</v>
      </c>
      <c r="I1010" s="126">
        <v>0.15890000000000001</v>
      </c>
      <c r="J1010" s="126">
        <v>0.60919999999999996</v>
      </c>
      <c r="K1010" s="126">
        <v>12.3177</v>
      </c>
      <c r="L1010" s="126">
        <v>30.868400000000001</v>
      </c>
      <c r="M1010" s="126">
        <v>46.255800000000001</v>
      </c>
      <c r="N1010" s="126">
        <v>29.867699999999999</v>
      </c>
      <c r="O1010" s="126">
        <v>12.575699999999999</v>
      </c>
      <c r="P1010" s="126">
        <v>14.6655</v>
      </c>
      <c r="Q1010" s="126">
        <v>14.7218</v>
      </c>
      <c r="R1010" s="126">
        <v>18.5701</v>
      </c>
      <c r="S1010" s="119" t="s">
        <v>1817</v>
      </c>
    </row>
    <row r="1011" spans="1:19" x14ac:dyDescent="0.3">
      <c r="A1011" s="122" t="s">
        <v>965</v>
      </c>
      <c r="B1011" s="122" t="s">
        <v>1014</v>
      </c>
      <c r="C1011" s="122">
        <v>119598</v>
      </c>
      <c r="D1011" s="125">
        <v>44260</v>
      </c>
      <c r="E1011" s="126">
        <v>56.9587</v>
      </c>
      <c r="F1011" s="126">
        <v>-1.2341</v>
      </c>
      <c r="G1011" s="126">
        <v>-0.4375</v>
      </c>
      <c r="H1011" s="126">
        <v>2.5600999999999998</v>
      </c>
      <c r="I1011" s="126">
        <v>3.7100000000000001E-2</v>
      </c>
      <c r="J1011" s="126">
        <v>1.2888999999999999</v>
      </c>
      <c r="K1011" s="126">
        <v>15.1418</v>
      </c>
      <c r="L1011" s="126">
        <v>36.942700000000002</v>
      </c>
      <c r="M1011" s="126">
        <v>52.422699999999999</v>
      </c>
      <c r="N1011" s="126">
        <v>37.6922</v>
      </c>
      <c r="O1011" s="126">
        <v>13.1882</v>
      </c>
      <c r="P1011" s="126">
        <v>15.662800000000001</v>
      </c>
      <c r="Q1011" s="126">
        <v>16.1693</v>
      </c>
      <c r="R1011" s="126">
        <v>20.4754</v>
      </c>
      <c r="S1011" s="119" t="s">
        <v>1817</v>
      </c>
    </row>
    <row r="1012" spans="1:19" x14ac:dyDescent="0.3">
      <c r="A1012" s="122" t="s">
        <v>965</v>
      </c>
      <c r="B1012" s="122" t="s">
        <v>1015</v>
      </c>
      <c r="C1012" s="122">
        <v>103504</v>
      </c>
      <c r="D1012" s="125">
        <v>44260</v>
      </c>
      <c r="E1012" s="126">
        <v>53.051299999999998</v>
      </c>
      <c r="F1012" s="126">
        <v>-1.236</v>
      </c>
      <c r="G1012" s="126">
        <v>-0.44340000000000002</v>
      </c>
      <c r="H1012" s="126">
        <v>2.5457000000000001</v>
      </c>
      <c r="I1012" s="126">
        <v>8.8999999999999999E-3</v>
      </c>
      <c r="J1012" s="126">
        <v>1.2319</v>
      </c>
      <c r="K1012" s="126">
        <v>14.921900000000001</v>
      </c>
      <c r="L1012" s="126">
        <v>36.449199999999998</v>
      </c>
      <c r="M1012" s="126">
        <v>51.602899999999998</v>
      </c>
      <c r="N1012" s="126">
        <v>36.641800000000003</v>
      </c>
      <c r="O1012" s="126">
        <v>12.255599999999999</v>
      </c>
      <c r="P1012" s="126">
        <v>14.5593</v>
      </c>
      <c r="Q1012" s="126">
        <v>11.658899999999999</v>
      </c>
      <c r="R1012" s="126">
        <v>19.581099999999999</v>
      </c>
      <c r="S1012" s="119" t="s">
        <v>1817</v>
      </c>
    </row>
    <row r="1013" spans="1:19" x14ac:dyDescent="0.3">
      <c r="A1013" s="122" t="s">
        <v>965</v>
      </c>
      <c r="B1013" s="122" t="s">
        <v>1016</v>
      </c>
      <c r="C1013" s="122">
        <v>100475</v>
      </c>
      <c r="D1013" s="125">
        <v>44260</v>
      </c>
      <c r="E1013" s="126">
        <v>612.32400581543197</v>
      </c>
      <c r="F1013" s="126">
        <v>-1.2598</v>
      </c>
      <c r="G1013" s="126">
        <v>0.16700000000000001</v>
      </c>
      <c r="H1013" s="126">
        <v>2.5815999999999999</v>
      </c>
      <c r="I1013" s="126">
        <v>0.23330000000000001</v>
      </c>
      <c r="J1013" s="126">
        <v>1.0358000000000001</v>
      </c>
      <c r="K1013" s="126">
        <v>17.305399999999999</v>
      </c>
      <c r="L1013" s="126">
        <v>34.905099999999997</v>
      </c>
      <c r="M1013" s="126">
        <v>48.539000000000001</v>
      </c>
      <c r="N1013" s="126">
        <v>28.258700000000001</v>
      </c>
      <c r="O1013" s="126">
        <v>10.8994</v>
      </c>
      <c r="P1013" s="126">
        <v>13.1683</v>
      </c>
      <c r="Q1013" s="126">
        <v>19.7363</v>
      </c>
      <c r="R1013" s="126">
        <v>16.267099999999999</v>
      </c>
      <c r="S1013" s="119" t="s">
        <v>1817</v>
      </c>
    </row>
    <row r="1014" spans="1:19" x14ac:dyDescent="0.3">
      <c r="A1014" s="122" t="s">
        <v>965</v>
      </c>
      <c r="B1014" s="122" t="s">
        <v>1017</v>
      </c>
      <c r="C1014" s="122">
        <v>119160</v>
      </c>
      <c r="D1014" s="125">
        <v>44260</v>
      </c>
      <c r="E1014" s="126">
        <v>307.02629999999999</v>
      </c>
      <c r="F1014" s="126">
        <v>-1.2577</v>
      </c>
      <c r="G1014" s="126">
        <v>0.1734</v>
      </c>
      <c r="H1014" s="126">
        <v>2.597</v>
      </c>
      <c r="I1014" s="126">
        <v>0.26450000000000001</v>
      </c>
      <c r="J1014" s="126">
        <v>1.0982000000000001</v>
      </c>
      <c r="K1014" s="126">
        <v>17.540600000000001</v>
      </c>
      <c r="L1014" s="126">
        <v>35.446599999999997</v>
      </c>
      <c r="M1014" s="126">
        <v>49.452500000000001</v>
      </c>
      <c r="N1014" s="126">
        <v>29.331099999999999</v>
      </c>
      <c r="O1014" s="126">
        <v>12.0458</v>
      </c>
      <c r="P1014" s="126">
        <v>14.6121</v>
      </c>
      <c r="Q1014" s="126">
        <v>13.5517</v>
      </c>
      <c r="R1014" s="126">
        <v>17.249500000000001</v>
      </c>
      <c r="S1014" s="119" t="s">
        <v>1817</v>
      </c>
    </row>
    <row r="1015" spans="1:19" x14ac:dyDescent="0.3">
      <c r="A1015" s="122" t="s">
        <v>965</v>
      </c>
      <c r="B1015" s="122" t="s">
        <v>1018</v>
      </c>
      <c r="C1015" s="122">
        <v>118870</v>
      </c>
      <c r="D1015" s="125">
        <v>44260</v>
      </c>
      <c r="E1015" s="126">
        <v>93.69</v>
      </c>
      <c r="F1015" s="126">
        <v>-1.1083000000000001</v>
      </c>
      <c r="G1015" s="126">
        <v>-0.22359999999999999</v>
      </c>
      <c r="H1015" s="126">
        <v>2.2705000000000002</v>
      </c>
      <c r="I1015" s="126">
        <v>-0.64690000000000003</v>
      </c>
      <c r="J1015" s="126">
        <v>-0.66790000000000005</v>
      </c>
      <c r="K1015" s="126">
        <v>9.5917999999999992</v>
      </c>
      <c r="L1015" s="126">
        <v>25.944299999999998</v>
      </c>
      <c r="M1015" s="126">
        <v>37.962000000000003</v>
      </c>
      <c r="N1015" s="126">
        <v>22.534700000000001</v>
      </c>
      <c r="O1015" s="126">
        <v>8.0477000000000007</v>
      </c>
      <c r="P1015" s="126">
        <v>10.745799999999999</v>
      </c>
      <c r="Q1015" s="126">
        <v>9.6094000000000008</v>
      </c>
      <c r="R1015" s="126">
        <v>12.1395</v>
      </c>
      <c r="S1015" s="119" t="s">
        <v>1817</v>
      </c>
    </row>
    <row r="1016" spans="1:19" x14ac:dyDescent="0.3">
      <c r="A1016" s="122" t="s">
        <v>965</v>
      </c>
      <c r="B1016" s="122" t="s">
        <v>1019</v>
      </c>
      <c r="C1016" s="122">
        <v>101209</v>
      </c>
      <c r="D1016" s="125">
        <v>44260</v>
      </c>
      <c r="E1016" s="126">
        <v>118.613333333333</v>
      </c>
      <c r="F1016" s="126">
        <v>-1.1115999999999999</v>
      </c>
      <c r="G1016" s="126">
        <v>-0.2243</v>
      </c>
      <c r="H1016" s="126">
        <v>2.2646000000000002</v>
      </c>
      <c r="I1016" s="126">
        <v>-0.64780000000000004</v>
      </c>
      <c r="J1016" s="126">
        <v>-0.66990000000000005</v>
      </c>
      <c r="K1016" s="126">
        <v>9.5701000000000001</v>
      </c>
      <c r="L1016" s="126">
        <v>25.898700000000002</v>
      </c>
      <c r="M1016" s="126">
        <v>37.8797</v>
      </c>
      <c r="N1016" s="126">
        <v>22.416399999999999</v>
      </c>
      <c r="O1016" s="126">
        <v>7.6832000000000003</v>
      </c>
      <c r="P1016" s="126">
        <v>10.123100000000001</v>
      </c>
      <c r="Q1016" s="126">
        <v>9.9665999999999997</v>
      </c>
      <c r="R1016" s="126">
        <v>11.934100000000001</v>
      </c>
      <c r="S1016" s="119" t="s">
        <v>1817</v>
      </c>
    </row>
    <row r="1017" spans="1:19" x14ac:dyDescent="0.3">
      <c r="A1017" s="122" t="s">
        <v>965</v>
      </c>
      <c r="B1017" s="122" t="s">
        <v>1020</v>
      </c>
      <c r="C1017" s="122">
        <v>141248</v>
      </c>
      <c r="D1017" s="125">
        <v>44260</v>
      </c>
      <c r="E1017" s="126">
        <v>14.35</v>
      </c>
      <c r="F1017" s="126">
        <v>-0.89780000000000004</v>
      </c>
      <c r="G1017" s="126">
        <v>0.20949999999999999</v>
      </c>
      <c r="H1017" s="126">
        <v>2.7201</v>
      </c>
      <c r="I1017" s="126">
        <v>-6.9599999999999995E-2</v>
      </c>
      <c r="J1017" s="126">
        <v>0.34970000000000001</v>
      </c>
      <c r="K1017" s="126">
        <v>12.814500000000001</v>
      </c>
      <c r="L1017" s="126">
        <v>30.454499999999999</v>
      </c>
      <c r="M1017" s="126">
        <v>44.9495</v>
      </c>
      <c r="N1017" s="126">
        <v>31.772300000000001</v>
      </c>
      <c r="O1017" s="126">
        <v>11.1045</v>
      </c>
      <c r="P1017" s="126"/>
      <c r="Q1017" s="126">
        <v>9.9182000000000006</v>
      </c>
      <c r="R1017" s="126">
        <v>17.495799999999999</v>
      </c>
      <c r="S1017" s="119" t="s">
        <v>1817</v>
      </c>
    </row>
    <row r="1018" spans="1:19" x14ac:dyDescent="0.3">
      <c r="A1018" s="122" t="s">
        <v>965</v>
      </c>
      <c r="B1018" s="122" t="s">
        <v>1021</v>
      </c>
      <c r="C1018" s="122">
        <v>141247</v>
      </c>
      <c r="D1018" s="125">
        <v>44260</v>
      </c>
      <c r="E1018" s="126">
        <v>13.97</v>
      </c>
      <c r="F1018" s="126">
        <v>-0.92200000000000004</v>
      </c>
      <c r="G1018" s="126">
        <v>0.1434</v>
      </c>
      <c r="H1018" s="126">
        <v>2.7206000000000001</v>
      </c>
      <c r="I1018" s="126">
        <v>-0.14299999999999999</v>
      </c>
      <c r="J1018" s="126">
        <v>0.28720000000000001</v>
      </c>
      <c r="K1018" s="126">
        <v>12.661300000000001</v>
      </c>
      <c r="L1018" s="126">
        <v>30.0745</v>
      </c>
      <c r="M1018" s="126">
        <v>44.318199999999997</v>
      </c>
      <c r="N1018" s="126">
        <v>30.927800000000001</v>
      </c>
      <c r="O1018" s="126">
        <v>10.504300000000001</v>
      </c>
      <c r="P1018" s="126"/>
      <c r="Q1018" s="126">
        <v>9.1485000000000003</v>
      </c>
      <c r="R1018" s="126">
        <v>16.833600000000001</v>
      </c>
      <c r="S1018" s="119" t="s">
        <v>1817</v>
      </c>
    </row>
    <row r="1019" spans="1:19" x14ac:dyDescent="0.3">
      <c r="A1019" s="122" t="s">
        <v>965</v>
      </c>
      <c r="B1019" s="122" t="s">
        <v>1022</v>
      </c>
      <c r="C1019" s="122">
        <v>120657</v>
      </c>
      <c r="D1019" s="125">
        <v>44260</v>
      </c>
      <c r="E1019" s="126">
        <v>77.042095010888801</v>
      </c>
      <c r="F1019" s="126">
        <v>-1.1099000000000001</v>
      </c>
      <c r="G1019" s="126">
        <v>0.183</v>
      </c>
      <c r="H1019" s="126">
        <v>2.8879000000000001</v>
      </c>
      <c r="I1019" s="126">
        <v>1.5699999999999999E-2</v>
      </c>
      <c r="J1019" s="126">
        <v>9.9000000000000005E-2</v>
      </c>
      <c r="K1019" s="126">
        <v>12.3072</v>
      </c>
      <c r="L1019" s="126">
        <v>31.850200000000001</v>
      </c>
      <c r="M1019" s="126">
        <v>46.734699999999997</v>
      </c>
      <c r="N1019" s="126">
        <v>32.683</v>
      </c>
      <c r="O1019" s="126">
        <v>13.052099999999999</v>
      </c>
      <c r="P1019" s="126">
        <v>15.300599999999999</v>
      </c>
      <c r="Q1019" s="126">
        <v>14.002599999999999</v>
      </c>
      <c r="R1019" s="126">
        <v>18.6234</v>
      </c>
      <c r="S1019" s="119" t="s">
        <v>1817</v>
      </c>
    </row>
    <row r="1020" spans="1:19" x14ac:dyDescent="0.3">
      <c r="A1020" s="122" t="s">
        <v>965</v>
      </c>
      <c r="B1020" s="122" t="s">
        <v>1023</v>
      </c>
      <c r="C1020" s="122">
        <v>100650</v>
      </c>
      <c r="D1020" s="125">
        <v>44260</v>
      </c>
      <c r="E1020" s="126">
        <v>800.82910317861399</v>
      </c>
      <c r="F1020" s="126">
        <v>-1.1126</v>
      </c>
      <c r="G1020" s="126">
        <v>0.17460000000000001</v>
      </c>
      <c r="H1020" s="126">
        <v>2.8691</v>
      </c>
      <c r="I1020" s="126">
        <v>-2.0899999999999998E-2</v>
      </c>
      <c r="J1020" s="126">
        <v>2.75E-2</v>
      </c>
      <c r="K1020" s="126">
        <v>12.056699999999999</v>
      </c>
      <c r="L1020" s="126">
        <v>31.264700000000001</v>
      </c>
      <c r="M1020" s="126">
        <v>45.712499999999999</v>
      </c>
      <c r="N1020" s="126">
        <v>31.388100000000001</v>
      </c>
      <c r="O1020" s="126">
        <v>11.894600000000001</v>
      </c>
      <c r="P1020" s="126">
        <v>14.280799999999999</v>
      </c>
      <c r="Q1020" s="126">
        <v>13.584199999999999</v>
      </c>
      <c r="R1020" s="126">
        <v>17.350899999999999</v>
      </c>
      <c r="S1020" s="119" t="s">
        <v>1817</v>
      </c>
    </row>
    <row r="1021" spans="1:19" x14ac:dyDescent="0.3">
      <c r="A1021" s="127" t="s">
        <v>27</v>
      </c>
      <c r="B1021" s="122"/>
      <c r="C1021" s="122"/>
      <c r="D1021" s="122"/>
      <c r="E1021" s="122"/>
      <c r="F1021" s="128">
        <f t="shared" ref="F1021:R1021" si="43">AVERAGE(F963:F1020)</f>
        <v>-1.0326172413793102</v>
      </c>
      <c r="G1021" s="128">
        <f t="shared" si="43"/>
        <v>9.1068965517241335E-2</v>
      </c>
      <c r="H1021" s="128">
        <f t="shared" si="43"/>
        <v>2.5455931034482764</v>
      </c>
      <c r="I1021" s="128">
        <f t="shared" si="43"/>
        <v>-1.9603448275862065E-2</v>
      </c>
      <c r="J1021" s="128">
        <f t="shared" si="43"/>
        <v>0.54624655172413783</v>
      </c>
      <c r="K1021" s="128">
        <f t="shared" si="43"/>
        <v>12.874493103448275</v>
      </c>
      <c r="L1021" s="128">
        <f t="shared" si="43"/>
        <v>30.892579310344832</v>
      </c>
      <c r="M1021" s="128">
        <f t="shared" si="43"/>
        <v>44.323956896551735</v>
      </c>
      <c r="N1021" s="128">
        <f t="shared" si="43"/>
        <v>29.563970689655175</v>
      </c>
      <c r="O1021" s="128">
        <f t="shared" si="43"/>
        <v>12.117444642857143</v>
      </c>
      <c r="P1021" s="128">
        <f t="shared" si="43"/>
        <v>14.769155555555555</v>
      </c>
      <c r="Q1021" s="128">
        <f t="shared" si="43"/>
        <v>13.988250000000001</v>
      </c>
      <c r="R1021" s="128">
        <f t="shared" si="43"/>
        <v>17.319305357142856</v>
      </c>
      <c r="S1021" s="119" t="s">
        <v>1817</v>
      </c>
    </row>
    <row r="1022" spans="1:19" x14ac:dyDescent="0.3">
      <c r="A1022" s="127" t="s">
        <v>408</v>
      </c>
      <c r="B1022" s="122"/>
      <c r="C1022" s="122"/>
      <c r="D1022" s="122"/>
      <c r="E1022" s="122"/>
      <c r="F1022" s="128">
        <f t="shared" ref="F1022:R1022" si="44">MEDIAN(F963:F1020)</f>
        <v>-1.0306500000000001</v>
      </c>
      <c r="G1022" s="128">
        <f t="shared" si="44"/>
        <v>0.10605000000000001</v>
      </c>
      <c r="H1022" s="128">
        <f t="shared" si="44"/>
        <v>2.5529000000000002</v>
      </c>
      <c r="I1022" s="128">
        <f t="shared" si="44"/>
        <v>-8.0049999999999996E-2</v>
      </c>
      <c r="J1022" s="128">
        <f t="shared" si="44"/>
        <v>0.46484999999999999</v>
      </c>
      <c r="K1022" s="128">
        <f t="shared" si="44"/>
        <v>12.65635</v>
      </c>
      <c r="L1022" s="128">
        <f t="shared" si="44"/>
        <v>30.789950000000001</v>
      </c>
      <c r="M1022" s="128">
        <f t="shared" si="44"/>
        <v>44.9542</v>
      </c>
      <c r="N1022" s="128">
        <f t="shared" si="44"/>
        <v>30.36375</v>
      </c>
      <c r="O1022" s="128">
        <f t="shared" si="44"/>
        <v>12.062999999999999</v>
      </c>
      <c r="P1022" s="128">
        <f t="shared" si="44"/>
        <v>14.6388</v>
      </c>
      <c r="Q1022" s="128">
        <f t="shared" si="44"/>
        <v>13.835850000000001</v>
      </c>
      <c r="R1022" s="128">
        <f t="shared" si="44"/>
        <v>17.401350000000001</v>
      </c>
      <c r="S1022" s="119" t="s">
        <v>1817</v>
      </c>
    </row>
    <row r="1023" spans="1:19" x14ac:dyDescent="0.3">
      <c r="A1023" s="122"/>
      <c r="B1023" s="122"/>
      <c r="C1023" s="122"/>
      <c r="D1023" s="122"/>
      <c r="E1023" s="122"/>
      <c r="F1023" s="122"/>
      <c r="G1023" s="122"/>
      <c r="H1023" s="122"/>
      <c r="I1023" s="122"/>
      <c r="J1023" s="122"/>
      <c r="K1023" s="122"/>
      <c r="L1023" s="122"/>
      <c r="M1023" s="122"/>
      <c r="N1023" s="122"/>
      <c r="O1023" s="122"/>
      <c r="P1023" s="122"/>
      <c r="Q1023" s="122"/>
      <c r="R1023" s="122"/>
      <c r="S1023" s="119" t="s">
        <v>1817</v>
      </c>
    </row>
    <row r="1024" spans="1:19" x14ac:dyDescent="0.3">
      <c r="A1024" s="124" t="s">
        <v>385</v>
      </c>
      <c r="B1024" s="124"/>
      <c r="C1024" s="124"/>
      <c r="D1024" s="124"/>
      <c r="E1024" s="124"/>
      <c r="F1024" s="124"/>
      <c r="G1024" s="124"/>
      <c r="H1024" s="124"/>
      <c r="I1024" s="124"/>
      <c r="J1024" s="124"/>
      <c r="K1024" s="124"/>
      <c r="L1024" s="124"/>
      <c r="M1024" s="124"/>
      <c r="N1024" s="124"/>
      <c r="O1024" s="124"/>
      <c r="P1024" s="124"/>
      <c r="Q1024" s="124"/>
      <c r="R1024" s="124"/>
      <c r="S1024" s="119" t="s">
        <v>1817</v>
      </c>
    </row>
    <row r="1025" spans="1:19" x14ac:dyDescent="0.3">
      <c r="A1025" s="122" t="s">
        <v>376</v>
      </c>
      <c r="B1025" s="122" t="s">
        <v>410</v>
      </c>
      <c r="C1025" s="122">
        <v>112014</v>
      </c>
      <c r="D1025" s="125">
        <v>44262</v>
      </c>
      <c r="E1025" s="126">
        <v>221.114424480683</v>
      </c>
      <c r="F1025" s="126">
        <v>3.7648999999999999</v>
      </c>
      <c r="G1025" s="126">
        <v>3.2589999999999999</v>
      </c>
      <c r="H1025" s="126">
        <v>2.4731000000000001</v>
      </c>
      <c r="I1025" s="126">
        <v>2.3656000000000001</v>
      </c>
      <c r="J1025" s="126">
        <v>2.9876</v>
      </c>
      <c r="K1025" s="126">
        <v>3.1402999999999999</v>
      </c>
      <c r="L1025" s="126">
        <v>3.1215000000000002</v>
      </c>
      <c r="M1025" s="126">
        <v>3.2238000000000002</v>
      </c>
      <c r="N1025" s="126">
        <v>3.7595999999999998</v>
      </c>
      <c r="O1025" s="126">
        <v>5.9264999999999999</v>
      </c>
      <c r="P1025" s="126">
        <v>6.4198000000000004</v>
      </c>
      <c r="Q1025" s="126">
        <v>7.0087999999999999</v>
      </c>
      <c r="R1025" s="126">
        <v>5.0008999999999997</v>
      </c>
      <c r="S1025" s="119" t="s">
        <v>1817</v>
      </c>
    </row>
    <row r="1026" spans="1:19" x14ac:dyDescent="0.3">
      <c r="A1026" s="122" t="s">
        <v>376</v>
      </c>
      <c r="B1026" s="122" t="s">
        <v>227</v>
      </c>
      <c r="C1026" s="122">
        <v>100047</v>
      </c>
      <c r="D1026" s="125">
        <v>44262</v>
      </c>
      <c r="E1026" s="126">
        <v>328.55930000000001</v>
      </c>
      <c r="F1026" s="126">
        <v>3.3664000000000001</v>
      </c>
      <c r="G1026" s="126">
        <v>2.7185999999999999</v>
      </c>
      <c r="H1026" s="126">
        <v>2.4849000000000001</v>
      </c>
      <c r="I1026" s="126">
        <v>2.6816</v>
      </c>
      <c r="J1026" s="126">
        <v>3.1212</v>
      </c>
      <c r="K1026" s="126">
        <v>2.9733000000000001</v>
      </c>
      <c r="L1026" s="126">
        <v>3.0455000000000001</v>
      </c>
      <c r="M1026" s="126">
        <v>3.2686000000000002</v>
      </c>
      <c r="N1026" s="126">
        <v>3.8479999999999999</v>
      </c>
      <c r="O1026" s="126">
        <v>5.8864000000000001</v>
      </c>
      <c r="P1026" s="126">
        <v>6.3650000000000002</v>
      </c>
      <c r="Q1026" s="126">
        <v>7.2702999999999998</v>
      </c>
      <c r="R1026" s="126">
        <v>5.0891000000000002</v>
      </c>
      <c r="S1026" s="119" t="s">
        <v>1817</v>
      </c>
    </row>
    <row r="1027" spans="1:19" x14ac:dyDescent="0.3">
      <c r="A1027" s="122" t="s">
        <v>376</v>
      </c>
      <c r="B1027" s="122" t="s">
        <v>118</v>
      </c>
      <c r="C1027" s="122">
        <v>119568</v>
      </c>
      <c r="D1027" s="125">
        <v>44262</v>
      </c>
      <c r="E1027" s="126">
        <v>330.75299999999999</v>
      </c>
      <c r="F1027" s="126">
        <v>3.4874999999999998</v>
      </c>
      <c r="G1027" s="126">
        <v>2.8331</v>
      </c>
      <c r="H1027" s="126">
        <v>2.6009000000000002</v>
      </c>
      <c r="I1027" s="126">
        <v>2.7972999999999999</v>
      </c>
      <c r="J1027" s="126">
        <v>3.2363</v>
      </c>
      <c r="K1027" s="126">
        <v>3.0817999999999999</v>
      </c>
      <c r="L1027" s="126">
        <v>3.1509</v>
      </c>
      <c r="M1027" s="126">
        <v>3.3776000000000002</v>
      </c>
      <c r="N1027" s="126">
        <v>3.9540999999999999</v>
      </c>
      <c r="O1027" s="126">
        <v>5.9865000000000004</v>
      </c>
      <c r="P1027" s="126">
        <v>6.4600999999999997</v>
      </c>
      <c r="Q1027" s="126">
        <v>7.4284999999999997</v>
      </c>
      <c r="R1027" s="126">
        <v>5.1909000000000001</v>
      </c>
      <c r="S1027" s="119" t="s">
        <v>1817</v>
      </c>
    </row>
    <row r="1028" spans="1:19" x14ac:dyDescent="0.3">
      <c r="A1028" s="122" t="s">
        <v>376</v>
      </c>
      <c r="B1028" s="122" t="s">
        <v>411</v>
      </c>
      <c r="C1028" s="122">
        <v>100043</v>
      </c>
      <c r="D1028" s="125">
        <v>44262</v>
      </c>
      <c r="E1028" s="126">
        <v>547.15419999999995</v>
      </c>
      <c r="F1028" s="126">
        <v>3.3691</v>
      </c>
      <c r="G1028" s="126">
        <v>2.7201</v>
      </c>
      <c r="H1028" s="126">
        <v>2.4855999999999998</v>
      </c>
      <c r="I1028" s="126">
        <v>2.6821000000000002</v>
      </c>
      <c r="J1028" s="126">
        <v>3.1213000000000002</v>
      </c>
      <c r="K1028" s="126">
        <v>2.9733999999999998</v>
      </c>
      <c r="L1028" s="126">
        <v>3.0455999999999999</v>
      </c>
      <c r="M1028" s="126">
        <v>3.2686000000000002</v>
      </c>
      <c r="N1028" s="126">
        <v>3.8479999999999999</v>
      </c>
      <c r="O1028" s="126">
        <v>5.8865999999999996</v>
      </c>
      <c r="P1028" s="126">
        <v>6.3653000000000004</v>
      </c>
      <c r="Q1028" s="126">
        <v>6.9877000000000002</v>
      </c>
      <c r="R1028" s="126">
        <v>5.0892999999999997</v>
      </c>
      <c r="S1028" s="119" t="s">
        <v>1817</v>
      </c>
    </row>
    <row r="1029" spans="1:19" x14ac:dyDescent="0.3">
      <c r="A1029" s="122" t="s">
        <v>376</v>
      </c>
      <c r="B1029" s="122" t="s">
        <v>412</v>
      </c>
      <c r="C1029" s="122">
        <v>100042</v>
      </c>
      <c r="D1029" s="125">
        <v>44262</v>
      </c>
      <c r="E1029" s="126">
        <v>533.18119999999999</v>
      </c>
      <c r="F1029" s="126">
        <v>3.3683999999999998</v>
      </c>
      <c r="G1029" s="126">
        <v>2.7206000000000001</v>
      </c>
      <c r="H1029" s="126">
        <v>2.4851999999999999</v>
      </c>
      <c r="I1029" s="126">
        <v>2.6823999999999999</v>
      </c>
      <c r="J1029" s="126">
        <v>3.1215000000000002</v>
      </c>
      <c r="K1029" s="126">
        <v>2.9733999999999998</v>
      </c>
      <c r="L1029" s="126">
        <v>3.0455000000000001</v>
      </c>
      <c r="M1029" s="126">
        <v>3.2686000000000002</v>
      </c>
      <c r="N1029" s="126">
        <v>3.8479999999999999</v>
      </c>
      <c r="O1029" s="126">
        <v>5.8865999999999996</v>
      </c>
      <c r="P1029" s="126">
        <v>6.3653000000000004</v>
      </c>
      <c r="Q1029" s="126">
        <v>7.3045999999999998</v>
      </c>
      <c r="R1029" s="126">
        <v>5.0892999999999997</v>
      </c>
      <c r="S1029" s="119" t="s">
        <v>1817</v>
      </c>
    </row>
    <row r="1030" spans="1:19" x14ac:dyDescent="0.3">
      <c r="A1030" s="122" t="s">
        <v>376</v>
      </c>
      <c r="B1030" s="122" t="s">
        <v>119</v>
      </c>
      <c r="C1030" s="122">
        <v>120389</v>
      </c>
      <c r="D1030" s="125">
        <v>44262</v>
      </c>
      <c r="E1030" s="126">
        <v>2279.4582999999998</v>
      </c>
      <c r="F1030" s="126">
        <v>3.2235999999999998</v>
      </c>
      <c r="G1030" s="126">
        <v>2.8540999999999999</v>
      </c>
      <c r="H1030" s="126">
        <v>2.6680999999999999</v>
      </c>
      <c r="I1030" s="126">
        <v>2.8372999999999999</v>
      </c>
      <c r="J1030" s="126">
        <v>3.1861999999999999</v>
      </c>
      <c r="K1030" s="126">
        <v>3.0731000000000002</v>
      </c>
      <c r="L1030" s="126">
        <v>3.1594000000000002</v>
      </c>
      <c r="M1030" s="126">
        <v>3.2927</v>
      </c>
      <c r="N1030" s="126">
        <v>3.8959999999999999</v>
      </c>
      <c r="O1030" s="126">
        <v>5.9390999999999998</v>
      </c>
      <c r="P1030" s="126">
        <v>6.4244000000000003</v>
      </c>
      <c r="Q1030" s="126">
        <v>7.3760000000000003</v>
      </c>
      <c r="R1030" s="126">
        <v>5.1228999999999996</v>
      </c>
      <c r="S1030" s="119"/>
    </row>
    <row r="1031" spans="1:19" x14ac:dyDescent="0.3">
      <c r="A1031" s="122" t="s">
        <v>376</v>
      </c>
      <c r="B1031" s="122" t="s">
        <v>228</v>
      </c>
      <c r="C1031" s="122">
        <v>112210</v>
      </c>
      <c r="D1031" s="125">
        <v>44262</v>
      </c>
      <c r="E1031" s="126">
        <v>2267.5295999999998</v>
      </c>
      <c r="F1031" s="126">
        <v>3.1536</v>
      </c>
      <c r="G1031" s="126">
        <v>2.7837999999999998</v>
      </c>
      <c r="H1031" s="126">
        <v>2.5975000000000001</v>
      </c>
      <c r="I1031" s="126">
        <v>2.7665000000000002</v>
      </c>
      <c r="J1031" s="126">
        <v>3.1154000000000002</v>
      </c>
      <c r="K1031" s="126">
        <v>3.0023</v>
      </c>
      <c r="L1031" s="126">
        <v>3.0872000000000002</v>
      </c>
      <c r="M1031" s="126">
        <v>3.2197</v>
      </c>
      <c r="N1031" s="126">
        <v>3.8262</v>
      </c>
      <c r="O1031" s="126">
        <v>5.8773</v>
      </c>
      <c r="P1031" s="126">
        <v>6.3559999999999999</v>
      </c>
      <c r="Q1031" s="126">
        <v>7.4344999999999999</v>
      </c>
      <c r="R1031" s="126">
        <v>5.0594000000000001</v>
      </c>
      <c r="S1031" s="119"/>
    </row>
    <row r="1032" spans="1:19" x14ac:dyDescent="0.3">
      <c r="A1032" s="122" t="s">
        <v>376</v>
      </c>
      <c r="B1032" s="122" t="s">
        <v>413</v>
      </c>
      <c r="C1032" s="122">
        <v>112713</v>
      </c>
      <c r="D1032" s="125">
        <v>44262</v>
      </c>
      <c r="E1032" s="126">
        <v>2121.6271999999999</v>
      </c>
      <c r="F1032" s="126">
        <v>2.653</v>
      </c>
      <c r="G1032" s="126">
        <v>2.2833999999999999</v>
      </c>
      <c r="H1032" s="126">
        <v>2.0962999999999998</v>
      </c>
      <c r="I1032" s="126">
        <v>2.2648000000000001</v>
      </c>
      <c r="J1032" s="126">
        <v>2.6143999999999998</v>
      </c>
      <c r="K1032" s="126">
        <v>2.4986000000000002</v>
      </c>
      <c r="L1032" s="126">
        <v>2.58</v>
      </c>
      <c r="M1032" s="126">
        <v>2.7084999999999999</v>
      </c>
      <c r="N1032" s="126">
        <v>3.4769000000000001</v>
      </c>
      <c r="O1032" s="126">
        <v>5.3498999999999999</v>
      </c>
      <c r="P1032" s="126">
        <v>5.8067000000000002</v>
      </c>
      <c r="Q1032" s="126">
        <v>7.0609000000000002</v>
      </c>
      <c r="R1032" s="126">
        <v>4.5656999999999996</v>
      </c>
      <c r="S1032" s="119"/>
    </row>
    <row r="1033" spans="1:19" x14ac:dyDescent="0.3">
      <c r="A1033" s="122" t="s">
        <v>376</v>
      </c>
      <c r="B1033" s="122" t="s">
        <v>229</v>
      </c>
      <c r="C1033" s="122">
        <v>111704</v>
      </c>
      <c r="D1033" s="125">
        <v>44262</v>
      </c>
      <c r="E1033" s="126">
        <v>2345.1419999999998</v>
      </c>
      <c r="F1033" s="126">
        <v>3.4773000000000001</v>
      </c>
      <c r="G1033" s="126">
        <v>3.0249000000000001</v>
      </c>
      <c r="H1033" s="126">
        <v>2.9601999999999999</v>
      </c>
      <c r="I1033" s="126">
        <v>2.9853999999999998</v>
      </c>
      <c r="J1033" s="126">
        <v>3.1585999999999999</v>
      </c>
      <c r="K1033" s="126">
        <v>3.0448</v>
      </c>
      <c r="L1033" s="126">
        <v>3.1055000000000001</v>
      </c>
      <c r="M1033" s="126">
        <v>3.1482000000000001</v>
      </c>
      <c r="N1033" s="126">
        <v>3.7157</v>
      </c>
      <c r="O1033" s="126">
        <v>5.8289</v>
      </c>
      <c r="P1033" s="126">
        <v>6.3441000000000001</v>
      </c>
      <c r="Q1033" s="126">
        <v>7.3041999999999998</v>
      </c>
      <c r="R1033" s="126">
        <v>4.9798999999999998</v>
      </c>
      <c r="S1033" s="119"/>
    </row>
    <row r="1034" spans="1:19" x14ac:dyDescent="0.3">
      <c r="A1034" s="122" t="s">
        <v>376</v>
      </c>
      <c r="B1034" s="122" t="s">
        <v>120</v>
      </c>
      <c r="C1034" s="122">
        <v>119415</v>
      </c>
      <c r="D1034" s="125">
        <v>44262</v>
      </c>
      <c r="E1034" s="126">
        <v>2363.5862999999999</v>
      </c>
      <c r="F1034" s="126">
        <v>3.5783999999999998</v>
      </c>
      <c r="G1034" s="126">
        <v>3.1248</v>
      </c>
      <c r="H1034" s="126">
        <v>3.0605000000000002</v>
      </c>
      <c r="I1034" s="126">
        <v>3.0855999999999999</v>
      </c>
      <c r="J1034" s="126">
        <v>3.2589000000000001</v>
      </c>
      <c r="K1034" s="126">
        <v>3.1455000000000002</v>
      </c>
      <c r="L1034" s="126">
        <v>3.2071000000000001</v>
      </c>
      <c r="M1034" s="126">
        <v>3.2505999999999999</v>
      </c>
      <c r="N1034" s="126">
        <v>3.8195000000000001</v>
      </c>
      <c r="O1034" s="126">
        <v>5.9340000000000002</v>
      </c>
      <c r="P1034" s="126">
        <v>6.4520999999999997</v>
      </c>
      <c r="Q1034" s="126">
        <v>7.4135</v>
      </c>
      <c r="R1034" s="126">
        <v>5.0827999999999998</v>
      </c>
      <c r="S1034" s="119" t="s">
        <v>1817</v>
      </c>
    </row>
    <row r="1035" spans="1:19" x14ac:dyDescent="0.3">
      <c r="A1035" s="122" t="s">
        <v>376</v>
      </c>
      <c r="B1035" s="122" t="s">
        <v>414</v>
      </c>
      <c r="C1035" s="122">
        <v>101408</v>
      </c>
      <c r="D1035" s="125">
        <v>44262</v>
      </c>
      <c r="E1035" s="126">
        <v>3450.8667999999998</v>
      </c>
      <c r="F1035" s="126">
        <v>3.4769999999999999</v>
      </c>
      <c r="G1035" s="126">
        <v>3.0251000000000001</v>
      </c>
      <c r="H1035" s="126">
        <v>2.9603999999999999</v>
      </c>
      <c r="I1035" s="126">
        <v>2.9855</v>
      </c>
      <c r="J1035" s="126">
        <v>3.1587000000000001</v>
      </c>
      <c r="K1035" s="126">
        <v>3.0448</v>
      </c>
      <c r="L1035" s="126">
        <v>3.1055999999999999</v>
      </c>
      <c r="M1035" s="126">
        <v>3.1482000000000001</v>
      </c>
      <c r="N1035" s="126">
        <v>3.7157</v>
      </c>
      <c r="O1035" s="126">
        <v>5.8289</v>
      </c>
      <c r="P1035" s="126">
        <v>6.2146999999999997</v>
      </c>
      <c r="Q1035" s="126">
        <v>6.7163000000000004</v>
      </c>
      <c r="R1035" s="126">
        <v>4.9798999999999998</v>
      </c>
      <c r="S1035" s="119" t="s">
        <v>1817</v>
      </c>
    </row>
    <row r="1036" spans="1:19" x14ac:dyDescent="0.3">
      <c r="A1036" s="122" t="s">
        <v>376</v>
      </c>
      <c r="B1036" s="122" t="s">
        <v>230</v>
      </c>
      <c r="C1036" s="122">
        <v>130472</v>
      </c>
      <c r="D1036" s="125">
        <v>44262</v>
      </c>
      <c r="E1036" s="126">
        <v>3134.0041000000001</v>
      </c>
      <c r="F1036" s="126">
        <v>3.2801999999999998</v>
      </c>
      <c r="G1036" s="126">
        <v>2.6299000000000001</v>
      </c>
      <c r="H1036" s="126">
        <v>2.6168</v>
      </c>
      <c r="I1036" s="126">
        <v>2.7997000000000001</v>
      </c>
      <c r="J1036" s="126">
        <v>3.2296999999999998</v>
      </c>
      <c r="K1036" s="126">
        <v>3.1429999999999998</v>
      </c>
      <c r="L1036" s="126">
        <v>3.1589</v>
      </c>
      <c r="M1036" s="126">
        <v>3.2002999999999999</v>
      </c>
      <c r="N1036" s="126">
        <v>3.7212999999999998</v>
      </c>
      <c r="O1036" s="126">
        <v>5.8301999999999996</v>
      </c>
      <c r="P1036" s="126">
        <v>6.2953000000000001</v>
      </c>
      <c r="Q1036" s="126">
        <v>7.1590999999999996</v>
      </c>
      <c r="R1036" s="126">
        <v>5.0190000000000001</v>
      </c>
      <c r="S1036" s="119" t="s">
        <v>1817</v>
      </c>
    </row>
    <row r="1037" spans="1:19" x14ac:dyDescent="0.3">
      <c r="A1037" s="122" t="s">
        <v>376</v>
      </c>
      <c r="B1037" s="122" t="s">
        <v>121</v>
      </c>
      <c r="C1037" s="122">
        <v>130479</v>
      </c>
      <c r="D1037" s="125">
        <v>44262</v>
      </c>
      <c r="E1037" s="126">
        <v>3159.3045000000002</v>
      </c>
      <c r="F1037" s="126">
        <v>3.3805000000000001</v>
      </c>
      <c r="G1037" s="126">
        <v>2.7302</v>
      </c>
      <c r="H1037" s="126">
        <v>2.7170999999999998</v>
      </c>
      <c r="I1037" s="126">
        <v>2.9</v>
      </c>
      <c r="J1037" s="126">
        <v>3.3300999999999998</v>
      </c>
      <c r="K1037" s="126">
        <v>3.2440000000000002</v>
      </c>
      <c r="L1037" s="126">
        <v>3.2606000000000002</v>
      </c>
      <c r="M1037" s="126">
        <v>3.3029999999999999</v>
      </c>
      <c r="N1037" s="126">
        <v>3.8254000000000001</v>
      </c>
      <c r="O1037" s="126">
        <v>5.9569000000000001</v>
      </c>
      <c r="P1037" s="126">
        <v>6.4038000000000004</v>
      </c>
      <c r="Q1037" s="126">
        <v>7.3537999999999997</v>
      </c>
      <c r="R1037" s="126">
        <v>5.1365999999999996</v>
      </c>
      <c r="S1037" s="119" t="s">
        <v>1817</v>
      </c>
    </row>
    <row r="1038" spans="1:19" x14ac:dyDescent="0.3">
      <c r="A1038" s="122" t="s">
        <v>376</v>
      </c>
      <c r="B1038" s="122" t="s">
        <v>415</v>
      </c>
      <c r="C1038" s="122">
        <v>130459</v>
      </c>
      <c r="D1038" s="125">
        <v>44262</v>
      </c>
      <c r="E1038" s="126">
        <v>2962.3420000000001</v>
      </c>
      <c r="F1038" s="126">
        <v>3.2454000000000001</v>
      </c>
      <c r="G1038" s="126">
        <v>2.5945999999999998</v>
      </c>
      <c r="H1038" s="126">
        <v>2.5815000000000001</v>
      </c>
      <c r="I1038" s="126">
        <v>2.7644000000000002</v>
      </c>
      <c r="J1038" s="126">
        <v>3.1943000000000001</v>
      </c>
      <c r="K1038" s="126">
        <v>3.1074000000000002</v>
      </c>
      <c r="L1038" s="126">
        <v>3.1229</v>
      </c>
      <c r="M1038" s="126">
        <v>3.1640000000000001</v>
      </c>
      <c r="N1038" s="126">
        <v>3.6846999999999999</v>
      </c>
      <c r="O1038" s="126">
        <v>5.7869000000000002</v>
      </c>
      <c r="P1038" s="126">
        <v>6.2454999999999998</v>
      </c>
      <c r="Q1038" s="126">
        <v>6.7944000000000004</v>
      </c>
      <c r="R1038" s="126">
        <v>4.9912000000000001</v>
      </c>
      <c r="S1038" s="119" t="s">
        <v>1817</v>
      </c>
    </row>
    <row r="1039" spans="1:19" x14ac:dyDescent="0.3">
      <c r="A1039" s="122" t="s">
        <v>376</v>
      </c>
      <c r="B1039" s="122" t="s">
        <v>122</v>
      </c>
      <c r="C1039" s="122">
        <v>119369</v>
      </c>
      <c r="D1039" s="125">
        <v>44262</v>
      </c>
      <c r="E1039" s="126">
        <v>2361.6142</v>
      </c>
      <c r="F1039" s="126">
        <v>3.1857000000000002</v>
      </c>
      <c r="G1039" s="126">
        <v>2.9558</v>
      </c>
      <c r="H1039" s="126">
        <v>2.7254</v>
      </c>
      <c r="I1039" s="126">
        <v>2.8898999999999999</v>
      </c>
      <c r="J1039" s="126">
        <v>3.2162999999999999</v>
      </c>
      <c r="K1039" s="126">
        <v>3.0539999999999998</v>
      </c>
      <c r="L1039" s="126">
        <v>3.1213000000000002</v>
      </c>
      <c r="M1039" s="126">
        <v>3.2322000000000002</v>
      </c>
      <c r="N1039" s="126">
        <v>3.8151999999999999</v>
      </c>
      <c r="O1039" s="126">
        <v>5.8357000000000001</v>
      </c>
      <c r="P1039" s="126">
        <v>6.3606999999999996</v>
      </c>
      <c r="Q1039" s="126">
        <v>7.3437000000000001</v>
      </c>
      <c r="R1039" s="126">
        <v>4.9659000000000004</v>
      </c>
      <c r="S1039" s="119" t="s">
        <v>1817</v>
      </c>
    </row>
    <row r="1040" spans="1:19" x14ac:dyDescent="0.3">
      <c r="A1040" s="122" t="s">
        <v>376</v>
      </c>
      <c r="B1040" s="122" t="s">
        <v>231</v>
      </c>
      <c r="C1040" s="122">
        <v>109254</v>
      </c>
      <c r="D1040" s="125">
        <v>44262</v>
      </c>
      <c r="E1040" s="126">
        <v>2343.5389</v>
      </c>
      <c r="F1040" s="126">
        <v>3.1042999999999998</v>
      </c>
      <c r="G1040" s="126">
        <v>2.8742000000000001</v>
      </c>
      <c r="H1040" s="126">
        <v>2.6413000000000002</v>
      </c>
      <c r="I1040" s="126">
        <v>2.8073000000000001</v>
      </c>
      <c r="J1040" s="126">
        <v>3.1345999999999998</v>
      </c>
      <c r="K1040" s="126">
        <v>2.9716999999999998</v>
      </c>
      <c r="L1040" s="126">
        <v>3.0375999999999999</v>
      </c>
      <c r="M1040" s="126">
        <v>3.1478000000000002</v>
      </c>
      <c r="N1040" s="126">
        <v>3.7294999999999998</v>
      </c>
      <c r="O1040" s="126">
        <v>5.7458</v>
      </c>
      <c r="P1040" s="126">
        <v>6.2657999999999996</v>
      </c>
      <c r="Q1040" s="126">
        <v>6.9646999999999997</v>
      </c>
      <c r="R1040" s="126">
        <v>4.8788999999999998</v>
      </c>
      <c r="S1040" s="119" t="s">
        <v>1817</v>
      </c>
    </row>
    <row r="1041" spans="1:19" x14ac:dyDescent="0.3">
      <c r="A1041" s="122" t="s">
        <v>376</v>
      </c>
      <c r="B1041" s="122" t="s">
        <v>123</v>
      </c>
      <c r="C1041" s="122">
        <v>118305</v>
      </c>
      <c r="D1041" s="125">
        <v>44262</v>
      </c>
      <c r="E1041" s="126">
        <v>2461.3289</v>
      </c>
      <c r="F1041" s="126">
        <v>3.2227000000000001</v>
      </c>
      <c r="G1041" s="126">
        <v>2.8300999999999998</v>
      </c>
      <c r="H1041" s="126">
        <v>2.7395999999999998</v>
      </c>
      <c r="I1041" s="126">
        <v>2.6962000000000002</v>
      </c>
      <c r="J1041" s="126">
        <v>2.9828999999999999</v>
      </c>
      <c r="K1041" s="126">
        <v>3.0133000000000001</v>
      </c>
      <c r="L1041" s="126">
        <v>3.0680999999999998</v>
      </c>
      <c r="M1041" s="126">
        <v>3.1074999999999999</v>
      </c>
      <c r="N1041" s="126">
        <v>3.2978999999999998</v>
      </c>
      <c r="O1041" s="126">
        <v>5.5884999999999998</v>
      </c>
      <c r="P1041" s="126">
        <v>6.125</v>
      </c>
      <c r="Q1041" s="126">
        <v>7.1650999999999998</v>
      </c>
      <c r="R1041" s="126">
        <v>4.6513</v>
      </c>
      <c r="S1041" s="119" t="s">
        <v>1817</v>
      </c>
    </row>
    <row r="1042" spans="1:19" x14ac:dyDescent="0.3">
      <c r="A1042" s="122" t="s">
        <v>376</v>
      </c>
      <c r="B1042" s="122" t="s">
        <v>232</v>
      </c>
      <c r="C1042" s="122">
        <v>109353</v>
      </c>
      <c r="D1042" s="125">
        <v>44262</v>
      </c>
      <c r="E1042" s="126">
        <v>2453.7109</v>
      </c>
      <c r="F1042" s="126">
        <v>3.1896</v>
      </c>
      <c r="G1042" s="126">
        <v>2.7982</v>
      </c>
      <c r="H1042" s="126">
        <v>2.7071999999999998</v>
      </c>
      <c r="I1042" s="126">
        <v>2.6631999999999998</v>
      </c>
      <c r="J1042" s="126">
        <v>2.9481000000000002</v>
      </c>
      <c r="K1042" s="126">
        <v>2.9742000000000002</v>
      </c>
      <c r="L1042" s="126">
        <v>3.0377000000000001</v>
      </c>
      <c r="M1042" s="126">
        <v>3.0792999999999999</v>
      </c>
      <c r="N1042" s="126">
        <v>3.2728000000000002</v>
      </c>
      <c r="O1042" s="126">
        <v>5.5549999999999997</v>
      </c>
      <c r="P1042" s="126">
        <v>6.0919999999999996</v>
      </c>
      <c r="Q1042" s="126">
        <v>7.3154000000000003</v>
      </c>
      <c r="R1042" s="126">
        <v>4.6260000000000003</v>
      </c>
      <c r="S1042" s="119" t="s">
        <v>1849</v>
      </c>
    </row>
    <row r="1043" spans="1:19" x14ac:dyDescent="0.3">
      <c r="A1043" s="122" t="s">
        <v>376</v>
      </c>
      <c r="B1043" s="122" t="s">
        <v>1024</v>
      </c>
      <c r="C1043" s="122">
        <v>142589</v>
      </c>
      <c r="D1043" s="125">
        <v>44262</v>
      </c>
      <c r="E1043" s="126">
        <v>1109.06848681064</v>
      </c>
      <c r="F1043" s="126">
        <v>2.6269</v>
      </c>
      <c r="G1043" s="126">
        <v>2.6244999999999998</v>
      </c>
      <c r="H1043" s="126">
        <v>2.5878999999999999</v>
      </c>
      <c r="I1043" s="126">
        <v>2.5190000000000001</v>
      </c>
      <c r="J1043" s="126">
        <v>2.4533</v>
      </c>
      <c r="K1043" s="126">
        <v>2.4914000000000001</v>
      </c>
      <c r="L1043" s="126">
        <v>2.5121000000000002</v>
      </c>
      <c r="M1043" s="126">
        <v>2.4788000000000001</v>
      </c>
      <c r="N1043" s="126">
        <v>2.6699000000000002</v>
      </c>
      <c r="O1043" s="126"/>
      <c r="P1043" s="126"/>
      <c r="Q1043" s="126">
        <v>3.5306000000000002</v>
      </c>
      <c r="R1043" s="126">
        <v>3.0973999999999999</v>
      </c>
      <c r="S1043" s="119" t="s">
        <v>1817</v>
      </c>
    </row>
    <row r="1044" spans="1:19" x14ac:dyDescent="0.3">
      <c r="A1044" s="122" t="s">
        <v>376</v>
      </c>
      <c r="B1044" s="122" t="s">
        <v>124</v>
      </c>
      <c r="C1044" s="122">
        <v>119125</v>
      </c>
      <c r="D1044" s="125">
        <v>44262</v>
      </c>
      <c r="E1044" s="126">
        <v>2934.2873</v>
      </c>
      <c r="F1044" s="126">
        <v>3.1871999999999998</v>
      </c>
      <c r="G1044" s="126">
        <v>2.8201999999999998</v>
      </c>
      <c r="H1044" s="126">
        <v>2.7307999999999999</v>
      </c>
      <c r="I1044" s="126">
        <v>2.7919999999999998</v>
      </c>
      <c r="J1044" s="126">
        <v>3.1568000000000001</v>
      </c>
      <c r="K1044" s="126">
        <v>3.0905</v>
      </c>
      <c r="L1044" s="126">
        <v>3.1408</v>
      </c>
      <c r="M1044" s="126">
        <v>3.2385999999999999</v>
      </c>
      <c r="N1044" s="126">
        <v>3.8237000000000001</v>
      </c>
      <c r="O1044" s="126">
        <v>5.8769</v>
      </c>
      <c r="P1044" s="126">
        <v>6.3762999999999996</v>
      </c>
      <c r="Q1044" s="126">
        <v>7.3361000000000001</v>
      </c>
      <c r="R1044" s="126">
        <v>5.0267999999999997</v>
      </c>
      <c r="S1044" s="119" t="s">
        <v>1817</v>
      </c>
    </row>
    <row r="1045" spans="1:19" x14ac:dyDescent="0.3">
      <c r="A1045" s="122" t="s">
        <v>376</v>
      </c>
      <c r="B1045" s="122" t="s">
        <v>233</v>
      </c>
      <c r="C1045" s="122">
        <v>103347</v>
      </c>
      <c r="D1045" s="125">
        <v>44262</v>
      </c>
      <c r="E1045" s="126">
        <v>2913.0504000000001</v>
      </c>
      <c r="F1045" s="126">
        <v>3.0775999999999999</v>
      </c>
      <c r="G1045" s="126">
        <v>2.71</v>
      </c>
      <c r="H1045" s="126">
        <v>2.6248999999999998</v>
      </c>
      <c r="I1045" s="126">
        <v>2.6989999999999998</v>
      </c>
      <c r="J1045" s="126">
        <v>3.0701000000000001</v>
      </c>
      <c r="K1045" s="126">
        <v>3.0078</v>
      </c>
      <c r="L1045" s="126">
        <v>3.0634999999999999</v>
      </c>
      <c r="M1045" s="126">
        <v>3.1619999999999999</v>
      </c>
      <c r="N1045" s="126">
        <v>3.7435</v>
      </c>
      <c r="O1045" s="126">
        <v>5.7796000000000003</v>
      </c>
      <c r="P1045" s="126">
        <v>6.2691999999999997</v>
      </c>
      <c r="Q1045" s="126">
        <v>7.2389000000000001</v>
      </c>
      <c r="R1045" s="126">
        <v>4.9344999999999999</v>
      </c>
      <c r="S1045" s="119" t="s">
        <v>1817</v>
      </c>
    </row>
    <row r="1046" spans="1:19" x14ac:dyDescent="0.3">
      <c r="A1046" s="122" t="s">
        <v>376</v>
      </c>
      <c r="B1046" s="122" t="s">
        <v>125</v>
      </c>
      <c r="C1046" s="122">
        <v>140196</v>
      </c>
      <c r="D1046" s="125">
        <v>44262</v>
      </c>
      <c r="E1046" s="126">
        <v>2647.1424999999999</v>
      </c>
      <c r="F1046" s="126">
        <v>3.3068</v>
      </c>
      <c r="G1046" s="126">
        <v>2.8953000000000002</v>
      </c>
      <c r="H1046" s="126">
        <v>2.8344999999999998</v>
      </c>
      <c r="I1046" s="126">
        <v>2.9224000000000001</v>
      </c>
      <c r="J1046" s="126">
        <v>3.2648999999999999</v>
      </c>
      <c r="K1046" s="126">
        <v>3.2585000000000002</v>
      </c>
      <c r="L1046" s="126">
        <v>3.3069000000000002</v>
      </c>
      <c r="M1046" s="126">
        <v>3.3357000000000001</v>
      </c>
      <c r="N1046" s="126">
        <v>3.9802</v>
      </c>
      <c r="O1046" s="126">
        <v>6.0045999999999999</v>
      </c>
      <c r="P1046" s="126">
        <v>6.3085000000000004</v>
      </c>
      <c r="Q1046" s="126">
        <v>7.2811000000000003</v>
      </c>
      <c r="R1046" s="126">
        <v>5.2141000000000002</v>
      </c>
      <c r="S1046" s="119" t="s">
        <v>1817</v>
      </c>
    </row>
    <row r="1047" spans="1:19" x14ac:dyDescent="0.3">
      <c r="A1047" s="122" t="s">
        <v>376</v>
      </c>
      <c r="B1047" s="122" t="s">
        <v>234</v>
      </c>
      <c r="C1047" s="122">
        <v>140182</v>
      </c>
      <c r="D1047" s="125">
        <v>44262</v>
      </c>
      <c r="E1047" s="126">
        <v>2617.4432999999999</v>
      </c>
      <c r="F1047" s="126">
        <v>3.0569999999999999</v>
      </c>
      <c r="G1047" s="126">
        <v>2.6455000000000002</v>
      </c>
      <c r="H1047" s="126">
        <v>2.5844999999999998</v>
      </c>
      <c r="I1047" s="126">
        <v>2.6722000000000001</v>
      </c>
      <c r="J1047" s="126">
        <v>3.0143</v>
      </c>
      <c r="K1047" s="126">
        <v>3.0065</v>
      </c>
      <c r="L1047" s="126">
        <v>3.0529999999999999</v>
      </c>
      <c r="M1047" s="126">
        <v>3.0796999999999999</v>
      </c>
      <c r="N1047" s="126">
        <v>3.7176999999999998</v>
      </c>
      <c r="O1047" s="126">
        <v>5.8023999999999996</v>
      </c>
      <c r="P1047" s="126">
        <v>6.1452</v>
      </c>
      <c r="Q1047" s="126">
        <v>7.3230000000000004</v>
      </c>
      <c r="R1047" s="126">
        <v>4.9683999999999999</v>
      </c>
      <c r="S1047" s="119" t="s">
        <v>1817</v>
      </c>
    </row>
    <row r="1048" spans="1:19" x14ac:dyDescent="0.3">
      <c r="A1048" s="122" t="s">
        <v>376</v>
      </c>
      <c r="B1048" s="122" t="s">
        <v>416</v>
      </c>
      <c r="C1048" s="122">
        <v>140176</v>
      </c>
      <c r="D1048" s="125">
        <v>44262</v>
      </c>
      <c r="E1048" s="126">
        <v>2380.3757999999998</v>
      </c>
      <c r="F1048" s="126">
        <v>3.0562999999999998</v>
      </c>
      <c r="G1048" s="126">
        <v>2.6456</v>
      </c>
      <c r="H1048" s="126">
        <v>2.585</v>
      </c>
      <c r="I1048" s="126">
        <v>2.6726000000000001</v>
      </c>
      <c r="J1048" s="126">
        <v>3.0146000000000002</v>
      </c>
      <c r="K1048" s="126">
        <v>3.0068999999999999</v>
      </c>
      <c r="L1048" s="126">
        <v>3.0531999999999999</v>
      </c>
      <c r="M1048" s="126">
        <v>3.0798999999999999</v>
      </c>
      <c r="N1048" s="126">
        <v>3.7170999999999998</v>
      </c>
      <c r="O1048" s="126">
        <v>5.8022999999999998</v>
      </c>
      <c r="P1048" s="126">
        <v>6.1262999999999996</v>
      </c>
      <c r="Q1048" s="126">
        <v>6.6509999999999998</v>
      </c>
      <c r="R1048" s="126">
        <v>4.9680999999999997</v>
      </c>
      <c r="S1048" s="119" t="s">
        <v>1817</v>
      </c>
    </row>
    <row r="1049" spans="1:19" x14ac:dyDescent="0.3">
      <c r="A1049" s="122" t="s">
        <v>376</v>
      </c>
      <c r="B1049" s="122" t="s">
        <v>126</v>
      </c>
      <c r="C1049" s="122">
        <v>119164</v>
      </c>
      <c r="D1049" s="125">
        <v>44262</v>
      </c>
      <c r="E1049" s="126">
        <v>2243.7462999999998</v>
      </c>
      <c r="F1049" s="126">
        <v>3.1190000000000002</v>
      </c>
      <c r="G1049" s="126">
        <v>3.0655999999999999</v>
      </c>
      <c r="H1049" s="126">
        <v>2.9062999999999999</v>
      </c>
      <c r="I1049" s="126">
        <v>2.8815</v>
      </c>
      <c r="J1049" s="126">
        <v>3.1659000000000002</v>
      </c>
      <c r="K1049" s="126">
        <v>3.0360999999999998</v>
      </c>
      <c r="L1049" s="126">
        <v>2.9758</v>
      </c>
      <c r="M1049" s="126">
        <v>3.0384000000000002</v>
      </c>
      <c r="N1049" s="126">
        <v>3.3622000000000001</v>
      </c>
      <c r="O1049" s="126">
        <v>5.6063999999999998</v>
      </c>
      <c r="P1049" s="126">
        <v>6.2721999999999998</v>
      </c>
      <c r="Q1049" s="126">
        <v>7.3411</v>
      </c>
      <c r="R1049" s="126">
        <v>4.6041999999999996</v>
      </c>
      <c r="S1049" s="119" t="s">
        <v>1817</v>
      </c>
    </row>
    <row r="1050" spans="1:19" x14ac:dyDescent="0.3">
      <c r="A1050" s="122" t="s">
        <v>376</v>
      </c>
      <c r="B1050" s="122" t="s">
        <v>235</v>
      </c>
      <c r="C1050" s="122">
        <v>112636</v>
      </c>
      <c r="D1050" s="125">
        <v>44262</v>
      </c>
      <c r="E1050" s="126">
        <v>2228.3546999999999</v>
      </c>
      <c r="F1050" s="126">
        <v>3.0701000000000001</v>
      </c>
      <c r="G1050" s="126">
        <v>3.0156999999999998</v>
      </c>
      <c r="H1050" s="126">
        <v>2.8563000000000001</v>
      </c>
      <c r="I1050" s="126">
        <v>2.831</v>
      </c>
      <c r="J1050" s="126">
        <v>3.1156999999999999</v>
      </c>
      <c r="K1050" s="126">
        <v>2.9857</v>
      </c>
      <c r="L1050" s="126">
        <v>2.9251</v>
      </c>
      <c r="M1050" s="126">
        <v>2.9874999999999998</v>
      </c>
      <c r="N1050" s="126">
        <v>3.3106</v>
      </c>
      <c r="O1050" s="126">
        <v>5.5189000000000004</v>
      </c>
      <c r="P1050" s="126">
        <v>6.1742999999999997</v>
      </c>
      <c r="Q1050" s="126">
        <v>7.5191999999999997</v>
      </c>
      <c r="R1050" s="126">
        <v>4.5316999999999998</v>
      </c>
      <c r="S1050" s="119" t="s">
        <v>1817</v>
      </c>
    </row>
    <row r="1051" spans="1:19" x14ac:dyDescent="0.3">
      <c r="A1051" s="122" t="s">
        <v>376</v>
      </c>
      <c r="B1051" s="122" t="s">
        <v>417</v>
      </c>
      <c r="C1051" s="122">
        <v>102441</v>
      </c>
      <c r="D1051" s="125"/>
      <c r="E1051" s="126"/>
      <c r="F1051" s="126"/>
      <c r="G1051" s="126"/>
      <c r="H1051" s="126"/>
      <c r="I1051" s="126"/>
      <c r="J1051" s="126"/>
      <c r="K1051" s="126"/>
      <c r="L1051" s="126"/>
      <c r="M1051" s="126"/>
      <c r="N1051" s="126"/>
      <c r="O1051" s="126"/>
      <c r="P1051" s="126"/>
      <c r="Q1051" s="126"/>
      <c r="R1051" s="126"/>
      <c r="S1051" s="119" t="s">
        <v>1817</v>
      </c>
    </row>
    <row r="1052" spans="1:19" x14ac:dyDescent="0.3">
      <c r="A1052" s="122" t="s">
        <v>376</v>
      </c>
      <c r="B1052" s="122" t="s">
        <v>418</v>
      </c>
      <c r="C1052" s="122">
        <v>100538</v>
      </c>
      <c r="D1052" s="125">
        <v>44262</v>
      </c>
      <c r="E1052" s="126">
        <v>4749.6974</v>
      </c>
      <c r="F1052" s="126">
        <v>2.5552999999999999</v>
      </c>
      <c r="G1052" s="126">
        <v>2.1038999999999999</v>
      </c>
      <c r="H1052" s="126">
        <v>1.7694000000000001</v>
      </c>
      <c r="I1052" s="126">
        <v>2.0002</v>
      </c>
      <c r="J1052" s="126">
        <v>2.2928000000000002</v>
      </c>
      <c r="K1052" s="126">
        <v>2.3071999999999999</v>
      </c>
      <c r="L1052" s="126">
        <v>2.3690000000000002</v>
      </c>
      <c r="M1052" s="126">
        <v>2.4575</v>
      </c>
      <c r="N1052" s="126">
        <v>3.1587999999999998</v>
      </c>
      <c r="O1052" s="126">
        <v>5.2629000000000001</v>
      </c>
      <c r="P1052" s="126">
        <v>5.7069999999999999</v>
      </c>
      <c r="Q1052" s="126">
        <v>7.0498000000000003</v>
      </c>
      <c r="R1052" s="126">
        <v>4.4782999999999999</v>
      </c>
      <c r="S1052" s="119" t="s">
        <v>1817</v>
      </c>
    </row>
    <row r="1053" spans="1:19" x14ac:dyDescent="0.3">
      <c r="A1053" s="122" t="s">
        <v>376</v>
      </c>
      <c r="B1053" s="122" t="s">
        <v>419</v>
      </c>
      <c r="C1053" s="122">
        <v>100546</v>
      </c>
      <c r="D1053" s="125">
        <v>44262</v>
      </c>
      <c r="E1053" s="126">
        <v>3068.8616999999999</v>
      </c>
      <c r="F1053" s="126">
        <v>3.2269999999999999</v>
      </c>
      <c r="G1053" s="126">
        <v>2.7766000000000002</v>
      </c>
      <c r="H1053" s="126">
        <v>2.4420999999999999</v>
      </c>
      <c r="I1053" s="126">
        <v>2.6728999999999998</v>
      </c>
      <c r="J1053" s="126">
        <v>2.9661</v>
      </c>
      <c r="K1053" s="126">
        <v>2.9834000000000001</v>
      </c>
      <c r="L1053" s="126">
        <v>3.0495999999999999</v>
      </c>
      <c r="M1053" s="126">
        <v>3.1425999999999998</v>
      </c>
      <c r="N1053" s="126">
        <v>3.8532000000000002</v>
      </c>
      <c r="O1053" s="126">
        <v>5.9783999999999997</v>
      </c>
      <c r="P1053" s="126">
        <v>6.4211</v>
      </c>
      <c r="Q1053" s="126">
        <v>7.492</v>
      </c>
      <c r="R1053" s="126">
        <v>5.1870000000000003</v>
      </c>
      <c r="S1053" s="119" t="s">
        <v>1817</v>
      </c>
    </row>
    <row r="1054" spans="1:19" x14ac:dyDescent="0.3">
      <c r="A1054" s="122" t="s">
        <v>376</v>
      </c>
      <c r="B1054" s="122" t="s">
        <v>127</v>
      </c>
      <c r="C1054" s="122">
        <v>118577</v>
      </c>
      <c r="D1054" s="125">
        <v>44262</v>
      </c>
      <c r="E1054" s="126">
        <v>3084.5637000000002</v>
      </c>
      <c r="F1054" s="126">
        <v>3.3016999999999999</v>
      </c>
      <c r="G1054" s="126">
        <v>2.8517000000000001</v>
      </c>
      <c r="H1054" s="126">
        <v>2.5173999999999999</v>
      </c>
      <c r="I1054" s="126">
        <v>2.7488999999999999</v>
      </c>
      <c r="J1054" s="126">
        <v>3.0425</v>
      </c>
      <c r="K1054" s="126">
        <v>3.0613999999999999</v>
      </c>
      <c r="L1054" s="126">
        <v>3.1307999999999998</v>
      </c>
      <c r="M1054" s="126">
        <v>3.2269000000000001</v>
      </c>
      <c r="N1054" s="126">
        <v>3.9379</v>
      </c>
      <c r="O1054" s="126">
        <v>6.0492999999999997</v>
      </c>
      <c r="P1054" s="126">
        <v>6.4905999999999997</v>
      </c>
      <c r="Q1054" s="126">
        <v>7.4757999999999996</v>
      </c>
      <c r="R1054" s="126">
        <v>5.2619999999999996</v>
      </c>
      <c r="S1054" s="119" t="s">
        <v>1817</v>
      </c>
    </row>
    <row r="1055" spans="1:19" x14ac:dyDescent="0.3">
      <c r="A1055" s="122" t="s">
        <v>376</v>
      </c>
      <c r="B1055" s="122" t="s">
        <v>236</v>
      </c>
      <c r="C1055" s="122">
        <v>100868</v>
      </c>
      <c r="D1055" s="125">
        <v>44262</v>
      </c>
      <c r="E1055" s="126">
        <v>4008.6914000000002</v>
      </c>
      <c r="F1055" s="126">
        <v>3.1352000000000002</v>
      </c>
      <c r="G1055" s="126">
        <v>2.3205</v>
      </c>
      <c r="H1055" s="126">
        <v>2.2147000000000001</v>
      </c>
      <c r="I1055" s="126">
        <v>2.5720999999999998</v>
      </c>
      <c r="J1055" s="126">
        <v>2.9649000000000001</v>
      </c>
      <c r="K1055" s="126">
        <v>2.8685999999999998</v>
      </c>
      <c r="L1055" s="126">
        <v>2.9710999999999999</v>
      </c>
      <c r="M1055" s="126">
        <v>3.1114999999999999</v>
      </c>
      <c r="N1055" s="126">
        <v>3.6692999999999998</v>
      </c>
      <c r="O1055" s="126">
        <v>5.7074999999999996</v>
      </c>
      <c r="P1055" s="126">
        <v>6.2009999999999996</v>
      </c>
      <c r="Q1055" s="126">
        <v>7.0431999999999997</v>
      </c>
      <c r="R1055" s="126">
        <v>4.9096000000000002</v>
      </c>
      <c r="S1055" s="119" t="s">
        <v>1817</v>
      </c>
    </row>
    <row r="1056" spans="1:19" x14ac:dyDescent="0.3">
      <c r="A1056" s="122" t="s">
        <v>376</v>
      </c>
      <c r="B1056" s="122" t="s">
        <v>128</v>
      </c>
      <c r="C1056" s="122">
        <v>119091</v>
      </c>
      <c r="D1056" s="125">
        <v>44262</v>
      </c>
      <c r="E1056" s="126">
        <v>4036.2103000000002</v>
      </c>
      <c r="F1056" s="126">
        <v>3.2349999999999999</v>
      </c>
      <c r="G1056" s="126">
        <v>2.4203999999999999</v>
      </c>
      <c r="H1056" s="126">
        <v>2.3151999999999999</v>
      </c>
      <c r="I1056" s="126">
        <v>2.6726000000000001</v>
      </c>
      <c r="J1056" s="126">
        <v>3.0655000000000001</v>
      </c>
      <c r="K1056" s="126">
        <v>2.9695</v>
      </c>
      <c r="L1056" s="126">
        <v>3.0728</v>
      </c>
      <c r="M1056" s="126">
        <v>3.214</v>
      </c>
      <c r="N1056" s="126">
        <v>3.7734999999999999</v>
      </c>
      <c r="O1056" s="126">
        <v>5.8135000000000003</v>
      </c>
      <c r="P1056" s="126">
        <v>6.3075000000000001</v>
      </c>
      <c r="Q1056" s="126">
        <v>7.3110999999999997</v>
      </c>
      <c r="R1056" s="126">
        <v>5.0147000000000004</v>
      </c>
      <c r="S1056" s="119" t="s">
        <v>1817</v>
      </c>
    </row>
    <row r="1057" spans="1:19" x14ac:dyDescent="0.3">
      <c r="A1057" s="122" t="s">
        <v>376</v>
      </c>
      <c r="B1057" s="122" t="s">
        <v>237</v>
      </c>
      <c r="C1057" s="122">
        <v>118902</v>
      </c>
      <c r="D1057" s="125">
        <v>44262</v>
      </c>
      <c r="E1057" s="126">
        <v>2033.8503000000001</v>
      </c>
      <c r="F1057" s="126">
        <v>3.5567000000000002</v>
      </c>
      <c r="G1057" s="126">
        <v>2.7189000000000001</v>
      </c>
      <c r="H1057" s="126">
        <v>2.5455000000000001</v>
      </c>
      <c r="I1057" s="126">
        <v>2.7296999999999998</v>
      </c>
      <c r="J1057" s="126">
        <v>3.0646</v>
      </c>
      <c r="K1057" s="126">
        <v>2.9874000000000001</v>
      </c>
      <c r="L1057" s="126">
        <v>3.0406</v>
      </c>
      <c r="M1057" s="126">
        <v>3.1709999999999998</v>
      </c>
      <c r="N1057" s="126">
        <v>3.5844</v>
      </c>
      <c r="O1057" s="126">
        <v>5.7891000000000004</v>
      </c>
      <c r="P1057" s="126">
        <v>6.2824</v>
      </c>
      <c r="Q1057" s="126">
        <v>4.3228</v>
      </c>
      <c r="R1057" s="126">
        <v>4.9363999999999999</v>
      </c>
      <c r="S1057" s="119" t="s">
        <v>1817</v>
      </c>
    </row>
    <row r="1058" spans="1:19" x14ac:dyDescent="0.3">
      <c r="A1058" s="122" t="s">
        <v>376</v>
      </c>
      <c r="B1058" s="122" t="s">
        <v>129</v>
      </c>
      <c r="C1058" s="122">
        <v>120038</v>
      </c>
      <c r="D1058" s="125">
        <v>44262</v>
      </c>
      <c r="E1058" s="126">
        <v>2044.0888</v>
      </c>
      <c r="F1058" s="126">
        <v>3.6558999999999999</v>
      </c>
      <c r="G1058" s="126">
        <v>2.819</v>
      </c>
      <c r="H1058" s="126">
        <v>2.6456</v>
      </c>
      <c r="I1058" s="126">
        <v>2.8296999999999999</v>
      </c>
      <c r="J1058" s="126">
        <v>3.1646999999999998</v>
      </c>
      <c r="K1058" s="126">
        <v>3.0882999999999998</v>
      </c>
      <c r="L1058" s="126">
        <v>3.1419000000000001</v>
      </c>
      <c r="M1058" s="126">
        <v>3.2728999999999999</v>
      </c>
      <c r="N1058" s="126">
        <v>3.6880999999999999</v>
      </c>
      <c r="O1058" s="126">
        <v>5.8765000000000001</v>
      </c>
      <c r="P1058" s="126">
        <v>6.3608000000000002</v>
      </c>
      <c r="Q1058" s="126">
        <v>7.3305999999999996</v>
      </c>
      <c r="R1058" s="126">
        <v>5.0350000000000001</v>
      </c>
      <c r="S1058" s="119" t="s">
        <v>1817</v>
      </c>
    </row>
    <row r="1059" spans="1:19" x14ac:dyDescent="0.3">
      <c r="A1059" s="122" t="s">
        <v>376</v>
      </c>
      <c r="B1059" s="122" t="s">
        <v>420</v>
      </c>
      <c r="C1059" s="122">
        <v>118907</v>
      </c>
      <c r="D1059" s="125">
        <v>44262</v>
      </c>
      <c r="E1059" s="126">
        <v>2974.1248999999998</v>
      </c>
      <c r="F1059" s="126">
        <v>2.7635999999999998</v>
      </c>
      <c r="G1059" s="126">
        <v>1.9258999999999999</v>
      </c>
      <c r="H1059" s="126">
        <v>1.7524</v>
      </c>
      <c r="I1059" s="126">
        <v>1.9361999999999999</v>
      </c>
      <c r="J1059" s="126">
        <v>2.2702</v>
      </c>
      <c r="K1059" s="126">
        <v>2.1896</v>
      </c>
      <c r="L1059" s="126">
        <v>2.2374999999999998</v>
      </c>
      <c r="M1059" s="126">
        <v>2.3618999999999999</v>
      </c>
      <c r="N1059" s="126">
        <v>2.7671000000000001</v>
      </c>
      <c r="O1059" s="126">
        <v>4.9253999999999998</v>
      </c>
      <c r="P1059" s="126">
        <v>5.3935000000000004</v>
      </c>
      <c r="Q1059" s="126">
        <v>6.1478999999999999</v>
      </c>
      <c r="R1059" s="126">
        <v>4.1005000000000003</v>
      </c>
      <c r="S1059" s="119" t="s">
        <v>1817</v>
      </c>
    </row>
    <row r="1060" spans="1:19" x14ac:dyDescent="0.3">
      <c r="A1060" s="122" t="s">
        <v>376</v>
      </c>
      <c r="B1060" s="122" t="s">
        <v>1025</v>
      </c>
      <c r="C1060" s="122">
        <v>144947</v>
      </c>
      <c r="D1060" s="125">
        <v>44262</v>
      </c>
      <c r="E1060" s="126">
        <v>1081.09018784555</v>
      </c>
      <c r="F1060" s="126">
        <v>2.5716000000000001</v>
      </c>
      <c r="G1060" s="126">
        <v>2.5735000000000001</v>
      </c>
      <c r="H1060" s="126">
        <v>2.5238</v>
      </c>
      <c r="I1060" s="126">
        <v>2.4512</v>
      </c>
      <c r="J1060" s="126">
        <v>2.3170000000000002</v>
      </c>
      <c r="K1060" s="126">
        <v>2.4344999999999999</v>
      </c>
      <c r="L1060" s="126">
        <v>2.4167999999999998</v>
      </c>
      <c r="M1060" s="126">
        <v>2.4516</v>
      </c>
      <c r="N1060" s="126">
        <v>2.4293</v>
      </c>
      <c r="O1060" s="126"/>
      <c r="P1060" s="126"/>
      <c r="Q1060" s="126">
        <v>3.2252000000000001</v>
      </c>
      <c r="R1060" s="126">
        <v>2.9624000000000001</v>
      </c>
      <c r="S1060" s="119" t="s">
        <v>1817</v>
      </c>
    </row>
    <row r="1061" spans="1:19" x14ac:dyDescent="0.3">
      <c r="A1061" s="122" t="s">
        <v>376</v>
      </c>
      <c r="B1061" s="122" t="s">
        <v>238</v>
      </c>
      <c r="C1061" s="122">
        <v>103340</v>
      </c>
      <c r="D1061" s="125">
        <v>44262</v>
      </c>
      <c r="E1061" s="126">
        <v>302.35309999999998</v>
      </c>
      <c r="F1061" s="126">
        <v>3.1631</v>
      </c>
      <c r="G1061" s="126">
        <v>2.7892999999999999</v>
      </c>
      <c r="H1061" s="126">
        <v>2.4863</v>
      </c>
      <c r="I1061" s="126">
        <v>2.7423999999999999</v>
      </c>
      <c r="J1061" s="126">
        <v>3.0419</v>
      </c>
      <c r="K1061" s="126">
        <v>2.9598</v>
      </c>
      <c r="L1061" s="126">
        <v>3.0529000000000002</v>
      </c>
      <c r="M1061" s="126">
        <v>3.2309000000000001</v>
      </c>
      <c r="N1061" s="126">
        <v>3.8462000000000001</v>
      </c>
      <c r="O1061" s="126">
        <v>5.8446999999999996</v>
      </c>
      <c r="P1061" s="126">
        <v>6.3220999999999998</v>
      </c>
      <c r="Q1061" s="126">
        <v>7.4931999999999999</v>
      </c>
      <c r="R1061" s="126">
        <v>5.0404</v>
      </c>
      <c r="S1061" s="119" t="s">
        <v>1817</v>
      </c>
    </row>
    <row r="1062" spans="1:19" x14ac:dyDescent="0.3">
      <c r="A1062" s="122" t="s">
        <v>376</v>
      </c>
      <c r="B1062" s="122" t="s">
        <v>130</v>
      </c>
      <c r="C1062" s="122">
        <v>120197</v>
      </c>
      <c r="D1062" s="125">
        <v>44262</v>
      </c>
      <c r="E1062" s="126">
        <v>304.01839999999999</v>
      </c>
      <c r="F1062" s="126">
        <v>3.2778999999999998</v>
      </c>
      <c r="G1062" s="126">
        <v>2.9100999999999999</v>
      </c>
      <c r="H1062" s="126">
        <v>2.6049000000000002</v>
      </c>
      <c r="I1062" s="126">
        <v>2.8614000000000002</v>
      </c>
      <c r="J1062" s="126">
        <v>3.1621999999999999</v>
      </c>
      <c r="K1062" s="126">
        <v>3.0806</v>
      </c>
      <c r="L1062" s="126">
        <v>3.1747000000000001</v>
      </c>
      <c r="M1062" s="126">
        <v>3.3538999999999999</v>
      </c>
      <c r="N1062" s="126">
        <v>3.9702999999999999</v>
      </c>
      <c r="O1062" s="126">
        <v>5.9372999999999996</v>
      </c>
      <c r="P1062" s="126">
        <v>6.3982999999999999</v>
      </c>
      <c r="Q1062" s="126">
        <v>7.3693</v>
      </c>
      <c r="R1062" s="126">
        <v>5.1413000000000002</v>
      </c>
      <c r="S1062" s="119" t="s">
        <v>1817</v>
      </c>
    </row>
    <row r="1063" spans="1:19" x14ac:dyDescent="0.3">
      <c r="A1063" s="122" t="s">
        <v>376</v>
      </c>
      <c r="B1063" s="122" t="s">
        <v>239</v>
      </c>
      <c r="C1063" s="122">
        <v>113096</v>
      </c>
      <c r="D1063" s="125">
        <v>44262</v>
      </c>
      <c r="E1063" s="126">
        <v>2191.1315</v>
      </c>
      <c r="F1063" s="126">
        <v>3.3652000000000002</v>
      </c>
      <c r="G1063" s="126">
        <v>2.9881000000000002</v>
      </c>
      <c r="H1063" s="126">
        <v>2.7791000000000001</v>
      </c>
      <c r="I1063" s="126">
        <v>2.8420999999999998</v>
      </c>
      <c r="J1063" s="126">
        <v>3.2311000000000001</v>
      </c>
      <c r="K1063" s="126">
        <v>3.1844999999999999</v>
      </c>
      <c r="L1063" s="126">
        <v>3.2806999999999999</v>
      </c>
      <c r="M1063" s="126">
        <v>3.4719000000000002</v>
      </c>
      <c r="N1063" s="126">
        <v>4.1009000000000002</v>
      </c>
      <c r="O1063" s="126">
        <v>5.9672999999999998</v>
      </c>
      <c r="P1063" s="126">
        <v>6.3723999999999998</v>
      </c>
      <c r="Q1063" s="126">
        <v>7.6296999999999997</v>
      </c>
      <c r="R1063" s="126">
        <v>5.1928000000000001</v>
      </c>
      <c r="S1063" s="119" t="s">
        <v>1817</v>
      </c>
    </row>
    <row r="1064" spans="1:19" x14ac:dyDescent="0.3">
      <c r="A1064" s="122" t="s">
        <v>376</v>
      </c>
      <c r="B1064" s="122" t="s">
        <v>131</v>
      </c>
      <c r="C1064" s="122">
        <v>118345</v>
      </c>
      <c r="D1064" s="125">
        <v>44262</v>
      </c>
      <c r="E1064" s="126">
        <v>2208.0461</v>
      </c>
      <c r="F1064" s="126">
        <v>3.4056000000000002</v>
      </c>
      <c r="G1064" s="126">
        <v>3.0286</v>
      </c>
      <c r="H1064" s="126">
        <v>2.8193000000000001</v>
      </c>
      <c r="I1064" s="126">
        <v>2.8822000000000001</v>
      </c>
      <c r="J1064" s="126">
        <v>3.2711000000000001</v>
      </c>
      <c r="K1064" s="126">
        <v>3.2248000000000001</v>
      </c>
      <c r="L1064" s="126">
        <v>3.3214000000000001</v>
      </c>
      <c r="M1064" s="126">
        <v>3.5129000000000001</v>
      </c>
      <c r="N1064" s="126">
        <v>4.1425999999999998</v>
      </c>
      <c r="O1064" s="126">
        <v>6.0519999999999996</v>
      </c>
      <c r="P1064" s="126">
        <v>6.4706000000000001</v>
      </c>
      <c r="Q1064" s="126">
        <v>7.3802000000000003</v>
      </c>
      <c r="R1064" s="126">
        <v>5.2584</v>
      </c>
      <c r="S1064" s="119" t="s">
        <v>1817</v>
      </c>
    </row>
    <row r="1065" spans="1:19" x14ac:dyDescent="0.3">
      <c r="A1065" s="122" t="s">
        <v>376</v>
      </c>
      <c r="B1065" s="122" t="s">
        <v>132</v>
      </c>
      <c r="C1065" s="122">
        <v>118364</v>
      </c>
      <c r="D1065" s="125">
        <v>44262</v>
      </c>
      <c r="E1065" s="126">
        <v>2480.2719999999999</v>
      </c>
      <c r="F1065" s="126">
        <v>3.1406999999999998</v>
      </c>
      <c r="G1065" s="126">
        <v>2.8795999999999999</v>
      </c>
      <c r="H1065" s="126">
        <v>2.7967</v>
      </c>
      <c r="I1065" s="126">
        <v>2.8127</v>
      </c>
      <c r="J1065" s="126">
        <v>3.0526</v>
      </c>
      <c r="K1065" s="126">
        <v>3.0041000000000002</v>
      </c>
      <c r="L1065" s="126">
        <v>3.0792999999999999</v>
      </c>
      <c r="M1065" s="126">
        <v>3.1831</v>
      </c>
      <c r="N1065" s="126">
        <v>3.6673</v>
      </c>
      <c r="O1065" s="126">
        <v>5.7163000000000004</v>
      </c>
      <c r="P1065" s="126">
        <v>6.2638999999999996</v>
      </c>
      <c r="Q1065" s="126">
        <v>7.2685000000000004</v>
      </c>
      <c r="R1065" s="126">
        <v>4.8677999999999999</v>
      </c>
      <c r="S1065" s="119" t="s">
        <v>1817</v>
      </c>
    </row>
    <row r="1066" spans="1:19" x14ac:dyDescent="0.3">
      <c r="A1066" s="122" t="s">
        <v>376</v>
      </c>
      <c r="B1066" s="122" t="s">
        <v>240</v>
      </c>
      <c r="C1066" s="122">
        <v>108690</v>
      </c>
      <c r="D1066" s="125">
        <v>44262</v>
      </c>
      <c r="E1066" s="126">
        <v>2467.8714</v>
      </c>
      <c r="F1066" s="126">
        <v>3.0899000000000001</v>
      </c>
      <c r="G1066" s="126">
        <v>2.8290000000000002</v>
      </c>
      <c r="H1066" s="126">
        <v>2.7467000000000001</v>
      </c>
      <c r="I1066" s="126">
        <v>2.7625000000000002</v>
      </c>
      <c r="J1066" s="126">
        <v>3.0024000000000002</v>
      </c>
      <c r="K1066" s="126">
        <v>2.9538000000000002</v>
      </c>
      <c r="L1066" s="126">
        <v>3.0285000000000002</v>
      </c>
      <c r="M1066" s="126">
        <v>3.1318999999999999</v>
      </c>
      <c r="N1066" s="126">
        <v>3.6147</v>
      </c>
      <c r="O1066" s="126">
        <v>5.6516999999999999</v>
      </c>
      <c r="P1066" s="126">
        <v>6.1908000000000003</v>
      </c>
      <c r="Q1066" s="126">
        <v>5.4767000000000001</v>
      </c>
      <c r="R1066" s="126">
        <v>4.8141999999999996</v>
      </c>
      <c r="S1066" s="119" t="s">
        <v>1817</v>
      </c>
    </row>
    <row r="1067" spans="1:19" x14ac:dyDescent="0.3">
      <c r="A1067" s="122" t="s">
        <v>376</v>
      </c>
      <c r="B1067" s="122" t="s">
        <v>133</v>
      </c>
      <c r="C1067" s="122">
        <v>125345</v>
      </c>
      <c r="D1067" s="125">
        <v>44262</v>
      </c>
      <c r="E1067" s="126">
        <v>1586.8373999999999</v>
      </c>
      <c r="F1067" s="126">
        <v>2.9205000000000001</v>
      </c>
      <c r="G1067" s="126">
        <v>2.3512</v>
      </c>
      <c r="H1067" s="126">
        <v>2.6057999999999999</v>
      </c>
      <c r="I1067" s="126">
        <v>2.5815000000000001</v>
      </c>
      <c r="J1067" s="126">
        <v>2.6305000000000001</v>
      </c>
      <c r="K1067" s="126">
        <v>2.7338</v>
      </c>
      <c r="L1067" s="126">
        <v>2.7484000000000002</v>
      </c>
      <c r="M1067" s="126">
        <v>2.8725000000000001</v>
      </c>
      <c r="N1067" s="126">
        <v>3.0908000000000002</v>
      </c>
      <c r="O1067" s="126">
        <v>5.2119</v>
      </c>
      <c r="P1067" s="126">
        <v>5.7740999999999998</v>
      </c>
      <c r="Q1067" s="126">
        <v>6.5098000000000003</v>
      </c>
      <c r="R1067" s="126">
        <v>4.3685</v>
      </c>
      <c r="S1067" s="119" t="s">
        <v>1817</v>
      </c>
    </row>
    <row r="1068" spans="1:19" x14ac:dyDescent="0.3">
      <c r="A1068" s="122" t="s">
        <v>376</v>
      </c>
      <c r="B1068" s="122" t="s">
        <v>241</v>
      </c>
      <c r="C1068" s="122">
        <v>125259</v>
      </c>
      <c r="D1068" s="125">
        <v>44262</v>
      </c>
      <c r="E1068" s="126">
        <v>1581.0362</v>
      </c>
      <c r="F1068" s="126">
        <v>2.8700999999999999</v>
      </c>
      <c r="G1068" s="126">
        <v>2.3014000000000001</v>
      </c>
      <c r="H1068" s="126">
        <v>2.5558999999999998</v>
      </c>
      <c r="I1068" s="126">
        <v>2.5314999999999999</v>
      </c>
      <c r="J1068" s="126">
        <v>2.5804</v>
      </c>
      <c r="K1068" s="126">
        <v>2.6833999999999998</v>
      </c>
      <c r="L1068" s="126">
        <v>2.6977000000000002</v>
      </c>
      <c r="M1068" s="126">
        <v>2.8214999999999999</v>
      </c>
      <c r="N1068" s="126">
        <v>3.0394000000000001</v>
      </c>
      <c r="O1068" s="126">
        <v>5.1593999999999998</v>
      </c>
      <c r="P1068" s="126">
        <v>5.7213000000000003</v>
      </c>
      <c r="Q1068" s="126">
        <v>6.4565000000000001</v>
      </c>
      <c r="R1068" s="126">
        <v>4.3163999999999998</v>
      </c>
      <c r="S1068" s="119" t="s">
        <v>1817</v>
      </c>
    </row>
    <row r="1069" spans="1:19" x14ac:dyDescent="0.3">
      <c r="A1069" s="122" t="s">
        <v>376</v>
      </c>
      <c r="B1069" s="122" t="s">
        <v>242</v>
      </c>
      <c r="C1069" s="122">
        <v>115991</v>
      </c>
      <c r="D1069" s="125">
        <v>44262</v>
      </c>
      <c r="E1069" s="126">
        <v>1986.2154</v>
      </c>
      <c r="F1069" s="126">
        <v>2.8963999999999999</v>
      </c>
      <c r="G1069" s="126">
        <v>2.3048999999999999</v>
      </c>
      <c r="H1069" s="126">
        <v>2.2673999999999999</v>
      </c>
      <c r="I1069" s="126">
        <v>2.6846999999999999</v>
      </c>
      <c r="J1069" s="126">
        <v>2.9563000000000001</v>
      </c>
      <c r="K1069" s="126">
        <v>3.5388999999999999</v>
      </c>
      <c r="L1069" s="126">
        <v>3.2623000000000002</v>
      </c>
      <c r="M1069" s="126">
        <v>3.1976</v>
      </c>
      <c r="N1069" s="126">
        <v>3.5743</v>
      </c>
      <c r="O1069" s="126">
        <v>5.7111000000000001</v>
      </c>
      <c r="P1069" s="126">
        <v>6.2950999999999997</v>
      </c>
      <c r="Q1069" s="126">
        <v>7.5964</v>
      </c>
      <c r="R1069" s="126">
        <v>4.8826999999999998</v>
      </c>
      <c r="S1069" s="119" t="s">
        <v>1817</v>
      </c>
    </row>
    <row r="1070" spans="1:19" x14ac:dyDescent="0.3">
      <c r="A1070" s="122" t="s">
        <v>376</v>
      </c>
      <c r="B1070" s="122" t="s">
        <v>134</v>
      </c>
      <c r="C1070" s="122">
        <v>119135</v>
      </c>
      <c r="D1070" s="125">
        <v>44262</v>
      </c>
      <c r="E1070" s="126">
        <v>2002.1994</v>
      </c>
      <c r="F1070" s="126">
        <v>2.9973000000000001</v>
      </c>
      <c r="G1070" s="126">
        <v>2.4049999999999998</v>
      </c>
      <c r="H1070" s="126">
        <v>2.3673000000000002</v>
      </c>
      <c r="I1070" s="126">
        <v>2.7848999999999999</v>
      </c>
      <c r="J1070" s="126">
        <v>3.0564</v>
      </c>
      <c r="K1070" s="126">
        <v>3.6429</v>
      </c>
      <c r="L1070" s="126">
        <v>3.3654000000000002</v>
      </c>
      <c r="M1070" s="126">
        <v>3.3010999999999999</v>
      </c>
      <c r="N1070" s="126">
        <v>3.6785999999999999</v>
      </c>
      <c r="O1070" s="126">
        <v>5.8171999999999997</v>
      </c>
      <c r="P1070" s="126">
        <v>6.4019000000000004</v>
      </c>
      <c r="Q1070" s="126">
        <v>7.3878000000000004</v>
      </c>
      <c r="R1070" s="126">
        <v>4.9878999999999998</v>
      </c>
      <c r="S1070" s="119" t="s">
        <v>1817</v>
      </c>
    </row>
    <row r="1071" spans="1:19" x14ac:dyDescent="0.3">
      <c r="A1071" s="122" t="s">
        <v>376</v>
      </c>
      <c r="B1071" s="122" t="s">
        <v>135</v>
      </c>
      <c r="C1071" s="122">
        <v>147938</v>
      </c>
      <c r="D1071" s="125">
        <v>44262</v>
      </c>
      <c r="E1071" s="126">
        <v>1992.9322999999999</v>
      </c>
      <c r="F1071" s="126">
        <v>4.1303999999999998</v>
      </c>
      <c r="G1071" s="126">
        <v>3.6732</v>
      </c>
      <c r="H1071" s="126">
        <v>2.9523999999999999</v>
      </c>
      <c r="I1071" s="126">
        <v>2.7568999999999999</v>
      </c>
      <c r="J1071" s="126">
        <v>2.9081000000000001</v>
      </c>
      <c r="K1071" s="126">
        <v>3.0678000000000001</v>
      </c>
      <c r="L1071" s="126">
        <v>2.8</v>
      </c>
      <c r="M1071" s="126">
        <v>2.7383999999999999</v>
      </c>
      <c r="N1071" s="126">
        <v>3.2044999999999999</v>
      </c>
      <c r="O1071" s="126"/>
      <c r="P1071" s="126"/>
      <c r="Q1071" s="126">
        <v>3.4539</v>
      </c>
      <c r="R1071" s="126"/>
      <c r="S1071" s="119" t="s">
        <v>1817</v>
      </c>
    </row>
    <row r="1072" spans="1:19" x14ac:dyDescent="0.3">
      <c r="A1072" s="122" t="s">
        <v>376</v>
      </c>
      <c r="B1072" s="122" t="s">
        <v>136</v>
      </c>
      <c r="C1072" s="122">
        <v>147940</v>
      </c>
      <c r="D1072" s="125">
        <v>44262</v>
      </c>
      <c r="E1072" s="126">
        <v>2002.537</v>
      </c>
      <c r="F1072" s="126">
        <v>2.9439000000000002</v>
      </c>
      <c r="G1072" s="126">
        <v>2.3717999999999999</v>
      </c>
      <c r="H1072" s="126">
        <v>2.3489</v>
      </c>
      <c r="I1072" s="126">
        <v>2.7538999999999998</v>
      </c>
      <c r="J1072" s="126">
        <v>3.0385</v>
      </c>
      <c r="K1072" s="126">
        <v>3.6246</v>
      </c>
      <c r="L1072" s="126">
        <v>3.3403999999999998</v>
      </c>
      <c r="M1072" s="126">
        <v>3.2774000000000001</v>
      </c>
      <c r="N1072" s="126">
        <v>3.6686999999999999</v>
      </c>
      <c r="O1072" s="126"/>
      <c r="P1072" s="126"/>
      <c r="Q1072" s="126">
        <v>3.8803000000000001</v>
      </c>
      <c r="R1072" s="126"/>
      <c r="S1072" s="119" t="s">
        <v>1817</v>
      </c>
    </row>
    <row r="1073" spans="1:19" x14ac:dyDescent="0.3">
      <c r="A1073" s="122" t="s">
        <v>376</v>
      </c>
      <c r="B1073" s="122" t="s">
        <v>137</v>
      </c>
      <c r="C1073" s="122">
        <v>147937</v>
      </c>
      <c r="D1073" s="125">
        <v>44262</v>
      </c>
      <c r="E1073" s="126">
        <v>2002.5676000000001</v>
      </c>
      <c r="F1073" s="126">
        <v>3.0022000000000002</v>
      </c>
      <c r="G1073" s="126">
        <v>2.4106000000000001</v>
      </c>
      <c r="H1073" s="126">
        <v>2.3713000000000002</v>
      </c>
      <c r="I1073" s="126">
        <v>2.7881</v>
      </c>
      <c r="J1073" s="126">
        <v>3.0602</v>
      </c>
      <c r="K1073" s="126">
        <v>3.6417999999999999</v>
      </c>
      <c r="L1073" s="126">
        <v>3.3656000000000001</v>
      </c>
      <c r="M1073" s="126">
        <v>3.3014000000000001</v>
      </c>
      <c r="N1073" s="126">
        <v>3.6787000000000001</v>
      </c>
      <c r="O1073" s="126"/>
      <c r="P1073" s="126"/>
      <c r="Q1073" s="126">
        <v>3.8834</v>
      </c>
      <c r="R1073" s="126"/>
      <c r="S1073" s="119" t="s">
        <v>1817</v>
      </c>
    </row>
    <row r="1074" spans="1:19" x14ac:dyDescent="0.3">
      <c r="A1074" s="122" t="s">
        <v>376</v>
      </c>
      <c r="B1074" s="122" t="s">
        <v>138</v>
      </c>
      <c r="C1074" s="122">
        <v>147939</v>
      </c>
      <c r="D1074" s="125">
        <v>44262</v>
      </c>
      <c r="E1074" s="126">
        <v>2002.213</v>
      </c>
      <c r="F1074" s="126">
        <v>3.0337000000000001</v>
      </c>
      <c r="G1074" s="126">
        <v>2.4779</v>
      </c>
      <c r="H1074" s="126">
        <v>2.3410000000000002</v>
      </c>
      <c r="I1074" s="126">
        <v>2.7435999999999998</v>
      </c>
      <c r="J1074" s="126">
        <v>3.0348999999999999</v>
      </c>
      <c r="K1074" s="126">
        <v>3.6282999999999999</v>
      </c>
      <c r="L1074" s="126">
        <v>3.3372999999999999</v>
      </c>
      <c r="M1074" s="126">
        <v>3.2650000000000001</v>
      </c>
      <c r="N1074" s="126">
        <v>3.6446999999999998</v>
      </c>
      <c r="O1074" s="126"/>
      <c r="P1074" s="126"/>
      <c r="Q1074" s="126">
        <v>3.8641000000000001</v>
      </c>
      <c r="R1074" s="126"/>
      <c r="S1074" s="119" t="s">
        <v>1817</v>
      </c>
    </row>
    <row r="1075" spans="1:19" x14ac:dyDescent="0.3">
      <c r="A1075" s="122" t="s">
        <v>376</v>
      </c>
      <c r="B1075" s="122" t="s">
        <v>243</v>
      </c>
      <c r="C1075" s="122">
        <v>104486</v>
      </c>
      <c r="D1075" s="125">
        <v>44262</v>
      </c>
      <c r="E1075" s="126">
        <v>2803.9126000000001</v>
      </c>
      <c r="F1075" s="126">
        <v>3.17</v>
      </c>
      <c r="G1075" s="126">
        <v>2.7404000000000002</v>
      </c>
      <c r="H1075" s="126">
        <v>2.5043000000000002</v>
      </c>
      <c r="I1075" s="126">
        <v>2.6635</v>
      </c>
      <c r="J1075" s="126">
        <v>3.0297000000000001</v>
      </c>
      <c r="K1075" s="126">
        <v>2.9977</v>
      </c>
      <c r="L1075" s="126">
        <v>3.0706000000000002</v>
      </c>
      <c r="M1075" s="126">
        <v>3.1814</v>
      </c>
      <c r="N1075" s="126">
        <v>3.6675</v>
      </c>
      <c r="O1075" s="126">
        <v>5.7411000000000003</v>
      </c>
      <c r="P1075" s="126">
        <v>6.2704000000000004</v>
      </c>
      <c r="Q1075" s="126">
        <v>7.4695</v>
      </c>
      <c r="R1075" s="126">
        <v>4.8722000000000003</v>
      </c>
      <c r="S1075" s="119"/>
    </row>
    <row r="1076" spans="1:19" x14ac:dyDescent="0.3">
      <c r="A1076" s="122" t="s">
        <v>376</v>
      </c>
      <c r="B1076" s="122" t="s">
        <v>139</v>
      </c>
      <c r="C1076" s="122">
        <v>120537</v>
      </c>
      <c r="D1076" s="125">
        <v>44262</v>
      </c>
      <c r="E1076" s="126">
        <v>2819.5725000000002</v>
      </c>
      <c r="F1076" s="126">
        <v>3.2391999999999999</v>
      </c>
      <c r="G1076" s="126">
        <v>2.8102</v>
      </c>
      <c r="H1076" s="126">
        <v>2.5743999999999998</v>
      </c>
      <c r="I1076" s="126">
        <v>2.7336999999999998</v>
      </c>
      <c r="J1076" s="126">
        <v>3.1</v>
      </c>
      <c r="K1076" s="126">
        <v>3.0684999999999998</v>
      </c>
      <c r="L1076" s="126">
        <v>3.1419000000000001</v>
      </c>
      <c r="M1076" s="126">
        <v>3.2532999999999999</v>
      </c>
      <c r="N1076" s="126">
        <v>3.7403</v>
      </c>
      <c r="O1076" s="126">
        <v>5.8151999999999999</v>
      </c>
      <c r="P1076" s="126">
        <v>6.3449</v>
      </c>
      <c r="Q1076" s="126">
        <v>7.3384</v>
      </c>
      <c r="R1076" s="126">
        <v>4.9457000000000004</v>
      </c>
      <c r="S1076" s="119"/>
    </row>
    <row r="1077" spans="1:19" x14ac:dyDescent="0.3">
      <c r="A1077" s="122" t="s">
        <v>376</v>
      </c>
      <c r="B1077" s="122" t="s">
        <v>421</v>
      </c>
      <c r="C1077" s="122">
        <v>104488</v>
      </c>
      <c r="D1077" s="125">
        <v>44262</v>
      </c>
      <c r="E1077" s="126">
        <v>2540.3587000000002</v>
      </c>
      <c r="F1077" s="126">
        <v>2.6396000000000002</v>
      </c>
      <c r="G1077" s="126">
        <v>2.2101999999999999</v>
      </c>
      <c r="H1077" s="126">
        <v>1.9741</v>
      </c>
      <c r="I1077" s="126">
        <v>2.133</v>
      </c>
      <c r="J1077" s="126">
        <v>2.4986000000000002</v>
      </c>
      <c r="K1077" s="126">
        <v>2.4641999999999999</v>
      </c>
      <c r="L1077" s="126">
        <v>2.5333000000000001</v>
      </c>
      <c r="M1077" s="126">
        <v>2.6398999999999999</v>
      </c>
      <c r="N1077" s="126">
        <v>3.1196999999999999</v>
      </c>
      <c r="O1077" s="126">
        <v>5.1840999999999999</v>
      </c>
      <c r="P1077" s="126">
        <v>5.6760000000000002</v>
      </c>
      <c r="Q1077" s="126">
        <v>6.7308000000000003</v>
      </c>
      <c r="R1077" s="126">
        <v>4.3208000000000002</v>
      </c>
      <c r="S1077" s="118"/>
    </row>
    <row r="1078" spans="1:19" x14ac:dyDescent="0.3">
      <c r="A1078" s="122" t="s">
        <v>376</v>
      </c>
      <c r="B1078" s="122" t="s">
        <v>140</v>
      </c>
      <c r="C1078" s="122">
        <v>147157</v>
      </c>
      <c r="D1078" s="125">
        <v>44262</v>
      </c>
      <c r="E1078" s="126">
        <v>1077.7985000000001</v>
      </c>
      <c r="F1078" s="126">
        <v>3.0651000000000002</v>
      </c>
      <c r="G1078" s="126">
        <v>3.0350999999999999</v>
      </c>
      <c r="H1078" s="126">
        <v>2.9823</v>
      </c>
      <c r="I1078" s="126">
        <v>2.8921999999999999</v>
      </c>
      <c r="J1078" s="126">
        <v>2.8218000000000001</v>
      </c>
      <c r="K1078" s="126">
        <v>2.9348000000000001</v>
      </c>
      <c r="L1078" s="126">
        <v>2.9500999999999999</v>
      </c>
      <c r="M1078" s="126">
        <v>2.9474999999999998</v>
      </c>
      <c r="N1078" s="126">
        <v>2.9704000000000002</v>
      </c>
      <c r="O1078" s="126"/>
      <c r="P1078" s="126"/>
      <c r="Q1078" s="126">
        <v>4.0801999999999996</v>
      </c>
      <c r="R1078" s="126"/>
      <c r="S1078" s="121"/>
    </row>
    <row r="1079" spans="1:19" x14ac:dyDescent="0.3">
      <c r="A1079" s="122" t="s">
        <v>376</v>
      </c>
      <c r="B1079" s="122" t="s">
        <v>244</v>
      </c>
      <c r="C1079" s="122">
        <v>147153</v>
      </c>
      <c r="D1079" s="125">
        <v>44262</v>
      </c>
      <c r="E1079" s="126">
        <v>1075.5817999999999</v>
      </c>
      <c r="F1079" s="126">
        <v>2.956</v>
      </c>
      <c r="G1079" s="126">
        <v>2.9247999999999998</v>
      </c>
      <c r="H1079" s="126">
        <v>2.8725000000000001</v>
      </c>
      <c r="I1079" s="126">
        <v>2.7795999999999998</v>
      </c>
      <c r="J1079" s="126">
        <v>2.7103000000000002</v>
      </c>
      <c r="K1079" s="126">
        <v>2.8235999999999999</v>
      </c>
      <c r="L1079" s="126">
        <v>2.8382999999999998</v>
      </c>
      <c r="M1079" s="126">
        <v>2.835</v>
      </c>
      <c r="N1079" s="126">
        <v>2.8572000000000002</v>
      </c>
      <c r="O1079" s="126"/>
      <c r="P1079" s="126"/>
      <c r="Q1079" s="126">
        <v>3.9659</v>
      </c>
      <c r="R1079" s="126"/>
      <c r="S1079" s="119"/>
    </row>
    <row r="1080" spans="1:19" x14ac:dyDescent="0.3">
      <c r="A1080" s="122" t="s">
        <v>376</v>
      </c>
      <c r="B1080" s="122" t="s">
        <v>245</v>
      </c>
      <c r="C1080" s="122">
        <v>100234</v>
      </c>
      <c r="D1080" s="125">
        <v>44262</v>
      </c>
      <c r="E1080" s="126">
        <v>55.748399999999997</v>
      </c>
      <c r="F1080" s="126">
        <v>3.3393999999999999</v>
      </c>
      <c r="G1080" s="126">
        <v>3.1435</v>
      </c>
      <c r="H1080" s="126">
        <v>2.9666999999999999</v>
      </c>
      <c r="I1080" s="126">
        <v>2.9121000000000001</v>
      </c>
      <c r="J1080" s="126">
        <v>2.9929000000000001</v>
      </c>
      <c r="K1080" s="126">
        <v>3.0358000000000001</v>
      </c>
      <c r="L1080" s="126">
        <v>3.0581999999999998</v>
      </c>
      <c r="M1080" s="126">
        <v>3.1537000000000002</v>
      </c>
      <c r="N1080" s="126">
        <v>3.5697999999999999</v>
      </c>
      <c r="O1080" s="126">
        <v>5.7497999999999996</v>
      </c>
      <c r="P1080" s="126">
        <v>6.2968999999999999</v>
      </c>
      <c r="Q1080" s="126">
        <v>7.6883999999999997</v>
      </c>
      <c r="R1080" s="126">
        <v>4.8867000000000003</v>
      </c>
      <c r="S1080" s="119"/>
    </row>
    <row r="1081" spans="1:19" x14ac:dyDescent="0.3">
      <c r="A1081" s="122" t="s">
        <v>376</v>
      </c>
      <c r="B1081" s="122" t="s">
        <v>141</v>
      </c>
      <c r="C1081" s="122">
        <v>120406</v>
      </c>
      <c r="D1081" s="125">
        <v>44262</v>
      </c>
      <c r="E1081" s="126">
        <v>56.111400000000003</v>
      </c>
      <c r="F1081" s="126">
        <v>3.4479000000000002</v>
      </c>
      <c r="G1081" s="126">
        <v>3.2315999999999998</v>
      </c>
      <c r="H1081" s="126">
        <v>3.0497999999999998</v>
      </c>
      <c r="I1081" s="126">
        <v>2.9910000000000001</v>
      </c>
      <c r="J1081" s="126">
        <v>3.0737999999999999</v>
      </c>
      <c r="K1081" s="126">
        <v>3.1172</v>
      </c>
      <c r="L1081" s="126">
        <v>3.1396000000000002</v>
      </c>
      <c r="M1081" s="126">
        <v>3.2357999999999998</v>
      </c>
      <c r="N1081" s="126">
        <v>3.653</v>
      </c>
      <c r="O1081" s="126">
        <v>5.8343999999999996</v>
      </c>
      <c r="P1081" s="126">
        <v>6.3807</v>
      </c>
      <c r="Q1081" s="126">
        <v>7.3853</v>
      </c>
      <c r="R1081" s="126">
        <v>4.9705000000000004</v>
      </c>
      <c r="S1081" s="119"/>
    </row>
    <row r="1082" spans="1:19" x14ac:dyDescent="0.3">
      <c r="A1082" s="122" t="s">
        <v>376</v>
      </c>
      <c r="B1082" s="122" t="s">
        <v>422</v>
      </c>
      <c r="C1082" s="122">
        <v>100247</v>
      </c>
      <c r="D1082" s="125">
        <v>44262</v>
      </c>
      <c r="E1082" s="126">
        <v>32.056699999999999</v>
      </c>
      <c r="F1082" s="126">
        <v>3.3022999999999998</v>
      </c>
      <c r="G1082" s="126">
        <v>3.113</v>
      </c>
      <c r="H1082" s="126">
        <v>2.9621</v>
      </c>
      <c r="I1082" s="126">
        <v>2.9066999999999998</v>
      </c>
      <c r="J1082" s="126">
        <v>2.9916</v>
      </c>
      <c r="K1082" s="126">
        <v>3.0360999999999998</v>
      </c>
      <c r="L1082" s="126">
        <v>3.0583</v>
      </c>
      <c r="M1082" s="126">
        <v>3.1539999999999999</v>
      </c>
      <c r="N1082" s="126">
        <v>3.5703999999999998</v>
      </c>
      <c r="O1082" s="126">
        <v>5.7500999999999998</v>
      </c>
      <c r="P1082" s="126">
        <v>6.2969999999999997</v>
      </c>
      <c r="Q1082" s="126">
        <v>7.1753</v>
      </c>
      <c r="R1082" s="126">
        <v>4.8871000000000002</v>
      </c>
      <c r="S1082" s="119"/>
    </row>
    <row r="1083" spans="1:19" x14ac:dyDescent="0.3">
      <c r="A1083" s="122" t="s">
        <v>376</v>
      </c>
      <c r="B1083" s="122" t="s">
        <v>142</v>
      </c>
      <c r="C1083" s="122">
        <v>119766</v>
      </c>
      <c r="D1083" s="125">
        <v>44262</v>
      </c>
      <c r="E1083" s="126">
        <v>4149.0222999999996</v>
      </c>
      <c r="F1083" s="126">
        <v>3.2648000000000001</v>
      </c>
      <c r="G1083" s="126">
        <v>2.7709000000000001</v>
      </c>
      <c r="H1083" s="126">
        <v>2.6459000000000001</v>
      </c>
      <c r="I1083" s="126">
        <v>2.8267000000000002</v>
      </c>
      <c r="J1083" s="126">
        <v>3.0617000000000001</v>
      </c>
      <c r="K1083" s="126">
        <v>3.0032000000000001</v>
      </c>
      <c r="L1083" s="126">
        <v>3.1126999999999998</v>
      </c>
      <c r="M1083" s="126">
        <v>3.2820999999999998</v>
      </c>
      <c r="N1083" s="126">
        <v>3.7621000000000002</v>
      </c>
      <c r="O1083" s="126">
        <v>5.8006000000000002</v>
      </c>
      <c r="P1083" s="126">
        <v>6.3117000000000001</v>
      </c>
      <c r="Q1083" s="126">
        <v>7.3029999999999999</v>
      </c>
      <c r="R1083" s="126">
        <v>4.9599000000000002</v>
      </c>
      <c r="S1083" s="119"/>
    </row>
    <row r="1084" spans="1:19" x14ac:dyDescent="0.3">
      <c r="A1084" s="122" t="s">
        <v>376</v>
      </c>
      <c r="B1084" s="122" t="s">
        <v>246</v>
      </c>
      <c r="C1084" s="122">
        <v>100835</v>
      </c>
      <c r="D1084" s="125">
        <v>44262</v>
      </c>
      <c r="E1084" s="126">
        <v>4131.1525000000001</v>
      </c>
      <c r="F1084" s="126">
        <v>3.1427999999999998</v>
      </c>
      <c r="G1084" s="126">
        <v>2.6490999999999998</v>
      </c>
      <c r="H1084" s="126">
        <v>2.5352000000000001</v>
      </c>
      <c r="I1084" s="126">
        <v>2.7201</v>
      </c>
      <c r="J1084" s="126">
        <v>2.9571999999999998</v>
      </c>
      <c r="K1084" s="126">
        <v>2.8997999999999999</v>
      </c>
      <c r="L1084" s="126">
        <v>3.0141</v>
      </c>
      <c r="M1084" s="126">
        <v>3.1960999999999999</v>
      </c>
      <c r="N1084" s="126">
        <v>3.6833999999999998</v>
      </c>
      <c r="O1084" s="126">
        <v>5.7381000000000002</v>
      </c>
      <c r="P1084" s="126">
        <v>6.2527999999999997</v>
      </c>
      <c r="Q1084" s="126">
        <v>7.1432000000000002</v>
      </c>
      <c r="R1084" s="126">
        <v>4.8933</v>
      </c>
      <c r="S1084" s="119"/>
    </row>
    <row r="1085" spans="1:19" x14ac:dyDescent="0.3">
      <c r="A1085" s="122" t="s">
        <v>376</v>
      </c>
      <c r="B1085" s="122" t="s">
        <v>247</v>
      </c>
      <c r="C1085" s="122">
        <v>112457</v>
      </c>
      <c r="D1085" s="125">
        <v>44262</v>
      </c>
      <c r="E1085" s="126">
        <v>2799.8195000000001</v>
      </c>
      <c r="F1085" s="126">
        <v>3.1303000000000001</v>
      </c>
      <c r="G1085" s="126">
        <v>2.5083000000000002</v>
      </c>
      <c r="H1085" s="126">
        <v>2.4230999999999998</v>
      </c>
      <c r="I1085" s="126">
        <v>2.6263000000000001</v>
      </c>
      <c r="J1085" s="126">
        <v>3.0217999999999998</v>
      </c>
      <c r="K1085" s="126">
        <v>2.9744999999999999</v>
      </c>
      <c r="L1085" s="126">
        <v>3.0585</v>
      </c>
      <c r="M1085" s="126">
        <v>3.2101000000000002</v>
      </c>
      <c r="N1085" s="126">
        <v>3.766</v>
      </c>
      <c r="O1085" s="126">
        <v>5.8042999999999996</v>
      </c>
      <c r="P1085" s="126">
        <v>6.3090999999999999</v>
      </c>
      <c r="Q1085" s="126">
        <v>7.3925000000000001</v>
      </c>
      <c r="R1085" s="126">
        <v>4.9736000000000002</v>
      </c>
      <c r="S1085" s="118"/>
    </row>
    <row r="1086" spans="1:19" x14ac:dyDescent="0.3">
      <c r="A1086" s="122" t="s">
        <v>376</v>
      </c>
      <c r="B1086" s="122" t="s">
        <v>143</v>
      </c>
      <c r="C1086" s="122">
        <v>119790</v>
      </c>
      <c r="D1086" s="125">
        <v>44262</v>
      </c>
      <c r="E1086" s="126">
        <v>2812.4000999999998</v>
      </c>
      <c r="F1086" s="126">
        <v>3.1825000000000001</v>
      </c>
      <c r="G1086" s="126">
        <v>2.5590000000000002</v>
      </c>
      <c r="H1086" s="126">
        <v>2.4733000000000001</v>
      </c>
      <c r="I1086" s="126">
        <v>2.6328999999999998</v>
      </c>
      <c r="J1086" s="126">
        <v>3.0722999999999998</v>
      </c>
      <c r="K1086" s="126">
        <v>3.0249000000000001</v>
      </c>
      <c r="L1086" s="126">
        <v>3.1093000000000002</v>
      </c>
      <c r="M1086" s="126">
        <v>3.2612999999999999</v>
      </c>
      <c r="N1086" s="126">
        <v>3.8178999999999998</v>
      </c>
      <c r="O1086" s="126">
        <v>5.8592000000000004</v>
      </c>
      <c r="P1086" s="126">
        <v>6.3676000000000004</v>
      </c>
      <c r="Q1086" s="126">
        <v>7.3342000000000001</v>
      </c>
      <c r="R1086" s="126">
        <v>5.0259999999999998</v>
      </c>
      <c r="S1086" s="121"/>
    </row>
    <row r="1087" spans="1:19" x14ac:dyDescent="0.3">
      <c r="A1087" s="122" t="s">
        <v>376</v>
      </c>
      <c r="B1087" s="122" t="s">
        <v>248</v>
      </c>
      <c r="C1087" s="122">
        <v>101185</v>
      </c>
      <c r="D1087" s="125">
        <v>44262</v>
      </c>
      <c r="E1087" s="126">
        <v>3694.5585999999998</v>
      </c>
      <c r="F1087" s="126">
        <v>3.1833999999999998</v>
      </c>
      <c r="G1087" s="126">
        <v>2.8073999999999999</v>
      </c>
      <c r="H1087" s="126">
        <v>2.7652999999999999</v>
      </c>
      <c r="I1087" s="126">
        <v>2.9308999999999998</v>
      </c>
      <c r="J1087" s="126">
        <v>3.1482999999999999</v>
      </c>
      <c r="K1087" s="126">
        <v>3.0564</v>
      </c>
      <c r="L1087" s="126">
        <v>3.0817999999999999</v>
      </c>
      <c r="M1087" s="126">
        <v>3.2301000000000002</v>
      </c>
      <c r="N1087" s="126">
        <v>3.8536999999999999</v>
      </c>
      <c r="O1087" s="126">
        <v>5.8006000000000002</v>
      </c>
      <c r="P1087" s="126">
        <v>6.2766999999999999</v>
      </c>
      <c r="Q1087" s="126">
        <v>7.1212999999999997</v>
      </c>
      <c r="R1087" s="126">
        <v>5.0087000000000002</v>
      </c>
      <c r="S1087" s="119"/>
    </row>
    <row r="1088" spans="1:19" x14ac:dyDescent="0.3">
      <c r="A1088" s="122" t="s">
        <v>376</v>
      </c>
      <c r="B1088" s="122" t="s">
        <v>144</v>
      </c>
      <c r="C1088" s="122">
        <v>120249</v>
      </c>
      <c r="D1088" s="125">
        <v>44262</v>
      </c>
      <c r="E1088" s="126">
        <v>3728.1478000000002</v>
      </c>
      <c r="F1088" s="126">
        <v>3.3231999999999999</v>
      </c>
      <c r="G1088" s="126">
        <v>2.9472999999999998</v>
      </c>
      <c r="H1088" s="126">
        <v>2.9054000000000002</v>
      </c>
      <c r="I1088" s="126">
        <v>3.0712999999999999</v>
      </c>
      <c r="J1088" s="126">
        <v>3.2934999999999999</v>
      </c>
      <c r="K1088" s="126">
        <v>3.1991000000000001</v>
      </c>
      <c r="L1088" s="126">
        <v>3.222</v>
      </c>
      <c r="M1088" s="126">
        <v>3.3721999999999999</v>
      </c>
      <c r="N1088" s="126">
        <v>3.9981</v>
      </c>
      <c r="O1088" s="126">
        <v>5.9465000000000003</v>
      </c>
      <c r="P1088" s="126">
        <v>6.4241999999999999</v>
      </c>
      <c r="Q1088" s="126">
        <v>7.3578999999999999</v>
      </c>
      <c r="R1088" s="126">
        <v>5.1523000000000003</v>
      </c>
      <c r="S1088" s="119"/>
    </row>
    <row r="1089" spans="1:19" x14ac:dyDescent="0.3">
      <c r="A1089" s="122" t="s">
        <v>376</v>
      </c>
      <c r="B1089" s="122" t="s">
        <v>436</v>
      </c>
      <c r="C1089" s="122">
        <v>139538</v>
      </c>
      <c r="D1089" s="125">
        <v>44262</v>
      </c>
      <c r="E1089" s="126">
        <v>1333.9478999999999</v>
      </c>
      <c r="F1089" s="126">
        <v>3.4260999999999999</v>
      </c>
      <c r="G1089" s="126">
        <v>3.0124</v>
      </c>
      <c r="H1089" s="126">
        <v>2.8597999999999999</v>
      </c>
      <c r="I1089" s="126">
        <v>2.9264000000000001</v>
      </c>
      <c r="J1089" s="126">
        <v>3.2162999999999999</v>
      </c>
      <c r="K1089" s="126">
        <v>3.1593</v>
      </c>
      <c r="L1089" s="126">
        <v>3.2528999999999999</v>
      </c>
      <c r="M1089" s="126">
        <v>3.4220999999999999</v>
      </c>
      <c r="N1089" s="126">
        <v>3.9588999999999999</v>
      </c>
      <c r="O1089" s="126">
        <v>6.0156999999999998</v>
      </c>
      <c r="P1089" s="126"/>
      <c r="Q1089" s="126">
        <v>6.3513999999999999</v>
      </c>
      <c r="R1089" s="126">
        <v>5.2121000000000004</v>
      </c>
      <c r="S1089" s="119"/>
    </row>
    <row r="1090" spans="1:19" x14ac:dyDescent="0.3">
      <c r="A1090" s="122" t="s">
        <v>376</v>
      </c>
      <c r="B1090" s="122" t="s">
        <v>437</v>
      </c>
      <c r="C1090" s="122">
        <v>139537</v>
      </c>
      <c r="D1090" s="125">
        <v>44262</v>
      </c>
      <c r="E1090" s="126">
        <v>1326.1158</v>
      </c>
      <c r="F1090" s="126">
        <v>3.3169</v>
      </c>
      <c r="G1090" s="126">
        <v>2.9026000000000001</v>
      </c>
      <c r="H1090" s="126">
        <v>2.7494999999999998</v>
      </c>
      <c r="I1090" s="126">
        <v>2.8163999999999998</v>
      </c>
      <c r="J1090" s="126">
        <v>3.1059999999999999</v>
      </c>
      <c r="K1090" s="126">
        <v>3.0485000000000002</v>
      </c>
      <c r="L1090" s="126">
        <v>3.141</v>
      </c>
      <c r="M1090" s="126">
        <v>3.3089</v>
      </c>
      <c r="N1090" s="126">
        <v>3.8447</v>
      </c>
      <c r="O1090" s="126">
        <v>5.8936000000000002</v>
      </c>
      <c r="P1090" s="126"/>
      <c r="Q1090" s="126">
        <v>6.2175000000000002</v>
      </c>
      <c r="R1090" s="126">
        <v>5.0965999999999996</v>
      </c>
      <c r="S1090" s="119"/>
    </row>
    <row r="1091" spans="1:19" x14ac:dyDescent="0.3">
      <c r="A1091" s="122" t="s">
        <v>376</v>
      </c>
      <c r="B1091" s="122" t="s">
        <v>146</v>
      </c>
      <c r="C1091" s="122">
        <v>118859</v>
      </c>
      <c r="D1091" s="125">
        <v>44262</v>
      </c>
      <c r="E1091" s="126">
        <v>2166.2856999999999</v>
      </c>
      <c r="F1091" s="126">
        <v>3.3435000000000001</v>
      </c>
      <c r="G1091" s="126">
        <v>2.9857999999999998</v>
      </c>
      <c r="H1091" s="126">
        <v>2.8997000000000002</v>
      </c>
      <c r="I1091" s="126">
        <v>2.9811000000000001</v>
      </c>
      <c r="J1091" s="126">
        <v>3.218</v>
      </c>
      <c r="K1091" s="126">
        <v>3.2323</v>
      </c>
      <c r="L1091" s="126">
        <v>3.2938000000000001</v>
      </c>
      <c r="M1091" s="126">
        <v>3.3717000000000001</v>
      </c>
      <c r="N1091" s="126">
        <v>3.8797000000000001</v>
      </c>
      <c r="O1091" s="126">
        <v>5.8932000000000002</v>
      </c>
      <c r="P1091" s="126">
        <v>6.3170000000000002</v>
      </c>
      <c r="Q1091" s="126">
        <v>7.1361999999999997</v>
      </c>
      <c r="R1091" s="126">
        <v>5.0885999999999996</v>
      </c>
      <c r="S1091" s="119"/>
    </row>
    <row r="1092" spans="1:19" x14ac:dyDescent="0.3">
      <c r="A1092" s="122" t="s">
        <v>376</v>
      </c>
      <c r="B1092" s="122" t="s">
        <v>250</v>
      </c>
      <c r="C1092" s="122">
        <v>111646</v>
      </c>
      <c r="D1092" s="125">
        <v>44262</v>
      </c>
      <c r="E1092" s="126">
        <v>2138.8652000000002</v>
      </c>
      <c r="F1092" s="126">
        <v>3.2498</v>
      </c>
      <c r="G1092" s="126">
        <v>2.8927</v>
      </c>
      <c r="H1092" s="126">
        <v>2.8062999999999998</v>
      </c>
      <c r="I1092" s="126">
        <v>2.8877999999999999</v>
      </c>
      <c r="J1092" s="126">
        <v>3.1257000000000001</v>
      </c>
      <c r="K1092" s="126">
        <v>3.1349999999999998</v>
      </c>
      <c r="L1092" s="126">
        <v>3.1949000000000001</v>
      </c>
      <c r="M1092" s="126">
        <v>3.2746</v>
      </c>
      <c r="N1092" s="126">
        <v>3.7763</v>
      </c>
      <c r="O1092" s="126">
        <v>5.8010999999999999</v>
      </c>
      <c r="P1092" s="126">
        <v>6.2187000000000001</v>
      </c>
      <c r="Q1092" s="126">
        <v>6.4539999999999997</v>
      </c>
      <c r="R1092" s="126">
        <v>4.9897999999999998</v>
      </c>
      <c r="S1092" s="119"/>
    </row>
    <row r="1093" spans="1:19" x14ac:dyDescent="0.3">
      <c r="A1093" s="122" t="s">
        <v>376</v>
      </c>
      <c r="B1093" s="122" t="s">
        <v>147</v>
      </c>
      <c r="C1093" s="122">
        <v>145834</v>
      </c>
      <c r="D1093" s="125">
        <v>44262</v>
      </c>
      <c r="E1093" s="126">
        <v>11.0146</v>
      </c>
      <c r="F1093" s="126">
        <v>2.9828999999999999</v>
      </c>
      <c r="G1093" s="126">
        <v>1.9885999999999999</v>
      </c>
      <c r="H1093" s="126">
        <v>2.2259000000000002</v>
      </c>
      <c r="I1093" s="126">
        <v>2.7248999999999999</v>
      </c>
      <c r="J1093" s="126">
        <v>3.1318999999999999</v>
      </c>
      <c r="K1093" s="126">
        <v>2.87</v>
      </c>
      <c r="L1093" s="126">
        <v>2.9367000000000001</v>
      </c>
      <c r="M1093" s="126">
        <v>2.9729999999999999</v>
      </c>
      <c r="N1093" s="126">
        <v>3.1821999999999999</v>
      </c>
      <c r="O1093" s="126"/>
      <c r="P1093" s="126"/>
      <c r="Q1093" s="126">
        <v>4.4564000000000004</v>
      </c>
      <c r="R1093" s="126">
        <v>4.2637999999999998</v>
      </c>
      <c r="S1093" s="119"/>
    </row>
    <row r="1094" spans="1:19" x14ac:dyDescent="0.3">
      <c r="A1094" s="122" t="s">
        <v>376</v>
      </c>
      <c r="B1094" s="122" t="s">
        <v>251</v>
      </c>
      <c r="C1094" s="122">
        <v>145946</v>
      </c>
      <c r="D1094" s="125">
        <v>44262</v>
      </c>
      <c r="E1094" s="126">
        <v>10.978</v>
      </c>
      <c r="F1094" s="126">
        <v>2.8264999999999998</v>
      </c>
      <c r="G1094" s="126">
        <v>1.7735000000000001</v>
      </c>
      <c r="H1094" s="126">
        <v>2.0907</v>
      </c>
      <c r="I1094" s="126">
        <v>2.5912000000000002</v>
      </c>
      <c r="J1094" s="126">
        <v>2.9872999999999998</v>
      </c>
      <c r="K1094" s="126">
        <v>2.7185999999999999</v>
      </c>
      <c r="L1094" s="126">
        <v>2.7822</v>
      </c>
      <c r="M1094" s="126">
        <v>2.8191999999999999</v>
      </c>
      <c r="N1094" s="126">
        <v>3.0270000000000001</v>
      </c>
      <c r="O1094" s="126"/>
      <c r="P1094" s="126"/>
      <c r="Q1094" s="126">
        <v>4.2996999999999996</v>
      </c>
      <c r="R1094" s="126">
        <v>4.1075999999999997</v>
      </c>
      <c r="S1094" s="119"/>
    </row>
    <row r="1095" spans="1:19" x14ac:dyDescent="0.3">
      <c r="A1095" s="122" t="s">
        <v>376</v>
      </c>
      <c r="B1095" s="122" t="s">
        <v>1026</v>
      </c>
      <c r="C1095" s="122">
        <v>140086</v>
      </c>
      <c r="D1095" s="125">
        <v>44262</v>
      </c>
      <c r="E1095" s="126">
        <v>2287.5638837709098</v>
      </c>
      <c r="F1095" s="126">
        <v>2.5790000000000002</v>
      </c>
      <c r="G1095" s="126">
        <v>2.5789</v>
      </c>
      <c r="H1095" s="126">
        <v>2.5366</v>
      </c>
      <c r="I1095" s="126">
        <v>2.4594</v>
      </c>
      <c r="J1095" s="126">
        <v>2.3378000000000001</v>
      </c>
      <c r="K1095" s="126">
        <v>2.2786</v>
      </c>
      <c r="L1095" s="126">
        <v>2.335</v>
      </c>
      <c r="M1095" s="126">
        <v>2.3763999999999998</v>
      </c>
      <c r="N1095" s="126">
        <v>2.3431000000000002</v>
      </c>
      <c r="O1095" s="126">
        <v>3.34</v>
      </c>
      <c r="P1095" s="126">
        <v>3.6701000000000001</v>
      </c>
      <c r="Q1095" s="126">
        <v>4.7925000000000004</v>
      </c>
      <c r="R1095" s="126">
        <v>2.8923000000000001</v>
      </c>
      <c r="S1095" s="119"/>
    </row>
    <row r="1096" spans="1:19" x14ac:dyDescent="0.3">
      <c r="A1096" s="122" t="s">
        <v>376</v>
      </c>
      <c r="B1096" s="122" t="s">
        <v>252</v>
      </c>
      <c r="C1096" s="122">
        <v>100851</v>
      </c>
      <c r="D1096" s="125">
        <v>44262</v>
      </c>
      <c r="E1096" s="126">
        <v>4986.0204000000003</v>
      </c>
      <c r="F1096" s="126">
        <v>3.0448</v>
      </c>
      <c r="G1096" s="126">
        <v>2.6278999999999999</v>
      </c>
      <c r="H1096" s="126">
        <v>2.5347</v>
      </c>
      <c r="I1096" s="126">
        <v>2.6619999999999999</v>
      </c>
      <c r="J1096" s="126">
        <v>3.1074999999999999</v>
      </c>
      <c r="K1096" s="126">
        <v>2.9527000000000001</v>
      </c>
      <c r="L1096" s="126">
        <v>3.0326</v>
      </c>
      <c r="M1096" s="126">
        <v>3.2164999999999999</v>
      </c>
      <c r="N1096" s="126">
        <v>3.8105000000000002</v>
      </c>
      <c r="O1096" s="126">
        <v>5.8872999999999998</v>
      </c>
      <c r="P1096" s="126">
        <v>6.3570000000000002</v>
      </c>
      <c r="Q1096" s="126">
        <v>7.1254</v>
      </c>
      <c r="R1096" s="126">
        <v>5.0724999999999998</v>
      </c>
      <c r="S1096" s="119"/>
    </row>
    <row r="1097" spans="1:19" x14ac:dyDescent="0.3">
      <c r="A1097" s="122" t="s">
        <v>376</v>
      </c>
      <c r="B1097" s="122" t="s">
        <v>148</v>
      </c>
      <c r="C1097" s="122">
        <v>118701</v>
      </c>
      <c r="D1097" s="125">
        <v>44262</v>
      </c>
      <c r="E1097" s="126">
        <v>5020.3332</v>
      </c>
      <c r="F1097" s="126">
        <v>3.1846999999999999</v>
      </c>
      <c r="G1097" s="126">
        <v>2.7677999999999998</v>
      </c>
      <c r="H1097" s="126">
        <v>2.6745000000000001</v>
      </c>
      <c r="I1097" s="126">
        <v>2.8018999999999998</v>
      </c>
      <c r="J1097" s="126">
        <v>3.2477999999999998</v>
      </c>
      <c r="K1097" s="126">
        <v>3.0895999999999999</v>
      </c>
      <c r="L1097" s="126">
        <v>3.1522999999999999</v>
      </c>
      <c r="M1097" s="126">
        <v>3.3290000000000002</v>
      </c>
      <c r="N1097" s="126">
        <v>3.9277000000000002</v>
      </c>
      <c r="O1097" s="126">
        <v>5.9836</v>
      </c>
      <c r="P1097" s="126">
        <v>6.4490999999999996</v>
      </c>
      <c r="Q1097" s="126">
        <v>7.4040999999999997</v>
      </c>
      <c r="R1097" s="126">
        <v>5.1737000000000002</v>
      </c>
      <c r="S1097" s="119"/>
    </row>
    <row r="1098" spans="1:19" x14ac:dyDescent="0.3">
      <c r="A1098" s="122" t="s">
        <v>376</v>
      </c>
      <c r="B1098" s="122" t="s">
        <v>423</v>
      </c>
      <c r="C1098" s="122">
        <v>100837</v>
      </c>
      <c r="D1098" s="125">
        <v>44262</v>
      </c>
      <c r="E1098" s="126">
        <v>4530.3954000000003</v>
      </c>
      <c r="F1098" s="126">
        <v>2.4243999999999999</v>
      </c>
      <c r="G1098" s="126">
        <v>2.0072999999999999</v>
      </c>
      <c r="H1098" s="126">
        <v>1.9141999999999999</v>
      </c>
      <c r="I1098" s="126">
        <v>2.0411000000000001</v>
      </c>
      <c r="J1098" s="126">
        <v>2.4860000000000002</v>
      </c>
      <c r="K1098" s="126">
        <v>2.3243999999999998</v>
      </c>
      <c r="L1098" s="126">
        <v>2.3818999999999999</v>
      </c>
      <c r="M1098" s="126">
        <v>2.5501999999999998</v>
      </c>
      <c r="N1098" s="126">
        <v>3.1284000000000001</v>
      </c>
      <c r="O1098" s="126">
        <v>5.1035000000000004</v>
      </c>
      <c r="P1098" s="126">
        <v>5.5236999999999998</v>
      </c>
      <c r="Q1098" s="126">
        <v>6.7934999999999999</v>
      </c>
      <c r="R1098" s="126">
        <v>4.3609</v>
      </c>
      <c r="S1098" s="119"/>
    </row>
    <row r="1099" spans="1:19" x14ac:dyDescent="0.3">
      <c r="A1099" s="122" t="s">
        <v>376</v>
      </c>
      <c r="B1099" s="122" t="s">
        <v>149</v>
      </c>
      <c r="C1099" s="122">
        <v>143269</v>
      </c>
      <c r="D1099" s="125">
        <v>44262</v>
      </c>
      <c r="E1099" s="126">
        <v>1150.6016</v>
      </c>
      <c r="F1099" s="126">
        <v>3.1267999999999998</v>
      </c>
      <c r="G1099" s="126">
        <v>2.2961</v>
      </c>
      <c r="H1099" s="126">
        <v>2.3363</v>
      </c>
      <c r="I1099" s="126">
        <v>2.7111999999999998</v>
      </c>
      <c r="J1099" s="126">
        <v>3.1404999999999998</v>
      </c>
      <c r="K1099" s="126">
        <v>2.9405999999999999</v>
      </c>
      <c r="L1099" s="126">
        <v>3.0213999999999999</v>
      </c>
      <c r="M1099" s="126">
        <v>3.0764999999999998</v>
      </c>
      <c r="N1099" s="126">
        <v>3.3626</v>
      </c>
      <c r="O1099" s="126"/>
      <c r="P1099" s="126"/>
      <c r="Q1099" s="126">
        <v>5.0918000000000001</v>
      </c>
      <c r="R1099" s="126">
        <v>4.5049999999999999</v>
      </c>
      <c r="S1099" s="119"/>
    </row>
    <row r="1100" spans="1:19" x14ac:dyDescent="0.3">
      <c r="A1100" s="122" t="s">
        <v>376</v>
      </c>
      <c r="B1100" s="122" t="s">
        <v>253</v>
      </c>
      <c r="C1100" s="122">
        <v>143260</v>
      </c>
      <c r="D1100" s="125">
        <v>44262</v>
      </c>
      <c r="E1100" s="126">
        <v>1147.2297000000001</v>
      </c>
      <c r="F1100" s="126">
        <v>3.0293999999999999</v>
      </c>
      <c r="G1100" s="126">
        <v>2.1989000000000001</v>
      </c>
      <c r="H1100" s="126">
        <v>2.2385000000000002</v>
      </c>
      <c r="I1100" s="126">
        <v>2.6126</v>
      </c>
      <c r="J1100" s="126">
        <v>3.0415000000000001</v>
      </c>
      <c r="K1100" s="126">
        <v>2.8410000000000002</v>
      </c>
      <c r="L1100" s="126">
        <v>2.9203999999999999</v>
      </c>
      <c r="M1100" s="126">
        <v>2.9744999999999999</v>
      </c>
      <c r="N1100" s="126">
        <v>3.2597</v>
      </c>
      <c r="O1100" s="126"/>
      <c r="P1100" s="126"/>
      <c r="Q1100" s="126">
        <v>4.9827000000000004</v>
      </c>
      <c r="R1100" s="126">
        <v>4.4008000000000003</v>
      </c>
      <c r="S1100" s="119"/>
    </row>
    <row r="1101" spans="1:19" x14ac:dyDescent="0.3">
      <c r="A1101" s="122" t="s">
        <v>376</v>
      </c>
      <c r="B1101" s="122" t="s">
        <v>254</v>
      </c>
      <c r="C1101" s="122">
        <v>138288</v>
      </c>
      <c r="D1101" s="125">
        <v>44262</v>
      </c>
      <c r="E1101" s="126">
        <v>265.6592</v>
      </c>
      <c r="F1101" s="126">
        <v>3.3801999999999999</v>
      </c>
      <c r="G1101" s="126">
        <v>2.7302</v>
      </c>
      <c r="H1101" s="126">
        <v>2.5960999999999999</v>
      </c>
      <c r="I1101" s="126">
        <v>2.8157000000000001</v>
      </c>
      <c r="J1101" s="126">
        <v>3.1229</v>
      </c>
      <c r="K1101" s="126">
        <v>2.9780000000000002</v>
      </c>
      <c r="L1101" s="126">
        <v>3.0327999999999999</v>
      </c>
      <c r="M1101" s="126">
        <v>3.2105999999999999</v>
      </c>
      <c r="N1101" s="126">
        <v>3.7494999999999998</v>
      </c>
      <c r="O1101" s="126">
        <v>5.8714000000000004</v>
      </c>
      <c r="P1101" s="126">
        <v>6.3543000000000003</v>
      </c>
      <c r="Q1101" s="126">
        <v>7.4969999999999999</v>
      </c>
      <c r="R1101" s="126">
        <v>5.0331000000000001</v>
      </c>
      <c r="S1101" s="119"/>
    </row>
    <row r="1102" spans="1:19" x14ac:dyDescent="0.3">
      <c r="A1102" s="122" t="s">
        <v>376</v>
      </c>
      <c r="B1102" s="122" t="s">
        <v>150</v>
      </c>
      <c r="C1102" s="122">
        <v>138299</v>
      </c>
      <c r="D1102" s="125">
        <v>44262</v>
      </c>
      <c r="E1102" s="126">
        <v>267.43900000000002</v>
      </c>
      <c r="F1102" s="126">
        <v>3.5352000000000001</v>
      </c>
      <c r="G1102" s="126">
        <v>2.8803999999999998</v>
      </c>
      <c r="H1102" s="126">
        <v>2.7446999999999999</v>
      </c>
      <c r="I1102" s="126">
        <v>2.9660000000000002</v>
      </c>
      <c r="J1102" s="126">
        <v>3.2764000000000002</v>
      </c>
      <c r="K1102" s="126">
        <v>3.1352000000000002</v>
      </c>
      <c r="L1102" s="126">
        <v>3.1823999999999999</v>
      </c>
      <c r="M1102" s="126">
        <v>3.3651</v>
      </c>
      <c r="N1102" s="126">
        <v>3.9198</v>
      </c>
      <c r="O1102" s="126">
        <v>5.9844999999999997</v>
      </c>
      <c r="P1102" s="126">
        <v>6.4443999999999999</v>
      </c>
      <c r="Q1102" s="126">
        <v>7.3837000000000002</v>
      </c>
      <c r="R1102" s="126">
        <v>5.1730999999999998</v>
      </c>
      <c r="S1102" s="118"/>
    </row>
    <row r="1103" spans="1:19" x14ac:dyDescent="0.3">
      <c r="A1103" s="122" t="s">
        <v>376</v>
      </c>
      <c r="B1103" s="122" t="s">
        <v>255</v>
      </c>
      <c r="C1103" s="122">
        <v>100898</v>
      </c>
      <c r="D1103" s="125">
        <v>44262</v>
      </c>
      <c r="E1103" s="126">
        <v>2884.2825600000001</v>
      </c>
      <c r="F1103" s="126">
        <v>3.1326000000000001</v>
      </c>
      <c r="G1103" s="126">
        <v>2.5430000000000001</v>
      </c>
      <c r="H1103" s="126">
        <v>2.7528000000000001</v>
      </c>
      <c r="I1103" s="126">
        <v>2.8325</v>
      </c>
      <c r="J1103" s="126">
        <v>3.0668000000000002</v>
      </c>
      <c r="K1103" s="126">
        <v>2.9813999999999998</v>
      </c>
      <c r="L1103" s="126">
        <v>3.0108999999999999</v>
      </c>
      <c r="M1103" s="126">
        <v>3.0775000000000001</v>
      </c>
      <c r="N1103" s="126">
        <v>3.3582000000000001</v>
      </c>
      <c r="O1103" s="126">
        <v>2.4232999999999998</v>
      </c>
      <c r="P1103" s="126">
        <v>4.2767999999999997</v>
      </c>
      <c r="Q1103" s="126">
        <v>6.6185</v>
      </c>
      <c r="R1103" s="126">
        <v>4.6093000000000002</v>
      </c>
      <c r="S1103" s="118"/>
    </row>
    <row r="1104" spans="1:19" x14ac:dyDescent="0.3">
      <c r="A1104" s="122" t="s">
        <v>376</v>
      </c>
      <c r="B1104" s="122" t="s">
        <v>151</v>
      </c>
      <c r="C1104" s="122">
        <v>119468</v>
      </c>
      <c r="D1104" s="125">
        <v>44262</v>
      </c>
      <c r="E1104" s="126">
        <v>2901.3857600000001</v>
      </c>
      <c r="F1104" s="126">
        <v>3.2227999999999999</v>
      </c>
      <c r="G1104" s="126">
        <v>2.6334</v>
      </c>
      <c r="H1104" s="126">
        <v>2.8428</v>
      </c>
      <c r="I1104" s="126">
        <v>2.9232</v>
      </c>
      <c r="J1104" s="126">
        <v>3.1570999999999998</v>
      </c>
      <c r="K1104" s="126">
        <v>3.0718999999999999</v>
      </c>
      <c r="L1104" s="126">
        <v>3.0891999999999999</v>
      </c>
      <c r="M1104" s="126">
        <v>3.1615000000000002</v>
      </c>
      <c r="N1104" s="126">
        <v>3.4464000000000001</v>
      </c>
      <c r="O1104" s="126">
        <v>2.4857</v>
      </c>
      <c r="P1104" s="126">
        <v>4.3441000000000001</v>
      </c>
      <c r="Q1104" s="126">
        <v>6.1002999999999998</v>
      </c>
      <c r="R1104" s="126">
        <v>4.6656000000000004</v>
      </c>
      <c r="S1104" s="118"/>
    </row>
    <row r="1105" spans="1:19" x14ac:dyDescent="0.3">
      <c r="A1105" s="122" t="s">
        <v>376</v>
      </c>
      <c r="B1105" s="122" t="s">
        <v>256</v>
      </c>
      <c r="C1105" s="122">
        <v>103225</v>
      </c>
      <c r="D1105" s="125">
        <v>44262</v>
      </c>
      <c r="E1105" s="126">
        <v>32.342700000000001</v>
      </c>
      <c r="F1105" s="126">
        <v>3.7814000000000001</v>
      </c>
      <c r="G1105" s="126">
        <v>4.2523</v>
      </c>
      <c r="H1105" s="126">
        <v>3.5007999999999999</v>
      </c>
      <c r="I1105" s="126">
        <v>3.5598000000000001</v>
      </c>
      <c r="J1105" s="126">
        <v>3.8443000000000001</v>
      </c>
      <c r="K1105" s="126">
        <v>4.0476000000000001</v>
      </c>
      <c r="L1105" s="126">
        <v>4.3529999999999998</v>
      </c>
      <c r="M1105" s="126">
        <v>4.3952999999999998</v>
      </c>
      <c r="N1105" s="126">
        <v>4.5511999999999997</v>
      </c>
      <c r="O1105" s="126">
        <v>6.2359999999999998</v>
      </c>
      <c r="P1105" s="126">
        <v>6.6062000000000003</v>
      </c>
      <c r="Q1105" s="126">
        <v>7.8952999999999998</v>
      </c>
      <c r="R1105" s="126">
        <v>5.67</v>
      </c>
      <c r="S1105" s="118"/>
    </row>
    <row r="1106" spans="1:19" x14ac:dyDescent="0.3">
      <c r="A1106" s="122" t="s">
        <v>376</v>
      </c>
      <c r="B1106" s="122" t="s">
        <v>152</v>
      </c>
      <c r="C1106" s="122">
        <v>120837</v>
      </c>
      <c r="D1106" s="125">
        <v>44262</v>
      </c>
      <c r="E1106" s="126">
        <v>32.808300000000003</v>
      </c>
      <c r="F1106" s="126">
        <v>4.1173000000000002</v>
      </c>
      <c r="G1106" s="126">
        <v>4.6002000000000001</v>
      </c>
      <c r="H1106" s="126">
        <v>3.8490000000000002</v>
      </c>
      <c r="I1106" s="126">
        <v>3.9076</v>
      </c>
      <c r="J1106" s="126">
        <v>4.1933999999999996</v>
      </c>
      <c r="K1106" s="126">
        <v>4.3997000000000002</v>
      </c>
      <c r="L1106" s="126">
        <v>4.7074999999999996</v>
      </c>
      <c r="M1106" s="126">
        <v>4.7538999999999998</v>
      </c>
      <c r="N1106" s="126">
        <v>4.9146999999999998</v>
      </c>
      <c r="O1106" s="126">
        <v>6.5612000000000004</v>
      </c>
      <c r="P1106" s="126">
        <v>6.8151000000000002</v>
      </c>
      <c r="Q1106" s="126">
        <v>7.8280000000000003</v>
      </c>
      <c r="R1106" s="126">
        <v>6.0228999999999999</v>
      </c>
      <c r="S1106" s="118"/>
    </row>
    <row r="1107" spans="1:19" x14ac:dyDescent="0.3">
      <c r="A1107" s="122" t="s">
        <v>376</v>
      </c>
      <c r="B1107" s="122" t="s">
        <v>153</v>
      </c>
      <c r="C1107" s="122">
        <v>103734</v>
      </c>
      <c r="D1107" s="125">
        <v>44262</v>
      </c>
      <c r="E1107" s="126">
        <v>27.727399999999999</v>
      </c>
      <c r="F1107" s="126">
        <v>3.1596000000000002</v>
      </c>
      <c r="G1107" s="126">
        <v>2.2822</v>
      </c>
      <c r="H1107" s="126">
        <v>2.3706</v>
      </c>
      <c r="I1107" s="126">
        <v>2.6354000000000002</v>
      </c>
      <c r="J1107" s="126">
        <v>3.1434000000000002</v>
      </c>
      <c r="K1107" s="126">
        <v>2.9687999999999999</v>
      </c>
      <c r="L1107" s="126">
        <v>3.0341</v>
      </c>
      <c r="M1107" s="126">
        <v>3.0811999999999999</v>
      </c>
      <c r="N1107" s="126">
        <v>3.2963</v>
      </c>
      <c r="O1107" s="126">
        <v>5.2464000000000004</v>
      </c>
      <c r="P1107" s="126">
        <v>5.6905000000000001</v>
      </c>
      <c r="Q1107" s="126">
        <v>7.0713999999999997</v>
      </c>
      <c r="R1107" s="126">
        <v>4.5420999999999996</v>
      </c>
      <c r="S1107" s="118"/>
    </row>
    <row r="1108" spans="1:19" x14ac:dyDescent="0.3">
      <c r="A1108" s="122" t="s">
        <v>376</v>
      </c>
      <c r="B1108" s="122" t="s">
        <v>257</v>
      </c>
      <c r="C1108" s="122">
        <v>141066</v>
      </c>
      <c r="D1108" s="125">
        <v>44262</v>
      </c>
      <c r="E1108" s="126">
        <v>27.652899999999999</v>
      </c>
      <c r="F1108" s="126">
        <v>3.0360999999999998</v>
      </c>
      <c r="G1108" s="126">
        <v>2.2002999999999999</v>
      </c>
      <c r="H1108" s="126">
        <v>2.2637</v>
      </c>
      <c r="I1108" s="126">
        <v>2.5386000000000002</v>
      </c>
      <c r="J1108" s="126">
        <v>3.0476999999999999</v>
      </c>
      <c r="K1108" s="126">
        <v>2.8683000000000001</v>
      </c>
      <c r="L1108" s="126">
        <v>2.9327999999999999</v>
      </c>
      <c r="M1108" s="126">
        <v>2.9788999999999999</v>
      </c>
      <c r="N1108" s="126">
        <v>3.1932</v>
      </c>
      <c r="O1108" s="126">
        <v>5.1694000000000004</v>
      </c>
      <c r="P1108" s="126">
        <v>5.6223999999999998</v>
      </c>
      <c r="Q1108" s="126">
        <v>7.0126999999999997</v>
      </c>
      <c r="R1108" s="126">
        <v>4.4568000000000003</v>
      </c>
      <c r="S1108" s="118"/>
    </row>
    <row r="1109" spans="1:19" x14ac:dyDescent="0.3">
      <c r="A1109" s="122" t="s">
        <v>376</v>
      </c>
      <c r="B1109" s="122" t="s">
        <v>260</v>
      </c>
      <c r="C1109" s="122">
        <v>105280</v>
      </c>
      <c r="D1109" s="125">
        <v>44262</v>
      </c>
      <c r="E1109" s="126">
        <v>3195.6005</v>
      </c>
      <c r="F1109" s="126">
        <v>3.1916000000000002</v>
      </c>
      <c r="G1109" s="126">
        <v>2.7231999999999998</v>
      </c>
      <c r="H1109" s="126">
        <v>2.5598999999999998</v>
      </c>
      <c r="I1109" s="126">
        <v>2.7069999999999999</v>
      </c>
      <c r="J1109" s="126">
        <v>3.1246999999999998</v>
      </c>
      <c r="K1109" s="126">
        <v>2.9662999999999999</v>
      </c>
      <c r="L1109" s="126">
        <v>3.0605000000000002</v>
      </c>
      <c r="M1109" s="126">
        <v>3.2044000000000001</v>
      </c>
      <c r="N1109" s="126">
        <v>3.7538</v>
      </c>
      <c r="O1109" s="126">
        <v>5.7588999999999997</v>
      </c>
      <c r="P1109" s="126">
        <v>6.242</v>
      </c>
      <c r="Q1109" s="126">
        <v>6.9908000000000001</v>
      </c>
      <c r="R1109" s="126">
        <v>4.9504999999999999</v>
      </c>
      <c r="S1109" s="118"/>
    </row>
    <row r="1110" spans="1:19" x14ac:dyDescent="0.3">
      <c r="A1110" s="122" t="s">
        <v>376</v>
      </c>
      <c r="B1110" s="122" t="s">
        <v>156</v>
      </c>
      <c r="C1110" s="122">
        <v>119800</v>
      </c>
      <c r="D1110" s="125">
        <v>44262</v>
      </c>
      <c r="E1110" s="126">
        <v>3213.9173999999998</v>
      </c>
      <c r="F1110" s="126">
        <v>3.2711000000000001</v>
      </c>
      <c r="G1110" s="126">
        <v>2.8031000000000001</v>
      </c>
      <c r="H1110" s="126">
        <v>2.64</v>
      </c>
      <c r="I1110" s="126">
        <v>2.7871999999999999</v>
      </c>
      <c r="J1110" s="126">
        <v>3.2050999999999998</v>
      </c>
      <c r="K1110" s="126">
        <v>3.0470999999999999</v>
      </c>
      <c r="L1110" s="126">
        <v>3.1419000000000001</v>
      </c>
      <c r="M1110" s="126">
        <v>3.2865000000000002</v>
      </c>
      <c r="N1110" s="126">
        <v>3.8376000000000001</v>
      </c>
      <c r="O1110" s="126">
        <v>5.8486000000000002</v>
      </c>
      <c r="P1110" s="126">
        <v>6.3205</v>
      </c>
      <c r="Q1110" s="126">
        <v>7.2981999999999996</v>
      </c>
      <c r="R1110" s="126">
        <v>5.0321999999999996</v>
      </c>
      <c r="S1110" s="118"/>
    </row>
    <row r="1111" spans="1:19" x14ac:dyDescent="0.3">
      <c r="A1111" s="122" t="s">
        <v>376</v>
      </c>
      <c r="B1111" s="122" t="s">
        <v>424</v>
      </c>
      <c r="C1111" s="122">
        <v>105274</v>
      </c>
      <c r="D1111" s="125">
        <v>44262</v>
      </c>
      <c r="E1111" s="126">
        <v>3225.7793999999999</v>
      </c>
      <c r="F1111" s="126">
        <v>3.1934</v>
      </c>
      <c r="G1111" s="126">
        <v>2.7210999999999999</v>
      </c>
      <c r="H1111" s="126">
        <v>2.5592999999999999</v>
      </c>
      <c r="I1111" s="126">
        <v>2.7067000000000001</v>
      </c>
      <c r="J1111" s="126">
        <v>3.1246999999999998</v>
      </c>
      <c r="K1111" s="126">
        <v>2.9664000000000001</v>
      </c>
      <c r="L1111" s="126">
        <v>3.0606</v>
      </c>
      <c r="M1111" s="126">
        <v>3.2044999999999999</v>
      </c>
      <c r="N1111" s="126">
        <v>3.7547000000000001</v>
      </c>
      <c r="O1111" s="126">
        <v>5.7598000000000003</v>
      </c>
      <c r="P1111" s="126">
        <v>6.2431000000000001</v>
      </c>
      <c r="Q1111" s="126">
        <v>7.0025000000000004</v>
      </c>
      <c r="R1111" s="126">
        <v>4.9511000000000003</v>
      </c>
      <c r="S1111" s="118"/>
    </row>
    <row r="1112" spans="1:19" x14ac:dyDescent="0.3">
      <c r="A1112" s="122" t="s">
        <v>376</v>
      </c>
      <c r="B1112" s="122" t="s">
        <v>157</v>
      </c>
      <c r="C1112" s="122">
        <v>119686</v>
      </c>
      <c r="D1112" s="125">
        <v>44262</v>
      </c>
      <c r="E1112" s="126">
        <v>43.291499999999999</v>
      </c>
      <c r="F1112" s="126">
        <v>3.3727999999999998</v>
      </c>
      <c r="G1112" s="126">
        <v>2.9798</v>
      </c>
      <c r="H1112" s="126">
        <v>2.8079000000000001</v>
      </c>
      <c r="I1112" s="126">
        <v>2.8999000000000001</v>
      </c>
      <c r="J1112" s="126">
        <v>3.1936</v>
      </c>
      <c r="K1112" s="126">
        <v>3.1446999999999998</v>
      </c>
      <c r="L1112" s="126">
        <v>3.2286999999999999</v>
      </c>
      <c r="M1112" s="126">
        <v>3.3247</v>
      </c>
      <c r="N1112" s="126">
        <v>3.8319999999999999</v>
      </c>
      <c r="O1112" s="126">
        <v>5.9043999999999999</v>
      </c>
      <c r="P1112" s="126">
        <v>6.3838999999999997</v>
      </c>
      <c r="Q1112" s="126">
        <v>7.3532000000000002</v>
      </c>
      <c r="R1112" s="126">
        <v>5.0796999999999999</v>
      </c>
      <c r="S1112" s="118"/>
    </row>
    <row r="1113" spans="1:19" x14ac:dyDescent="0.3">
      <c r="A1113" s="122" t="s">
        <v>376</v>
      </c>
      <c r="B1113" s="122" t="s">
        <v>261</v>
      </c>
      <c r="C1113" s="122">
        <v>103397</v>
      </c>
      <c r="D1113" s="125">
        <v>44262</v>
      </c>
      <c r="E1113" s="126">
        <v>43.018000000000001</v>
      </c>
      <c r="F1113" s="126">
        <v>3.2244999999999999</v>
      </c>
      <c r="G1113" s="126">
        <v>2.8572000000000002</v>
      </c>
      <c r="H1113" s="126">
        <v>2.7044000000000001</v>
      </c>
      <c r="I1113" s="126">
        <v>2.8029999999999999</v>
      </c>
      <c r="J1113" s="126">
        <v>3.1042999999999998</v>
      </c>
      <c r="K1113" s="126">
        <v>3.0537999999999998</v>
      </c>
      <c r="L1113" s="126">
        <v>3.1368</v>
      </c>
      <c r="M1113" s="126">
        <v>3.2321</v>
      </c>
      <c r="N1113" s="126">
        <v>3.7361</v>
      </c>
      <c r="O1113" s="126">
        <v>5.8185000000000002</v>
      </c>
      <c r="P1113" s="126">
        <v>6.2926000000000002</v>
      </c>
      <c r="Q1113" s="126">
        <v>7.3978000000000002</v>
      </c>
      <c r="R1113" s="126">
        <v>4.992</v>
      </c>
      <c r="S1113" s="118"/>
    </row>
    <row r="1114" spans="1:19" x14ac:dyDescent="0.3">
      <c r="A1114" s="122" t="s">
        <v>376</v>
      </c>
      <c r="B1114" s="122" t="s">
        <v>425</v>
      </c>
      <c r="C1114" s="122">
        <v>100618</v>
      </c>
      <c r="D1114" s="125">
        <v>44262</v>
      </c>
      <c r="E1114" s="126">
        <v>40.2027</v>
      </c>
      <c r="F1114" s="126">
        <v>3.2686999999999999</v>
      </c>
      <c r="G1114" s="126">
        <v>2.8757000000000001</v>
      </c>
      <c r="H1114" s="126">
        <v>2.7121</v>
      </c>
      <c r="I1114" s="126">
        <v>2.8045</v>
      </c>
      <c r="J1114" s="126">
        <v>3.1040000000000001</v>
      </c>
      <c r="K1114" s="126">
        <v>3.0541999999999998</v>
      </c>
      <c r="L1114" s="126">
        <v>3.1368999999999998</v>
      </c>
      <c r="M1114" s="126">
        <v>3.2323</v>
      </c>
      <c r="N1114" s="126">
        <v>3.7368999999999999</v>
      </c>
      <c r="O1114" s="126">
        <v>5.8186</v>
      </c>
      <c r="P1114" s="126">
        <v>6.2934999999999999</v>
      </c>
      <c r="Q1114" s="126">
        <v>6.8442999999999996</v>
      </c>
      <c r="R1114" s="126">
        <v>4.9924999999999997</v>
      </c>
      <c r="S1114" s="118"/>
    </row>
    <row r="1115" spans="1:19" x14ac:dyDescent="0.3">
      <c r="A1115" s="122" t="s">
        <v>376</v>
      </c>
      <c r="B1115" s="122" t="s">
        <v>158</v>
      </c>
      <c r="C1115" s="122">
        <v>119861</v>
      </c>
      <c r="D1115" s="125">
        <v>44262</v>
      </c>
      <c r="E1115" s="126">
        <v>3239.9490000000001</v>
      </c>
      <c r="F1115" s="126">
        <v>3.1061999999999999</v>
      </c>
      <c r="G1115" s="126">
        <v>2.669</v>
      </c>
      <c r="H1115" s="126">
        <v>2.4872999999999998</v>
      </c>
      <c r="I1115" s="126">
        <v>2.7121</v>
      </c>
      <c r="J1115" s="126">
        <v>3.1311</v>
      </c>
      <c r="K1115" s="126">
        <v>3.0131000000000001</v>
      </c>
      <c r="L1115" s="126">
        <v>3.1463999999999999</v>
      </c>
      <c r="M1115" s="126">
        <v>3.2993000000000001</v>
      </c>
      <c r="N1115" s="126">
        <v>3.9737</v>
      </c>
      <c r="O1115" s="126">
        <v>5.9509999999999996</v>
      </c>
      <c r="P1115" s="126">
        <v>6.4208999999999996</v>
      </c>
      <c r="Q1115" s="126">
        <v>7.4043999999999999</v>
      </c>
      <c r="R1115" s="126">
        <v>5.1516000000000002</v>
      </c>
      <c r="S1115" s="118"/>
    </row>
    <row r="1116" spans="1:19" x14ac:dyDescent="0.3">
      <c r="A1116" s="122" t="s">
        <v>376</v>
      </c>
      <c r="B1116" s="122" t="s">
        <v>262</v>
      </c>
      <c r="C1116" s="122">
        <v>102672</v>
      </c>
      <c r="D1116" s="125">
        <v>44262</v>
      </c>
      <c r="E1116" s="126">
        <v>3217.4252999999999</v>
      </c>
      <c r="F1116" s="126">
        <v>2.9963000000000002</v>
      </c>
      <c r="G1116" s="126">
        <v>2.5590999999999999</v>
      </c>
      <c r="H1116" s="126">
        <v>2.3771</v>
      </c>
      <c r="I1116" s="126">
        <v>2.6019000000000001</v>
      </c>
      <c r="J1116" s="126">
        <v>3.0207000000000002</v>
      </c>
      <c r="K1116" s="126">
        <v>2.8908</v>
      </c>
      <c r="L1116" s="126">
        <v>3.0289000000000001</v>
      </c>
      <c r="M1116" s="126">
        <v>3.1821999999999999</v>
      </c>
      <c r="N1116" s="126">
        <v>3.8538000000000001</v>
      </c>
      <c r="O1116" s="126">
        <v>5.8513999999999999</v>
      </c>
      <c r="P1116" s="126">
        <v>6.3354999999999997</v>
      </c>
      <c r="Q1116" s="126">
        <v>7.3284000000000002</v>
      </c>
      <c r="R1116" s="126">
        <v>5.0293999999999999</v>
      </c>
      <c r="S1116" s="118"/>
    </row>
    <row r="1117" spans="1:19" x14ac:dyDescent="0.3">
      <c r="A1117" s="122" t="s">
        <v>376</v>
      </c>
      <c r="B1117" s="122" t="s">
        <v>1027</v>
      </c>
      <c r="C1117" s="122">
        <v>139619</v>
      </c>
      <c r="D1117" s="125">
        <v>44260</v>
      </c>
      <c r="E1117" s="126">
        <v>10</v>
      </c>
      <c r="F1117" s="126">
        <v>0</v>
      </c>
      <c r="G1117" s="126">
        <v>0</v>
      </c>
      <c r="H1117" s="126">
        <v>0</v>
      </c>
      <c r="I1117" s="126">
        <v>0</v>
      </c>
      <c r="J1117" s="126">
        <v>0</v>
      </c>
      <c r="K1117" s="126">
        <v>0</v>
      </c>
      <c r="L1117" s="126">
        <v>0</v>
      </c>
      <c r="M1117" s="126">
        <v>0</v>
      </c>
      <c r="N1117" s="126">
        <v>0</v>
      </c>
      <c r="O1117" s="126">
        <v>0</v>
      </c>
      <c r="P1117" s="126"/>
      <c r="Q1117" s="126">
        <v>0</v>
      </c>
      <c r="R1117" s="126">
        <v>0</v>
      </c>
      <c r="S1117" s="118"/>
    </row>
    <row r="1118" spans="1:19" x14ac:dyDescent="0.3">
      <c r="A1118" s="122" t="s">
        <v>376</v>
      </c>
      <c r="B1118" s="122" t="s">
        <v>426</v>
      </c>
      <c r="C1118" s="122">
        <v>111915</v>
      </c>
      <c r="D1118" s="125"/>
      <c r="E1118" s="126"/>
      <c r="F1118" s="126"/>
      <c r="G1118" s="126"/>
      <c r="H1118" s="126"/>
      <c r="I1118" s="126"/>
      <c r="J1118" s="126"/>
      <c r="K1118" s="126"/>
      <c r="L1118" s="126"/>
      <c r="M1118" s="126"/>
      <c r="N1118" s="126"/>
      <c r="O1118" s="126"/>
      <c r="P1118" s="126"/>
      <c r="Q1118" s="126"/>
      <c r="R1118" s="126"/>
      <c r="S1118" s="118"/>
    </row>
    <row r="1119" spans="1:19" x14ac:dyDescent="0.3">
      <c r="A1119" s="122" t="s">
        <v>376</v>
      </c>
      <c r="B1119" s="122" t="s">
        <v>159</v>
      </c>
      <c r="C1119" s="122">
        <v>118893</v>
      </c>
      <c r="D1119" s="125"/>
      <c r="E1119" s="126"/>
      <c r="F1119" s="126"/>
      <c r="G1119" s="126"/>
      <c r="H1119" s="126"/>
      <c r="I1119" s="126"/>
      <c r="J1119" s="126"/>
      <c r="K1119" s="126"/>
      <c r="L1119" s="126"/>
      <c r="M1119" s="126"/>
      <c r="N1119" s="126"/>
      <c r="O1119" s="126"/>
      <c r="P1119" s="126"/>
      <c r="Q1119" s="126"/>
      <c r="R1119" s="126"/>
      <c r="S1119" s="118"/>
    </row>
    <row r="1120" spans="1:19" x14ac:dyDescent="0.3">
      <c r="A1120" s="122" t="s">
        <v>376</v>
      </c>
      <c r="B1120" s="122" t="s">
        <v>427</v>
      </c>
      <c r="C1120" s="122">
        <v>104241</v>
      </c>
      <c r="D1120" s="125"/>
      <c r="E1120" s="126"/>
      <c r="F1120" s="126"/>
      <c r="G1120" s="126"/>
      <c r="H1120" s="126"/>
      <c r="I1120" s="126"/>
      <c r="J1120" s="126"/>
      <c r="K1120" s="126"/>
      <c r="L1120" s="126"/>
      <c r="M1120" s="126"/>
      <c r="N1120" s="126"/>
      <c r="O1120" s="126"/>
      <c r="P1120" s="126"/>
      <c r="Q1120" s="126"/>
      <c r="R1120" s="126"/>
      <c r="S1120" s="118"/>
    </row>
    <row r="1121" spans="1:19" x14ac:dyDescent="0.3">
      <c r="A1121" s="122" t="s">
        <v>376</v>
      </c>
      <c r="B1121" s="122" t="s">
        <v>263</v>
      </c>
      <c r="C1121" s="122">
        <v>115398</v>
      </c>
      <c r="D1121" s="125">
        <v>44262</v>
      </c>
      <c r="E1121" s="126">
        <v>1961.6137000000001</v>
      </c>
      <c r="F1121" s="126">
        <v>3.2639999999999998</v>
      </c>
      <c r="G1121" s="126">
        <v>2.9195000000000002</v>
      </c>
      <c r="H1121" s="126">
        <v>2.6715</v>
      </c>
      <c r="I1121" s="126">
        <v>2.8873000000000002</v>
      </c>
      <c r="J1121" s="126">
        <v>3.2016</v>
      </c>
      <c r="K1121" s="126">
        <v>3.0569999999999999</v>
      </c>
      <c r="L1121" s="126">
        <v>3.0874000000000001</v>
      </c>
      <c r="M1121" s="126">
        <v>3.2185000000000001</v>
      </c>
      <c r="N1121" s="126">
        <v>3.8997000000000002</v>
      </c>
      <c r="O1121" s="126">
        <v>4.5396000000000001</v>
      </c>
      <c r="P1121" s="126">
        <v>5.4581</v>
      </c>
      <c r="Q1121" s="126">
        <v>7.1647999999999996</v>
      </c>
      <c r="R1121" s="126">
        <v>4.9875999999999996</v>
      </c>
      <c r="S1121" s="118"/>
    </row>
    <row r="1122" spans="1:19" x14ac:dyDescent="0.3">
      <c r="A1122" s="122" t="s">
        <v>376</v>
      </c>
      <c r="B1122" s="122" t="s">
        <v>160</v>
      </c>
      <c r="C1122" s="122">
        <v>119303</v>
      </c>
      <c r="D1122" s="125">
        <v>44262</v>
      </c>
      <c r="E1122" s="126">
        <v>1977.3613</v>
      </c>
      <c r="F1122" s="126">
        <v>3.3302999999999998</v>
      </c>
      <c r="G1122" s="126">
        <v>2.9868000000000001</v>
      </c>
      <c r="H1122" s="126">
        <v>2.7389000000000001</v>
      </c>
      <c r="I1122" s="126">
        <v>2.9548999999999999</v>
      </c>
      <c r="J1122" s="126">
        <v>3.2696999999999998</v>
      </c>
      <c r="K1122" s="126">
        <v>3.1404000000000001</v>
      </c>
      <c r="L1122" s="126">
        <v>3.1802000000000001</v>
      </c>
      <c r="M1122" s="126">
        <v>3.3151999999999999</v>
      </c>
      <c r="N1122" s="126">
        <v>3.9992999999999999</v>
      </c>
      <c r="O1122" s="126">
        <v>4.6407999999999996</v>
      </c>
      <c r="P1122" s="126">
        <v>5.5724999999999998</v>
      </c>
      <c r="Q1122" s="126">
        <v>6.8371000000000004</v>
      </c>
      <c r="R1122" s="126">
        <v>5.0919999999999996</v>
      </c>
      <c r="S1122" s="118"/>
    </row>
    <row r="1123" spans="1:19" x14ac:dyDescent="0.3">
      <c r="A1123" s="122" t="s">
        <v>376</v>
      </c>
      <c r="B1123" s="122" t="s">
        <v>161</v>
      </c>
      <c r="C1123" s="122">
        <v>120304</v>
      </c>
      <c r="D1123" s="125">
        <v>44262</v>
      </c>
      <c r="E1123" s="126">
        <v>3362.6815999999999</v>
      </c>
      <c r="F1123" s="126">
        <v>3.2241</v>
      </c>
      <c r="G1123" s="126">
        <v>2.8285999999999998</v>
      </c>
      <c r="H1123" s="126">
        <v>2.7197</v>
      </c>
      <c r="I1123" s="126">
        <v>2.8542999999999998</v>
      </c>
      <c r="J1123" s="126">
        <v>3.2555999999999998</v>
      </c>
      <c r="K1123" s="126">
        <v>3.0971000000000002</v>
      </c>
      <c r="L1123" s="126">
        <v>3.1751999999999998</v>
      </c>
      <c r="M1123" s="126">
        <v>3.3172000000000001</v>
      </c>
      <c r="N1123" s="126">
        <v>3.8637000000000001</v>
      </c>
      <c r="O1123" s="126">
        <v>5.9207999999999998</v>
      </c>
      <c r="P1123" s="126">
        <v>6.3917000000000002</v>
      </c>
      <c r="Q1123" s="126">
        <v>7.3337000000000003</v>
      </c>
      <c r="R1123" s="126">
        <v>5.0911</v>
      </c>
      <c r="S1123" s="118"/>
    </row>
    <row r="1124" spans="1:19" x14ac:dyDescent="0.3">
      <c r="A1124" s="122" t="s">
        <v>376</v>
      </c>
      <c r="B1124" s="122" t="s">
        <v>428</v>
      </c>
      <c r="C1124" s="122">
        <v>102009</v>
      </c>
      <c r="D1124" s="125">
        <v>44262</v>
      </c>
      <c r="E1124" s="126">
        <v>3094.8155000000002</v>
      </c>
      <c r="F1124" s="126">
        <v>2.6114000000000002</v>
      </c>
      <c r="G1124" s="126">
        <v>2.2161</v>
      </c>
      <c r="H1124" s="126">
        <v>2.1072000000000002</v>
      </c>
      <c r="I1124" s="126">
        <v>2.2416</v>
      </c>
      <c r="J1124" s="126">
        <v>2.6419999999999999</v>
      </c>
      <c r="K1124" s="126">
        <v>2.4796</v>
      </c>
      <c r="L1124" s="126">
        <v>2.5537999999999998</v>
      </c>
      <c r="M1124" s="126">
        <v>2.6924000000000001</v>
      </c>
      <c r="N1124" s="126">
        <v>3.2315</v>
      </c>
      <c r="O1124" s="126">
        <v>5.2579000000000002</v>
      </c>
      <c r="P1124" s="126">
        <v>5.7126000000000001</v>
      </c>
      <c r="Q1124" s="126">
        <v>6.5860000000000003</v>
      </c>
      <c r="R1124" s="126">
        <v>4.4424000000000001</v>
      </c>
      <c r="S1124" s="118"/>
    </row>
    <row r="1125" spans="1:19" x14ac:dyDescent="0.3">
      <c r="A1125" s="122" t="s">
        <v>376</v>
      </c>
      <c r="B1125" s="122" t="s">
        <v>264</v>
      </c>
      <c r="C1125" s="122">
        <v>102012</v>
      </c>
      <c r="D1125" s="125">
        <v>44262</v>
      </c>
      <c r="E1125" s="126">
        <v>3345.5340000000001</v>
      </c>
      <c r="F1125" s="126">
        <v>3.1435</v>
      </c>
      <c r="G1125" s="126">
        <v>2.7484999999999999</v>
      </c>
      <c r="H1125" s="126">
        <v>2.6395</v>
      </c>
      <c r="I1125" s="126">
        <v>2.7743000000000002</v>
      </c>
      <c r="J1125" s="126">
        <v>3.1753999999999998</v>
      </c>
      <c r="K1125" s="126">
        <v>3.0165000000000002</v>
      </c>
      <c r="L1125" s="126">
        <v>3.0958999999999999</v>
      </c>
      <c r="M1125" s="126">
        <v>3.2366999999999999</v>
      </c>
      <c r="N1125" s="126">
        <v>3.7721</v>
      </c>
      <c r="O1125" s="126">
        <v>5.8419999999999996</v>
      </c>
      <c r="P1125" s="126">
        <v>6.3277999999999999</v>
      </c>
      <c r="Q1125" s="126">
        <v>7.1131000000000002</v>
      </c>
      <c r="R1125" s="126">
        <v>5.0065</v>
      </c>
      <c r="S1125" s="118"/>
    </row>
    <row r="1126" spans="1:19" x14ac:dyDescent="0.3">
      <c r="A1126" s="122" t="s">
        <v>376</v>
      </c>
      <c r="B1126" s="122" t="s">
        <v>162</v>
      </c>
      <c r="C1126" s="122">
        <v>145971</v>
      </c>
      <c r="D1126" s="125">
        <v>44262</v>
      </c>
      <c r="E1126" s="126">
        <v>1109.77</v>
      </c>
      <c r="F1126" s="126">
        <v>3.0394999999999999</v>
      </c>
      <c r="G1126" s="126">
        <v>2.6503999999999999</v>
      </c>
      <c r="H1126" s="126">
        <v>2.3136000000000001</v>
      </c>
      <c r="I1126" s="126">
        <v>2.6859000000000002</v>
      </c>
      <c r="J1126" s="126">
        <v>3.0171999999999999</v>
      </c>
      <c r="K1126" s="126">
        <v>2.9405000000000001</v>
      </c>
      <c r="L1126" s="126">
        <v>2.9998999999999998</v>
      </c>
      <c r="M1126" s="126">
        <v>3.0112000000000001</v>
      </c>
      <c r="N1126" s="126">
        <v>3.2494000000000001</v>
      </c>
      <c r="O1126" s="126"/>
      <c r="P1126" s="126"/>
      <c r="Q1126" s="126">
        <v>4.9766000000000004</v>
      </c>
      <c r="R1126" s="126">
        <v>4.8326000000000002</v>
      </c>
      <c r="S1126" s="118"/>
    </row>
    <row r="1127" spans="1:19" x14ac:dyDescent="0.3">
      <c r="A1127" s="122" t="s">
        <v>376</v>
      </c>
      <c r="B1127" s="122" t="s">
        <v>265</v>
      </c>
      <c r="C1127" s="122">
        <v>145968</v>
      </c>
      <c r="D1127" s="125">
        <v>44262</v>
      </c>
      <c r="E1127" s="126">
        <v>1107.8915999999999</v>
      </c>
      <c r="F1127" s="126">
        <v>2.9590000000000001</v>
      </c>
      <c r="G1127" s="126">
        <v>2.5703</v>
      </c>
      <c r="H1127" s="126">
        <v>2.2328000000000001</v>
      </c>
      <c r="I1127" s="126">
        <v>2.6051000000000002</v>
      </c>
      <c r="J1127" s="126">
        <v>2.9361999999999999</v>
      </c>
      <c r="K1127" s="126">
        <v>2.8599000000000001</v>
      </c>
      <c r="L1127" s="126">
        <v>2.9188999999999998</v>
      </c>
      <c r="M1127" s="126">
        <v>2.9296000000000002</v>
      </c>
      <c r="N1127" s="126">
        <v>3.1671</v>
      </c>
      <c r="O1127" s="126"/>
      <c r="P1127" s="126"/>
      <c r="Q1127" s="126">
        <v>4.8936000000000002</v>
      </c>
      <c r="R1127" s="126">
        <v>4.7497999999999996</v>
      </c>
      <c r="S1127" s="118"/>
    </row>
    <row r="1128" spans="1:19" x14ac:dyDescent="0.3">
      <c r="A1128" s="127" t="s">
        <v>27</v>
      </c>
      <c r="B1128" s="122"/>
      <c r="C1128" s="122"/>
      <c r="D1128" s="122"/>
      <c r="E1128" s="122"/>
      <c r="F1128" s="128">
        <f t="shared" ref="F1128:R1128" si="45">AVERAGE(F1025:F1127)</f>
        <v>3.1489929292929308</v>
      </c>
      <c r="G1128" s="128">
        <f t="shared" si="45"/>
        <v>2.7083606060606056</v>
      </c>
      <c r="H1128" s="128">
        <f t="shared" si="45"/>
        <v>2.5734717171717167</v>
      </c>
      <c r="I1128" s="128">
        <f t="shared" si="45"/>
        <v>2.7174434343434344</v>
      </c>
      <c r="J1128" s="128">
        <f t="shared" si="45"/>
        <v>3.0184272727272727</v>
      </c>
      <c r="K1128" s="128">
        <f t="shared" si="45"/>
        <v>2.9859191919191921</v>
      </c>
      <c r="L1128" s="128">
        <f t="shared" si="45"/>
        <v>3.0293383838383856</v>
      </c>
      <c r="M1128" s="128">
        <f t="shared" si="45"/>
        <v>3.1235868686868691</v>
      </c>
      <c r="N1128" s="128">
        <f t="shared" si="45"/>
        <v>3.5836737373737364</v>
      </c>
      <c r="O1128" s="128">
        <f t="shared" si="45"/>
        <v>5.5685235294117623</v>
      </c>
      <c r="P1128" s="128">
        <f t="shared" si="45"/>
        <v>6.1500012195121947</v>
      </c>
      <c r="Q1128" s="128">
        <f t="shared" si="45"/>
        <v>6.5979111111111095</v>
      </c>
      <c r="R1128" s="128">
        <f t="shared" si="45"/>
        <v>4.7982247311827946</v>
      </c>
      <c r="S1128" s="118"/>
    </row>
    <row r="1129" spans="1:19" x14ac:dyDescent="0.3">
      <c r="A1129" s="127" t="s">
        <v>408</v>
      </c>
      <c r="B1129" s="122"/>
      <c r="C1129" s="122"/>
      <c r="D1129" s="122"/>
      <c r="E1129" s="122"/>
      <c r="F1129" s="128">
        <f t="shared" ref="F1129:R1129" si="46">MEDIAN(F1025:F1127)</f>
        <v>3.1857000000000002</v>
      </c>
      <c r="G1129" s="128">
        <f t="shared" si="46"/>
        <v>2.7484999999999999</v>
      </c>
      <c r="H1129" s="128">
        <f t="shared" si="46"/>
        <v>2.6009000000000002</v>
      </c>
      <c r="I1129" s="128">
        <f t="shared" si="46"/>
        <v>2.7625000000000002</v>
      </c>
      <c r="J1129" s="128">
        <f t="shared" si="46"/>
        <v>3.1</v>
      </c>
      <c r="K1129" s="128">
        <f t="shared" si="46"/>
        <v>3.0131000000000001</v>
      </c>
      <c r="L1129" s="128">
        <f t="shared" si="46"/>
        <v>3.0706000000000002</v>
      </c>
      <c r="M1129" s="128">
        <f t="shared" si="46"/>
        <v>3.2044999999999999</v>
      </c>
      <c r="N1129" s="128">
        <f t="shared" si="46"/>
        <v>3.7212999999999998</v>
      </c>
      <c r="O1129" s="128">
        <f t="shared" si="46"/>
        <v>5.8171999999999997</v>
      </c>
      <c r="P1129" s="128">
        <f t="shared" si="46"/>
        <v>6.3022499999999999</v>
      </c>
      <c r="Q1129" s="128">
        <f t="shared" si="46"/>
        <v>7.1590999999999996</v>
      </c>
      <c r="R1129" s="128">
        <f t="shared" si="46"/>
        <v>4.9798999999999998</v>
      </c>
      <c r="S1129" s="118"/>
    </row>
    <row r="1130" spans="1:19" x14ac:dyDescent="0.3">
      <c r="A1130" s="122"/>
      <c r="B1130" s="122"/>
      <c r="C1130" s="122"/>
      <c r="D1130" s="122"/>
      <c r="E1130" s="122"/>
      <c r="F1130" s="122"/>
      <c r="G1130" s="122"/>
      <c r="H1130" s="122"/>
      <c r="I1130" s="122"/>
      <c r="J1130" s="122"/>
      <c r="K1130" s="122"/>
      <c r="L1130" s="122"/>
      <c r="M1130" s="122"/>
      <c r="N1130" s="122"/>
      <c r="O1130" s="122"/>
      <c r="P1130" s="122"/>
      <c r="Q1130" s="122"/>
      <c r="R1130" s="122"/>
      <c r="S1130" s="118"/>
    </row>
    <row r="1131" spans="1:19" x14ac:dyDescent="0.3">
      <c r="A1131" s="124" t="s">
        <v>1028</v>
      </c>
      <c r="B1131" s="124"/>
      <c r="C1131" s="124"/>
      <c r="D1131" s="124"/>
      <c r="E1131" s="124"/>
      <c r="F1131" s="124"/>
      <c r="G1131" s="124"/>
      <c r="H1131" s="124"/>
      <c r="I1131" s="124"/>
      <c r="J1131" s="124"/>
      <c r="K1131" s="124"/>
      <c r="L1131" s="124"/>
      <c r="M1131" s="124"/>
      <c r="N1131" s="124"/>
      <c r="O1131" s="124"/>
      <c r="P1131" s="124"/>
      <c r="Q1131" s="124"/>
      <c r="R1131" s="124"/>
      <c r="S1131" s="118"/>
    </row>
    <row r="1132" spans="1:19" x14ac:dyDescent="0.3">
      <c r="A1132" s="122" t="s">
        <v>1029</v>
      </c>
      <c r="B1132" s="122" t="s">
        <v>1030</v>
      </c>
      <c r="C1132" s="122">
        <v>100365</v>
      </c>
      <c r="D1132" s="125">
        <v>44260</v>
      </c>
      <c r="E1132" s="126">
        <v>69.742800000000003</v>
      </c>
      <c r="F1132" s="126">
        <v>-64.102500000000006</v>
      </c>
      <c r="G1132" s="126">
        <v>-22.8797</v>
      </c>
      <c r="H1132" s="126">
        <v>11.0061</v>
      </c>
      <c r="I1132" s="126">
        <v>-19.005099999999999</v>
      </c>
      <c r="J1132" s="126">
        <v>-14.9514</v>
      </c>
      <c r="K1132" s="126">
        <v>-12.615500000000001</v>
      </c>
      <c r="L1132" s="126">
        <v>-2.7387000000000001</v>
      </c>
      <c r="M1132" s="126">
        <v>0.74660000000000004</v>
      </c>
      <c r="N1132" s="126">
        <v>3.2633000000000001</v>
      </c>
      <c r="O1132" s="126">
        <v>9.1837</v>
      </c>
      <c r="P1132" s="126">
        <v>9.1829999999999998</v>
      </c>
      <c r="Q1132" s="126">
        <v>8.9445999999999994</v>
      </c>
      <c r="R1132" s="126">
        <v>9.8742999999999999</v>
      </c>
      <c r="S1132" s="118"/>
    </row>
    <row r="1133" spans="1:19" x14ac:dyDescent="0.3">
      <c r="A1133" s="122" t="s">
        <v>1029</v>
      </c>
      <c r="B1133" s="122" t="s">
        <v>1031</v>
      </c>
      <c r="C1133" s="122">
        <v>120743</v>
      </c>
      <c r="D1133" s="125">
        <v>44260</v>
      </c>
      <c r="E1133" s="126">
        <v>74.524000000000001</v>
      </c>
      <c r="F1133" s="126">
        <v>-63.462299999999999</v>
      </c>
      <c r="G1133" s="126">
        <v>-22.260300000000001</v>
      </c>
      <c r="H1133" s="126">
        <v>11.612500000000001</v>
      </c>
      <c r="I1133" s="126">
        <v>-18.409099999999999</v>
      </c>
      <c r="J1133" s="126">
        <v>-14.3584</v>
      </c>
      <c r="K1133" s="126">
        <v>-12.034700000000001</v>
      </c>
      <c r="L1133" s="126">
        <v>-2.1457999999999999</v>
      </c>
      <c r="M1133" s="126">
        <v>1.3514999999999999</v>
      </c>
      <c r="N1133" s="126">
        <v>3.7772999999999999</v>
      </c>
      <c r="O1133" s="126">
        <v>9.8059999999999992</v>
      </c>
      <c r="P1133" s="126">
        <v>9.9258000000000006</v>
      </c>
      <c r="Q1133" s="126">
        <v>9.1466999999999992</v>
      </c>
      <c r="R1133" s="126">
        <v>10.4552</v>
      </c>
      <c r="S1133" s="118"/>
    </row>
    <row r="1134" spans="1:19" x14ac:dyDescent="0.3">
      <c r="A1134" s="122" t="s">
        <v>1029</v>
      </c>
      <c r="B1134" s="122" t="s">
        <v>1032</v>
      </c>
      <c r="C1134" s="122">
        <v>143702</v>
      </c>
      <c r="D1134" s="125">
        <v>44260</v>
      </c>
      <c r="E1134" s="126">
        <v>13.575799999999999</v>
      </c>
      <c r="F1134" s="126">
        <v>-5.1075999999999997</v>
      </c>
      <c r="G1134" s="126">
        <v>-11.3711</v>
      </c>
      <c r="H1134" s="126">
        <v>15.524800000000001</v>
      </c>
      <c r="I1134" s="126">
        <v>-15.936999999999999</v>
      </c>
      <c r="J1134" s="126">
        <v>-14.3398</v>
      </c>
      <c r="K1134" s="126">
        <v>-6.3677000000000001</v>
      </c>
      <c r="L1134" s="126">
        <v>-0.14610000000000001</v>
      </c>
      <c r="M1134" s="126">
        <v>2.5042</v>
      </c>
      <c r="N1134" s="126">
        <v>4.5724</v>
      </c>
      <c r="O1134" s="126"/>
      <c r="P1134" s="126"/>
      <c r="Q1134" s="126">
        <v>12.151199999999999</v>
      </c>
      <c r="R1134" s="126">
        <v>11.818899999999999</v>
      </c>
      <c r="S1134" s="118"/>
    </row>
    <row r="1135" spans="1:19" x14ac:dyDescent="0.3">
      <c r="A1135" s="122" t="s">
        <v>1029</v>
      </c>
      <c r="B1135" s="122" t="s">
        <v>1033</v>
      </c>
      <c r="C1135" s="122">
        <v>143704</v>
      </c>
      <c r="D1135" s="125">
        <v>44260</v>
      </c>
      <c r="E1135" s="126">
        <v>13.696</v>
      </c>
      <c r="F1135" s="126">
        <v>-5.0628000000000002</v>
      </c>
      <c r="G1135" s="126">
        <v>-11.094099999999999</v>
      </c>
      <c r="H1135" s="126">
        <v>15.8094</v>
      </c>
      <c r="I1135" s="126">
        <v>-15.6051</v>
      </c>
      <c r="J1135" s="126">
        <v>-14.0197</v>
      </c>
      <c r="K1135" s="126">
        <v>-6.0400999999999998</v>
      </c>
      <c r="L1135" s="126">
        <v>0.18759999999999999</v>
      </c>
      <c r="M1135" s="126">
        <v>2.8433000000000002</v>
      </c>
      <c r="N1135" s="126">
        <v>4.9164000000000003</v>
      </c>
      <c r="O1135" s="126"/>
      <c r="P1135" s="126"/>
      <c r="Q1135" s="126">
        <v>12.5227</v>
      </c>
      <c r="R1135" s="126">
        <v>12.182700000000001</v>
      </c>
      <c r="S1135" s="118"/>
    </row>
    <row r="1136" spans="1:19" x14ac:dyDescent="0.3">
      <c r="A1136" s="127" t="s">
        <v>27</v>
      </c>
      <c r="B1136" s="122"/>
      <c r="C1136" s="122"/>
      <c r="D1136" s="122"/>
      <c r="E1136" s="122"/>
      <c r="F1136" s="128">
        <f t="shared" ref="F1136:R1136" si="47">AVERAGE(F1132:F1135)</f>
        <v>-34.433800000000005</v>
      </c>
      <c r="G1136" s="128">
        <f t="shared" si="47"/>
        <v>-16.901299999999999</v>
      </c>
      <c r="H1136" s="128">
        <f t="shared" si="47"/>
        <v>13.488199999999999</v>
      </c>
      <c r="I1136" s="128">
        <f t="shared" si="47"/>
        <v>-17.239075</v>
      </c>
      <c r="J1136" s="128">
        <f t="shared" si="47"/>
        <v>-14.417325</v>
      </c>
      <c r="K1136" s="128">
        <f t="shared" si="47"/>
        <v>-9.2645</v>
      </c>
      <c r="L1136" s="128">
        <f t="shared" si="47"/>
        <v>-1.21075</v>
      </c>
      <c r="M1136" s="128">
        <f t="shared" si="47"/>
        <v>1.8613999999999999</v>
      </c>
      <c r="N1136" s="128">
        <f t="shared" si="47"/>
        <v>4.1323499999999997</v>
      </c>
      <c r="O1136" s="128">
        <f t="shared" si="47"/>
        <v>9.4948499999999996</v>
      </c>
      <c r="P1136" s="128">
        <f t="shared" si="47"/>
        <v>9.5544000000000011</v>
      </c>
      <c r="Q1136" s="128">
        <f t="shared" si="47"/>
        <v>10.691299999999998</v>
      </c>
      <c r="R1136" s="128">
        <f t="shared" si="47"/>
        <v>11.082774999999998</v>
      </c>
      <c r="S1136" s="118"/>
    </row>
    <row r="1137" spans="1:19" x14ac:dyDescent="0.3">
      <c r="A1137" s="127" t="s">
        <v>408</v>
      </c>
      <c r="B1137" s="122"/>
      <c r="C1137" s="122"/>
      <c r="D1137" s="122"/>
      <c r="E1137" s="122"/>
      <c r="F1137" s="128">
        <f t="shared" ref="F1137:R1137" si="48">MEDIAN(F1132:F1135)</f>
        <v>-34.284949999999995</v>
      </c>
      <c r="G1137" s="128">
        <f t="shared" si="48"/>
        <v>-16.8157</v>
      </c>
      <c r="H1137" s="128">
        <f t="shared" si="48"/>
        <v>13.568650000000002</v>
      </c>
      <c r="I1137" s="128">
        <f t="shared" si="48"/>
        <v>-17.17305</v>
      </c>
      <c r="J1137" s="128">
        <f t="shared" si="48"/>
        <v>-14.3491</v>
      </c>
      <c r="K1137" s="128">
        <f t="shared" si="48"/>
        <v>-9.2012</v>
      </c>
      <c r="L1137" s="128">
        <f t="shared" si="48"/>
        <v>-1.14595</v>
      </c>
      <c r="M1137" s="128">
        <f t="shared" si="48"/>
        <v>1.9278499999999998</v>
      </c>
      <c r="N1137" s="128">
        <f t="shared" si="48"/>
        <v>4.1748500000000002</v>
      </c>
      <c r="O1137" s="128">
        <f t="shared" si="48"/>
        <v>9.4948499999999996</v>
      </c>
      <c r="P1137" s="128">
        <f t="shared" si="48"/>
        <v>9.5544000000000011</v>
      </c>
      <c r="Q1137" s="128">
        <f t="shared" si="48"/>
        <v>10.648949999999999</v>
      </c>
      <c r="R1137" s="128">
        <f t="shared" si="48"/>
        <v>11.137049999999999</v>
      </c>
      <c r="S1137" s="118"/>
    </row>
    <row r="1138" spans="1:19" x14ac:dyDescent="0.3">
      <c r="A1138" s="122"/>
      <c r="B1138" s="122"/>
      <c r="C1138" s="122"/>
      <c r="D1138" s="122"/>
      <c r="E1138" s="122"/>
      <c r="F1138" s="122"/>
      <c r="G1138" s="122"/>
      <c r="H1138" s="122"/>
      <c r="I1138" s="122"/>
      <c r="J1138" s="122"/>
      <c r="K1138" s="122"/>
      <c r="L1138" s="122"/>
      <c r="M1138" s="122"/>
      <c r="N1138" s="122"/>
      <c r="O1138" s="122"/>
      <c r="P1138" s="122"/>
      <c r="Q1138" s="122"/>
      <c r="R1138" s="122"/>
      <c r="S1138" s="118"/>
    </row>
    <row r="1139" spans="1:19" x14ac:dyDescent="0.3">
      <c r="A1139" s="124" t="s">
        <v>1034</v>
      </c>
      <c r="B1139" s="124"/>
      <c r="C1139" s="124"/>
      <c r="D1139" s="124"/>
      <c r="E1139" s="124"/>
      <c r="F1139" s="124"/>
      <c r="G1139" s="124"/>
      <c r="H1139" s="124"/>
      <c r="I1139" s="124"/>
      <c r="J1139" s="124"/>
      <c r="K1139" s="124"/>
      <c r="L1139" s="124"/>
      <c r="M1139" s="124"/>
      <c r="N1139" s="124"/>
      <c r="O1139" s="124"/>
      <c r="P1139" s="124"/>
      <c r="Q1139" s="124"/>
      <c r="R1139" s="124"/>
      <c r="S1139" s="118"/>
    </row>
    <row r="1140" spans="1:19" x14ac:dyDescent="0.3">
      <c r="A1140" s="122" t="s">
        <v>1035</v>
      </c>
      <c r="B1140" s="122" t="s">
        <v>1036</v>
      </c>
      <c r="C1140" s="122">
        <v>103192</v>
      </c>
      <c r="D1140" s="125">
        <v>44260</v>
      </c>
      <c r="E1140" s="126">
        <v>513.52470000000005</v>
      </c>
      <c r="F1140" s="126">
        <v>-0.46910000000000002</v>
      </c>
      <c r="G1140" s="126">
        <v>3.6474000000000002</v>
      </c>
      <c r="H1140" s="126">
        <v>3.5613999999999999</v>
      </c>
      <c r="I1140" s="126">
        <v>2.1806999999999999</v>
      </c>
      <c r="J1140" s="126">
        <v>3.6419000000000001</v>
      </c>
      <c r="K1140" s="126">
        <v>1.8466</v>
      </c>
      <c r="L1140" s="126">
        <v>3.8856000000000002</v>
      </c>
      <c r="M1140" s="126">
        <v>5.9417999999999997</v>
      </c>
      <c r="N1140" s="126">
        <v>6.4795999999999996</v>
      </c>
      <c r="O1140" s="126">
        <v>7.4231999999999996</v>
      </c>
      <c r="P1140" s="126">
        <v>7.3628</v>
      </c>
      <c r="Q1140" s="126">
        <v>7.4314</v>
      </c>
      <c r="R1140" s="126">
        <v>7.3177000000000003</v>
      </c>
      <c r="S1140" s="118"/>
    </row>
    <row r="1141" spans="1:19" x14ac:dyDescent="0.3">
      <c r="A1141" s="122" t="s">
        <v>1035</v>
      </c>
      <c r="B1141" s="122" t="s">
        <v>1037</v>
      </c>
      <c r="C1141" s="122">
        <v>119523</v>
      </c>
      <c r="D1141" s="125">
        <v>44260</v>
      </c>
      <c r="E1141" s="126">
        <v>549.39419999999996</v>
      </c>
      <c r="F1141" s="126">
        <v>0.20599999999999999</v>
      </c>
      <c r="G1141" s="126">
        <v>4.3288000000000002</v>
      </c>
      <c r="H1141" s="126">
        <v>4.2420999999999998</v>
      </c>
      <c r="I1141" s="126">
        <v>2.9014000000000002</v>
      </c>
      <c r="J1141" s="126">
        <v>4.3921999999999999</v>
      </c>
      <c r="K1141" s="126">
        <v>2.6379000000000001</v>
      </c>
      <c r="L1141" s="126">
        <v>4.7065000000000001</v>
      </c>
      <c r="M1141" s="126">
        <v>6.7888000000000002</v>
      </c>
      <c r="N1141" s="126">
        <v>7.3512000000000004</v>
      </c>
      <c r="O1141" s="126">
        <v>8.3143999999999991</v>
      </c>
      <c r="P1141" s="126">
        <v>8.2599</v>
      </c>
      <c r="Q1141" s="126">
        <v>8.7118000000000002</v>
      </c>
      <c r="R1141" s="126">
        <v>8.2140000000000004</v>
      </c>
      <c r="S1141" s="118"/>
    </row>
    <row r="1142" spans="1:19" x14ac:dyDescent="0.3">
      <c r="A1142" s="122" t="s">
        <v>1035</v>
      </c>
      <c r="B1142" s="122" t="s">
        <v>1038</v>
      </c>
      <c r="C1142" s="122">
        <v>120513</v>
      </c>
      <c r="D1142" s="125">
        <v>44260</v>
      </c>
      <c r="E1142" s="126">
        <v>2472.1828999999998</v>
      </c>
      <c r="F1142" s="126">
        <v>-0.40600000000000003</v>
      </c>
      <c r="G1142" s="126">
        <v>2.8610000000000002</v>
      </c>
      <c r="H1142" s="126">
        <v>3.2685</v>
      </c>
      <c r="I1142" s="126">
        <v>2.9944999999999999</v>
      </c>
      <c r="J1142" s="126">
        <v>4.2907999999999999</v>
      </c>
      <c r="K1142" s="126">
        <v>2.9068999999999998</v>
      </c>
      <c r="L1142" s="126">
        <v>4.4157999999999999</v>
      </c>
      <c r="M1142" s="126">
        <v>5.9842000000000004</v>
      </c>
      <c r="N1142" s="126">
        <v>6.6458000000000004</v>
      </c>
      <c r="O1142" s="126">
        <v>7.9614000000000003</v>
      </c>
      <c r="P1142" s="126">
        <v>7.8893000000000004</v>
      </c>
      <c r="Q1142" s="126">
        <v>8.4049999999999994</v>
      </c>
      <c r="R1142" s="126">
        <v>7.8192000000000004</v>
      </c>
      <c r="S1142" s="118"/>
    </row>
    <row r="1143" spans="1:19" x14ac:dyDescent="0.3">
      <c r="A1143" s="122" t="s">
        <v>1035</v>
      </c>
      <c r="B1143" s="122" t="s">
        <v>1039</v>
      </c>
      <c r="C1143" s="122">
        <v>112214</v>
      </c>
      <c r="D1143" s="125">
        <v>44260</v>
      </c>
      <c r="E1143" s="126">
        <v>2391.4573999999998</v>
      </c>
      <c r="F1143" s="126">
        <v>-0.72499999999999998</v>
      </c>
      <c r="G1143" s="126">
        <v>2.5428000000000002</v>
      </c>
      <c r="H1143" s="126">
        <v>2.95</v>
      </c>
      <c r="I1143" s="126">
        <v>2.6760000000000002</v>
      </c>
      <c r="J1143" s="126">
        <v>3.9716999999999998</v>
      </c>
      <c r="K1143" s="126">
        <v>2.5857999999999999</v>
      </c>
      <c r="L1143" s="126">
        <v>4.0945999999999998</v>
      </c>
      <c r="M1143" s="126">
        <v>5.6574999999999998</v>
      </c>
      <c r="N1143" s="126">
        <v>6.3162000000000003</v>
      </c>
      <c r="O1143" s="126">
        <v>7.5701999999999998</v>
      </c>
      <c r="P1143" s="126">
        <v>7.4401000000000002</v>
      </c>
      <c r="Q1143" s="126">
        <v>7.9404000000000003</v>
      </c>
      <c r="R1143" s="126">
        <v>7.492</v>
      </c>
      <c r="S1143" s="118"/>
    </row>
    <row r="1144" spans="1:19" x14ac:dyDescent="0.3">
      <c r="A1144" s="122" t="s">
        <v>1035</v>
      </c>
      <c r="B1144" s="122" t="s">
        <v>1040</v>
      </c>
      <c r="C1144" s="122">
        <v>112029</v>
      </c>
      <c r="D1144" s="125">
        <v>44260</v>
      </c>
      <c r="E1144" s="126">
        <v>1541.4052999999999</v>
      </c>
      <c r="F1144" s="126">
        <v>25.169899999999998</v>
      </c>
      <c r="G1144" s="126">
        <v>5.2702</v>
      </c>
      <c r="H1144" s="126">
        <v>5.8578000000000001</v>
      </c>
      <c r="I1144" s="126">
        <v>4.7180999999999997</v>
      </c>
      <c r="J1144" s="126">
        <v>4.508</v>
      </c>
      <c r="K1144" s="126">
        <v>12.3833</v>
      </c>
      <c r="L1144" s="126">
        <v>10.005699999999999</v>
      </c>
      <c r="M1144" s="126">
        <v>46.572899999999997</v>
      </c>
      <c r="N1144" s="126">
        <v>-1.4638</v>
      </c>
      <c r="O1144" s="126">
        <v>-8.5462000000000007</v>
      </c>
      <c r="P1144" s="126">
        <v>-2.1724000000000001</v>
      </c>
      <c r="Q1144" s="126">
        <v>3.7660999999999998</v>
      </c>
      <c r="R1144" s="126">
        <v>-15.3125</v>
      </c>
      <c r="S1144" s="118"/>
    </row>
    <row r="1145" spans="1:19" x14ac:dyDescent="0.3">
      <c r="A1145" s="122" t="s">
        <v>1035</v>
      </c>
      <c r="B1145" s="122" t="s">
        <v>1041</v>
      </c>
      <c r="C1145" s="122">
        <v>119410</v>
      </c>
      <c r="D1145" s="125">
        <v>44260</v>
      </c>
      <c r="E1145" s="126">
        <v>1580.4599000000001</v>
      </c>
      <c r="F1145" s="126">
        <v>25.380099999999999</v>
      </c>
      <c r="G1145" s="126">
        <v>5.4782000000000002</v>
      </c>
      <c r="H1145" s="126">
        <v>6.0651000000000002</v>
      </c>
      <c r="I1145" s="126">
        <v>4.9268000000000001</v>
      </c>
      <c r="J1145" s="126">
        <v>4.7172000000000001</v>
      </c>
      <c r="K1145" s="126">
        <v>12.599399999999999</v>
      </c>
      <c r="L1145" s="126">
        <v>10.2263</v>
      </c>
      <c r="M1145" s="126">
        <v>46.856200000000001</v>
      </c>
      <c r="N1145" s="126">
        <v>-1.232</v>
      </c>
      <c r="O1145" s="126">
        <v>-8.2918000000000003</v>
      </c>
      <c r="P1145" s="126">
        <v>-1.8646</v>
      </c>
      <c r="Q1145" s="126">
        <v>2.3812000000000002</v>
      </c>
      <c r="R1145" s="126">
        <v>-15.0822</v>
      </c>
      <c r="S1145" s="118"/>
    </row>
    <row r="1146" spans="1:19" x14ac:dyDescent="0.3">
      <c r="A1146" s="122" t="s">
        <v>1035</v>
      </c>
      <c r="B1146" s="122" t="s">
        <v>1042</v>
      </c>
      <c r="C1146" s="122">
        <v>148320</v>
      </c>
      <c r="D1146" s="125"/>
      <c r="E1146" s="126"/>
      <c r="F1146" s="126"/>
      <c r="G1146" s="126"/>
      <c r="H1146" s="126"/>
      <c r="I1146" s="126"/>
      <c r="J1146" s="126"/>
      <c r="K1146" s="126"/>
      <c r="L1146" s="126"/>
      <c r="M1146" s="126"/>
      <c r="N1146" s="126"/>
      <c r="O1146" s="126"/>
      <c r="P1146" s="126"/>
      <c r="Q1146" s="126"/>
      <c r="R1146" s="126"/>
      <c r="S1146" s="118"/>
    </row>
    <row r="1147" spans="1:19" x14ac:dyDescent="0.3">
      <c r="A1147" s="122" t="s">
        <v>1035</v>
      </c>
      <c r="B1147" s="122" t="s">
        <v>1043</v>
      </c>
      <c r="C1147" s="122">
        <v>148325</v>
      </c>
      <c r="D1147" s="125"/>
      <c r="E1147" s="126"/>
      <c r="F1147" s="126"/>
      <c r="G1147" s="126"/>
      <c r="H1147" s="126"/>
      <c r="I1147" s="126"/>
      <c r="J1147" s="126"/>
      <c r="K1147" s="126"/>
      <c r="L1147" s="126"/>
      <c r="M1147" s="126"/>
      <c r="N1147" s="126"/>
      <c r="O1147" s="126"/>
      <c r="P1147" s="126"/>
      <c r="Q1147" s="126"/>
      <c r="R1147" s="126"/>
      <c r="S1147" s="118"/>
    </row>
    <row r="1148" spans="1:19" x14ac:dyDescent="0.3">
      <c r="A1148" s="122" t="s">
        <v>1035</v>
      </c>
      <c r="B1148" s="122" t="s">
        <v>1044</v>
      </c>
      <c r="C1148" s="122">
        <v>117945</v>
      </c>
      <c r="D1148" s="125">
        <v>44260</v>
      </c>
      <c r="E1148" s="126">
        <v>31.616</v>
      </c>
      <c r="F1148" s="126">
        <v>0.69269999999999998</v>
      </c>
      <c r="G1148" s="126">
        <v>5.1974</v>
      </c>
      <c r="H1148" s="126">
        <v>4.0273000000000003</v>
      </c>
      <c r="I1148" s="126">
        <v>2.4962</v>
      </c>
      <c r="J1148" s="126">
        <v>4.1029999999999998</v>
      </c>
      <c r="K1148" s="126">
        <v>2.0171000000000001</v>
      </c>
      <c r="L1148" s="126">
        <v>3.6518000000000002</v>
      </c>
      <c r="M1148" s="126">
        <v>5.0144000000000002</v>
      </c>
      <c r="N1148" s="126">
        <v>6.1153000000000004</v>
      </c>
      <c r="O1148" s="126">
        <v>6.8714000000000004</v>
      </c>
      <c r="P1148" s="126">
        <v>6.9893000000000001</v>
      </c>
      <c r="Q1148" s="126">
        <v>7.7709999999999999</v>
      </c>
      <c r="R1148" s="126">
        <v>6.6284999999999998</v>
      </c>
      <c r="S1148" s="118"/>
    </row>
    <row r="1149" spans="1:19" x14ac:dyDescent="0.3">
      <c r="A1149" s="122" t="s">
        <v>1035</v>
      </c>
      <c r="B1149" s="122" t="s">
        <v>1045</v>
      </c>
      <c r="C1149" s="122">
        <v>120008</v>
      </c>
      <c r="D1149" s="125">
        <v>44260</v>
      </c>
      <c r="E1149" s="126">
        <v>33.495800000000003</v>
      </c>
      <c r="F1149" s="126">
        <v>1.4167000000000001</v>
      </c>
      <c r="G1149" s="126">
        <v>5.9599000000000002</v>
      </c>
      <c r="H1149" s="126">
        <v>4.7990000000000004</v>
      </c>
      <c r="I1149" s="126">
        <v>3.2662</v>
      </c>
      <c r="J1149" s="126">
        <v>4.8750999999999998</v>
      </c>
      <c r="K1149" s="126">
        <v>2.7890000000000001</v>
      </c>
      <c r="L1149" s="126">
        <v>4.4417999999999997</v>
      </c>
      <c r="M1149" s="126">
        <v>5.8441000000000001</v>
      </c>
      <c r="N1149" s="126">
        <v>6.9801000000000002</v>
      </c>
      <c r="O1149" s="126">
        <v>7.7107000000000001</v>
      </c>
      <c r="P1149" s="126">
        <v>7.7550999999999997</v>
      </c>
      <c r="Q1149" s="126">
        <v>8.2981999999999996</v>
      </c>
      <c r="R1149" s="126">
        <v>7.5018000000000002</v>
      </c>
      <c r="S1149" s="118"/>
    </row>
    <row r="1150" spans="1:19" x14ac:dyDescent="0.3">
      <c r="A1150" s="122" t="s">
        <v>1035</v>
      </c>
      <c r="B1150" s="122" t="s">
        <v>1046</v>
      </c>
      <c r="C1150" s="122">
        <v>118291</v>
      </c>
      <c r="D1150" s="125">
        <v>44260</v>
      </c>
      <c r="E1150" s="126">
        <v>33.5002</v>
      </c>
      <c r="F1150" s="126">
        <v>-0.65369999999999995</v>
      </c>
      <c r="G1150" s="126">
        <v>2.2158000000000002</v>
      </c>
      <c r="H1150" s="126">
        <v>2.9279000000000002</v>
      </c>
      <c r="I1150" s="126">
        <v>2.3774999999999999</v>
      </c>
      <c r="J1150" s="126">
        <v>3.7972000000000001</v>
      </c>
      <c r="K1150" s="126">
        <v>2.5387</v>
      </c>
      <c r="L1150" s="126">
        <v>3.5706000000000002</v>
      </c>
      <c r="M1150" s="126">
        <v>4.7317999999999998</v>
      </c>
      <c r="N1150" s="126">
        <v>5.6555</v>
      </c>
      <c r="O1150" s="126">
        <v>7.1528</v>
      </c>
      <c r="P1150" s="126">
        <v>7.3537999999999997</v>
      </c>
      <c r="Q1150" s="126">
        <v>7.9401000000000002</v>
      </c>
      <c r="R1150" s="126">
        <v>6.8948999999999998</v>
      </c>
      <c r="S1150" s="121"/>
    </row>
    <row r="1151" spans="1:19" x14ac:dyDescent="0.3">
      <c r="A1151" s="122" t="s">
        <v>1035</v>
      </c>
      <c r="B1151" s="122" t="s">
        <v>1047</v>
      </c>
      <c r="C1151" s="122">
        <v>102913</v>
      </c>
      <c r="D1151" s="125">
        <v>44260</v>
      </c>
      <c r="E1151" s="126">
        <v>32.988799999999998</v>
      </c>
      <c r="F1151" s="126">
        <v>-0.8851</v>
      </c>
      <c r="G1151" s="126">
        <v>1.9180999999999999</v>
      </c>
      <c r="H1151" s="126">
        <v>2.6252</v>
      </c>
      <c r="I1151" s="126">
        <v>2.0745</v>
      </c>
      <c r="J1151" s="126">
        <v>3.5065</v>
      </c>
      <c r="K1151" s="126">
        <v>2.3062999999999998</v>
      </c>
      <c r="L1151" s="126">
        <v>3.3235999999999999</v>
      </c>
      <c r="M1151" s="126">
        <v>4.4724000000000004</v>
      </c>
      <c r="N1151" s="126">
        <v>5.4019000000000004</v>
      </c>
      <c r="O1151" s="126">
        <v>6.9066999999999998</v>
      </c>
      <c r="P1151" s="126">
        <v>7.1280000000000001</v>
      </c>
      <c r="Q1151" s="126">
        <v>7.7382999999999997</v>
      </c>
      <c r="R1151" s="126">
        <v>6.6402999999999999</v>
      </c>
      <c r="S1151" s="119"/>
    </row>
    <row r="1152" spans="1:19" x14ac:dyDescent="0.3">
      <c r="A1152" s="122" t="s">
        <v>1035</v>
      </c>
      <c r="B1152" s="122" t="s">
        <v>1048</v>
      </c>
      <c r="C1152" s="122">
        <v>133925</v>
      </c>
      <c r="D1152" s="125">
        <v>44260</v>
      </c>
      <c r="E1152" s="126">
        <v>15.752599999999999</v>
      </c>
      <c r="F1152" s="126">
        <v>-0.92679999999999996</v>
      </c>
      <c r="G1152" s="126">
        <v>1.6994</v>
      </c>
      <c r="H1152" s="126">
        <v>2.9477000000000002</v>
      </c>
      <c r="I1152" s="126">
        <v>2.4430999999999998</v>
      </c>
      <c r="J1152" s="126">
        <v>4.0008999999999997</v>
      </c>
      <c r="K1152" s="126">
        <v>2.4439000000000002</v>
      </c>
      <c r="L1152" s="126">
        <v>3.9028</v>
      </c>
      <c r="M1152" s="126">
        <v>5.0797999999999996</v>
      </c>
      <c r="N1152" s="126">
        <v>5.8970000000000002</v>
      </c>
      <c r="O1152" s="126">
        <v>7.5998999999999999</v>
      </c>
      <c r="P1152" s="126">
        <v>7.6745000000000001</v>
      </c>
      <c r="Q1152" s="126">
        <v>7.8791000000000002</v>
      </c>
      <c r="R1152" s="126">
        <v>7.3692000000000002</v>
      </c>
      <c r="S1152" s="119"/>
    </row>
    <row r="1153" spans="1:19" x14ac:dyDescent="0.3">
      <c r="A1153" s="122" t="s">
        <v>1035</v>
      </c>
      <c r="B1153" s="122" t="s">
        <v>1049</v>
      </c>
      <c r="C1153" s="122">
        <v>133926</v>
      </c>
      <c r="D1153" s="125">
        <v>44260</v>
      </c>
      <c r="E1153" s="126">
        <v>15.457599999999999</v>
      </c>
      <c r="F1153" s="126">
        <v>-1.1806000000000001</v>
      </c>
      <c r="G1153" s="126">
        <v>1.4169</v>
      </c>
      <c r="H1153" s="126">
        <v>2.7</v>
      </c>
      <c r="I1153" s="126">
        <v>2.1901000000000002</v>
      </c>
      <c r="J1153" s="126">
        <v>3.7296999999999998</v>
      </c>
      <c r="K1153" s="126">
        <v>2.1732</v>
      </c>
      <c r="L1153" s="126">
        <v>3.6339000000000001</v>
      </c>
      <c r="M1153" s="126">
        <v>4.8045</v>
      </c>
      <c r="N1153" s="126">
        <v>5.6150000000000002</v>
      </c>
      <c r="O1153" s="126">
        <v>7.2949999999999999</v>
      </c>
      <c r="P1153" s="126">
        <v>7.3423999999999996</v>
      </c>
      <c r="Q1153" s="126">
        <v>7.5392000000000001</v>
      </c>
      <c r="R1153" s="126">
        <v>7.0568999999999997</v>
      </c>
      <c r="S1153" s="119"/>
    </row>
    <row r="1154" spans="1:19" x14ac:dyDescent="0.3">
      <c r="A1154" s="122" t="s">
        <v>1035</v>
      </c>
      <c r="B1154" s="122" t="s">
        <v>1050</v>
      </c>
      <c r="C1154" s="122">
        <v>140220</v>
      </c>
      <c r="D1154" s="125"/>
      <c r="E1154" s="126"/>
      <c r="F1154" s="126"/>
      <c r="G1154" s="126"/>
      <c r="H1154" s="126"/>
      <c r="I1154" s="126"/>
      <c r="J1154" s="126"/>
      <c r="K1154" s="126"/>
      <c r="L1154" s="126"/>
      <c r="M1154" s="126"/>
      <c r="N1154" s="126"/>
      <c r="O1154" s="126"/>
      <c r="P1154" s="126"/>
      <c r="Q1154" s="126"/>
      <c r="R1154" s="126"/>
      <c r="S1154" s="119"/>
    </row>
    <row r="1155" spans="1:19" x14ac:dyDescent="0.3">
      <c r="A1155" s="122" t="s">
        <v>1035</v>
      </c>
      <c r="B1155" s="122" t="s">
        <v>1051</v>
      </c>
      <c r="C1155" s="122">
        <v>140207</v>
      </c>
      <c r="D1155" s="125"/>
      <c r="E1155" s="126"/>
      <c r="F1155" s="126"/>
      <c r="G1155" s="126"/>
      <c r="H1155" s="126"/>
      <c r="I1155" s="126"/>
      <c r="J1155" s="126"/>
      <c r="K1155" s="126"/>
      <c r="L1155" s="126"/>
      <c r="M1155" s="126"/>
      <c r="N1155" s="126"/>
      <c r="O1155" s="126"/>
      <c r="P1155" s="126"/>
      <c r="Q1155" s="126"/>
      <c r="R1155" s="126"/>
      <c r="S1155" s="119"/>
    </row>
    <row r="1156" spans="1:19" x14ac:dyDescent="0.3">
      <c r="A1156" s="122" t="s">
        <v>1035</v>
      </c>
      <c r="B1156" s="122" t="s">
        <v>1052</v>
      </c>
      <c r="C1156" s="122">
        <v>100503</v>
      </c>
      <c r="D1156" s="125">
        <v>44260</v>
      </c>
      <c r="E1156" s="126">
        <v>42.665656133792901</v>
      </c>
      <c r="F1156" s="126">
        <v>3.4420000000000002</v>
      </c>
      <c r="G1156" s="126">
        <v>7.0022000000000002</v>
      </c>
      <c r="H1156" s="126">
        <v>9.8520000000000003</v>
      </c>
      <c r="I1156" s="126">
        <v>7.5953999999999997</v>
      </c>
      <c r="J1156" s="126">
        <v>9.8332999999999995</v>
      </c>
      <c r="K1156" s="126">
        <v>12.877700000000001</v>
      </c>
      <c r="L1156" s="126">
        <v>13.696999999999999</v>
      </c>
      <c r="M1156" s="126">
        <v>14.192</v>
      </c>
      <c r="N1156" s="126">
        <v>8.5808</v>
      </c>
      <c r="O1156" s="126">
        <v>3.8102</v>
      </c>
      <c r="P1156" s="126">
        <v>4.8787000000000003</v>
      </c>
      <c r="Q1156" s="126">
        <v>7.1220999999999997</v>
      </c>
      <c r="R1156" s="126">
        <v>2.3201999999999998</v>
      </c>
      <c r="S1156" s="119"/>
    </row>
    <row r="1157" spans="1:19" x14ac:dyDescent="0.3">
      <c r="A1157" s="122" t="s">
        <v>1035</v>
      </c>
      <c r="B1157" s="122" t="s">
        <v>1053</v>
      </c>
      <c r="C1157" s="122">
        <v>118528</v>
      </c>
      <c r="D1157" s="125">
        <v>44260</v>
      </c>
      <c r="E1157" s="126">
        <v>16.884263420551299</v>
      </c>
      <c r="F1157" s="126">
        <v>3.9904999999999999</v>
      </c>
      <c r="G1157" s="126">
        <v>7.4305000000000003</v>
      </c>
      <c r="H1157" s="126">
        <v>10.232699999999999</v>
      </c>
      <c r="I1157" s="126">
        <v>7.9617000000000004</v>
      </c>
      <c r="J1157" s="126">
        <v>10.1968</v>
      </c>
      <c r="K1157" s="126">
        <v>13.248799999999999</v>
      </c>
      <c r="L1157" s="126">
        <v>14.0815</v>
      </c>
      <c r="M1157" s="126">
        <v>14.5909</v>
      </c>
      <c r="N1157" s="126">
        <v>8.9710000000000001</v>
      </c>
      <c r="O1157" s="126">
        <v>4.2192999999999996</v>
      </c>
      <c r="P1157" s="126">
        <v>5.2817999999999996</v>
      </c>
      <c r="Q1157" s="126">
        <v>6.1470000000000002</v>
      </c>
      <c r="R1157" s="126">
        <v>2.7219000000000002</v>
      </c>
      <c r="S1157" s="119"/>
    </row>
    <row r="1158" spans="1:19" x14ac:dyDescent="0.3">
      <c r="A1158" s="122" t="s">
        <v>1035</v>
      </c>
      <c r="B1158" s="122" t="s">
        <v>1054</v>
      </c>
      <c r="C1158" s="122">
        <v>147990</v>
      </c>
      <c r="D1158" s="125"/>
      <c r="E1158" s="126"/>
      <c r="F1158" s="126"/>
      <c r="G1158" s="126"/>
      <c r="H1158" s="126"/>
      <c r="I1158" s="126"/>
      <c r="J1158" s="126"/>
      <c r="K1158" s="126"/>
      <c r="L1158" s="126"/>
      <c r="M1158" s="126"/>
      <c r="N1158" s="126"/>
      <c r="O1158" s="126"/>
      <c r="P1158" s="126"/>
      <c r="Q1158" s="126"/>
      <c r="R1158" s="126"/>
      <c r="S1158" s="119"/>
    </row>
    <row r="1159" spans="1:19" x14ac:dyDescent="0.3">
      <c r="A1159" s="122" t="s">
        <v>1035</v>
      </c>
      <c r="B1159" s="122" t="s">
        <v>1055</v>
      </c>
      <c r="C1159" s="122">
        <v>147991</v>
      </c>
      <c r="D1159" s="125"/>
      <c r="E1159" s="126"/>
      <c r="F1159" s="126"/>
      <c r="G1159" s="126"/>
      <c r="H1159" s="126"/>
      <c r="I1159" s="126"/>
      <c r="J1159" s="126"/>
      <c r="K1159" s="126"/>
      <c r="L1159" s="126"/>
      <c r="M1159" s="126"/>
      <c r="N1159" s="126"/>
      <c r="O1159" s="126"/>
      <c r="P1159" s="126"/>
      <c r="Q1159" s="126"/>
      <c r="R1159" s="126"/>
      <c r="S1159" s="119"/>
    </row>
    <row r="1160" spans="1:19" x14ac:dyDescent="0.3">
      <c r="A1160" s="122" t="s">
        <v>1035</v>
      </c>
      <c r="B1160" s="122" t="s">
        <v>1056</v>
      </c>
      <c r="C1160" s="122">
        <v>147995</v>
      </c>
      <c r="D1160" s="125"/>
      <c r="E1160" s="126"/>
      <c r="F1160" s="126"/>
      <c r="G1160" s="126"/>
      <c r="H1160" s="126"/>
      <c r="I1160" s="126"/>
      <c r="J1160" s="126"/>
      <c r="K1160" s="126"/>
      <c r="L1160" s="126"/>
      <c r="M1160" s="126"/>
      <c r="N1160" s="126"/>
      <c r="O1160" s="126"/>
      <c r="P1160" s="126"/>
      <c r="Q1160" s="126"/>
      <c r="R1160" s="126"/>
      <c r="S1160" s="119"/>
    </row>
    <row r="1161" spans="1:19" x14ac:dyDescent="0.3">
      <c r="A1161" s="122" t="s">
        <v>1035</v>
      </c>
      <c r="B1161" s="122" t="s">
        <v>1057</v>
      </c>
      <c r="C1161" s="122">
        <v>147996</v>
      </c>
      <c r="D1161" s="125"/>
      <c r="E1161" s="126"/>
      <c r="F1161" s="126"/>
      <c r="G1161" s="126"/>
      <c r="H1161" s="126"/>
      <c r="I1161" s="126"/>
      <c r="J1161" s="126"/>
      <c r="K1161" s="126"/>
      <c r="L1161" s="126"/>
      <c r="M1161" s="126"/>
      <c r="N1161" s="126"/>
      <c r="O1161" s="126"/>
      <c r="P1161" s="126"/>
      <c r="Q1161" s="126"/>
      <c r="R1161" s="126"/>
      <c r="S1161" s="119"/>
    </row>
    <row r="1162" spans="1:19" x14ac:dyDescent="0.3">
      <c r="A1162" s="122" t="s">
        <v>1035</v>
      </c>
      <c r="B1162" s="122" t="s">
        <v>1058</v>
      </c>
      <c r="C1162" s="122">
        <v>102452</v>
      </c>
      <c r="D1162" s="125">
        <v>44260</v>
      </c>
      <c r="E1162" s="126">
        <v>44.9163</v>
      </c>
      <c r="F1162" s="126">
        <v>-16.407599999999999</v>
      </c>
      <c r="G1162" s="126">
        <v>-2.1124999999999998</v>
      </c>
      <c r="H1162" s="126">
        <v>2.2646999999999999</v>
      </c>
      <c r="I1162" s="126">
        <v>1.1382000000000001</v>
      </c>
      <c r="J1162" s="126">
        <v>3.4977999999999998</v>
      </c>
      <c r="K1162" s="126">
        <v>3.2488999999999999</v>
      </c>
      <c r="L1162" s="126">
        <v>5.1714000000000002</v>
      </c>
      <c r="M1162" s="126">
        <v>7.0559000000000003</v>
      </c>
      <c r="N1162" s="126">
        <v>7.0598000000000001</v>
      </c>
      <c r="O1162" s="126">
        <v>7.3856999999999999</v>
      </c>
      <c r="P1162" s="126">
        <v>7.3669000000000002</v>
      </c>
      <c r="Q1162" s="126">
        <v>7.3038999999999996</v>
      </c>
      <c r="R1162" s="126">
        <v>7.5576999999999996</v>
      </c>
      <c r="S1162" s="119"/>
    </row>
    <row r="1163" spans="1:19" x14ac:dyDescent="0.3">
      <c r="A1163" s="122" t="s">
        <v>1035</v>
      </c>
      <c r="B1163" s="122" t="s">
        <v>1059</v>
      </c>
      <c r="C1163" s="122">
        <v>118942</v>
      </c>
      <c r="D1163" s="125">
        <v>44260</v>
      </c>
      <c r="E1163" s="126">
        <v>47.455399999999997</v>
      </c>
      <c r="F1163" s="126">
        <v>-15.7606</v>
      </c>
      <c r="G1163" s="126">
        <v>-1.5125</v>
      </c>
      <c r="H1163" s="126">
        <v>2.8584000000000001</v>
      </c>
      <c r="I1163" s="126">
        <v>1.7343999999999999</v>
      </c>
      <c r="J1163" s="126">
        <v>4.1002999999999998</v>
      </c>
      <c r="K1163" s="126">
        <v>3.8536999999999999</v>
      </c>
      <c r="L1163" s="126">
        <v>5.7877000000000001</v>
      </c>
      <c r="M1163" s="126">
        <v>7.6891999999999996</v>
      </c>
      <c r="N1163" s="126">
        <v>7.7039</v>
      </c>
      <c r="O1163" s="126">
        <v>8.0417000000000005</v>
      </c>
      <c r="P1163" s="126">
        <v>8.0616000000000003</v>
      </c>
      <c r="Q1163" s="126">
        <v>8.3369999999999997</v>
      </c>
      <c r="R1163" s="126">
        <v>8.2037999999999993</v>
      </c>
      <c r="S1163" s="119"/>
    </row>
    <row r="1164" spans="1:19" x14ac:dyDescent="0.3">
      <c r="A1164" s="122" t="s">
        <v>1035</v>
      </c>
      <c r="B1164" s="122" t="s">
        <v>1060</v>
      </c>
      <c r="C1164" s="122">
        <v>104344</v>
      </c>
      <c r="D1164" s="125">
        <v>44260</v>
      </c>
      <c r="E1164" s="126">
        <v>16.1174</v>
      </c>
      <c r="F1164" s="126">
        <v>-4.5286999999999997</v>
      </c>
      <c r="G1164" s="126">
        <v>1.5099</v>
      </c>
      <c r="H1164" s="126">
        <v>1.9742</v>
      </c>
      <c r="I1164" s="126">
        <v>0.74</v>
      </c>
      <c r="J1164" s="126">
        <v>3.3570000000000002</v>
      </c>
      <c r="K1164" s="126">
        <v>1.4560999999999999</v>
      </c>
      <c r="L1164" s="126">
        <v>3.0828000000000002</v>
      </c>
      <c r="M1164" s="126">
        <v>15.443199999999999</v>
      </c>
      <c r="N1164" s="126">
        <v>2.3769</v>
      </c>
      <c r="O1164" s="126">
        <v>2.0981000000000001</v>
      </c>
      <c r="P1164" s="126">
        <v>3.9935</v>
      </c>
      <c r="Q1164" s="126">
        <v>3.3721999999999999</v>
      </c>
      <c r="R1164" s="126">
        <v>-0.28070000000000001</v>
      </c>
      <c r="S1164" s="119"/>
    </row>
    <row r="1165" spans="1:19" x14ac:dyDescent="0.3">
      <c r="A1165" s="122" t="s">
        <v>1035</v>
      </c>
      <c r="B1165" s="122" t="s">
        <v>1061</v>
      </c>
      <c r="C1165" s="122">
        <v>120066</v>
      </c>
      <c r="D1165" s="125">
        <v>44260</v>
      </c>
      <c r="E1165" s="126">
        <v>17.125399999999999</v>
      </c>
      <c r="F1165" s="126">
        <v>-3.6229</v>
      </c>
      <c r="G1165" s="126">
        <v>2.3449</v>
      </c>
      <c r="H1165" s="126">
        <v>2.8332000000000002</v>
      </c>
      <c r="I1165" s="126">
        <v>1.5640000000000001</v>
      </c>
      <c r="J1165" s="126">
        <v>4.1847000000000003</v>
      </c>
      <c r="K1165" s="126">
        <v>2.2824</v>
      </c>
      <c r="L1165" s="126">
        <v>3.9173</v>
      </c>
      <c r="M1165" s="126">
        <v>16.362300000000001</v>
      </c>
      <c r="N1165" s="126">
        <v>3.2198000000000002</v>
      </c>
      <c r="O1165" s="126">
        <v>2.9251999999999998</v>
      </c>
      <c r="P1165" s="126">
        <v>4.8391000000000002</v>
      </c>
      <c r="Q1165" s="126">
        <v>6.4988000000000001</v>
      </c>
      <c r="R1165" s="126">
        <v>0.53110000000000002</v>
      </c>
      <c r="S1165" s="119"/>
    </row>
    <row r="1166" spans="1:19" x14ac:dyDescent="0.3">
      <c r="A1166" s="122" t="s">
        <v>1035</v>
      </c>
      <c r="B1166" s="122" t="s">
        <v>1062</v>
      </c>
      <c r="C1166" s="122">
        <v>101619</v>
      </c>
      <c r="D1166" s="125">
        <v>44260</v>
      </c>
      <c r="E1166" s="126">
        <v>415.71690000000001</v>
      </c>
      <c r="F1166" s="126">
        <v>-24.339500000000001</v>
      </c>
      <c r="G1166" s="126">
        <v>-4.7568999999999999</v>
      </c>
      <c r="H1166" s="126">
        <v>0.15179999999999999</v>
      </c>
      <c r="I1166" s="126">
        <v>1.1055999999999999</v>
      </c>
      <c r="J1166" s="126">
        <v>2.7357</v>
      </c>
      <c r="K1166" s="126">
        <v>3.3184</v>
      </c>
      <c r="L1166" s="126">
        <v>5.3010999999999999</v>
      </c>
      <c r="M1166" s="126">
        <v>7.2008999999999999</v>
      </c>
      <c r="N1166" s="126">
        <v>7.4013999999999998</v>
      </c>
      <c r="O1166" s="126">
        <v>7.9459</v>
      </c>
      <c r="P1166" s="126">
        <v>7.9513999999999996</v>
      </c>
      <c r="Q1166" s="126">
        <v>8.0289999999999999</v>
      </c>
      <c r="R1166" s="126">
        <v>8.1295000000000002</v>
      </c>
      <c r="S1166" s="119"/>
    </row>
    <row r="1167" spans="1:19" x14ac:dyDescent="0.3">
      <c r="A1167" s="122" t="s">
        <v>1035</v>
      </c>
      <c r="B1167" s="122" t="s">
        <v>1063</v>
      </c>
      <c r="C1167" s="122">
        <v>120398</v>
      </c>
      <c r="D1167" s="125">
        <v>44260</v>
      </c>
      <c r="E1167" s="126">
        <v>419.36739999999998</v>
      </c>
      <c r="F1167" s="126">
        <v>-24.223400000000002</v>
      </c>
      <c r="G1167" s="126">
        <v>-4.6459000000000001</v>
      </c>
      <c r="H1167" s="126">
        <v>0.26240000000000002</v>
      </c>
      <c r="I1167" s="126">
        <v>1.2161999999999999</v>
      </c>
      <c r="J1167" s="126">
        <v>2.8464</v>
      </c>
      <c r="K1167" s="126">
        <v>3.4293</v>
      </c>
      <c r="L1167" s="126">
        <v>5.4139999999999997</v>
      </c>
      <c r="M1167" s="126">
        <v>7.3148</v>
      </c>
      <c r="N1167" s="126">
        <v>7.5126999999999997</v>
      </c>
      <c r="O1167" s="126">
        <v>8.0744000000000007</v>
      </c>
      <c r="P1167" s="126">
        <v>8.0836000000000006</v>
      </c>
      <c r="Q1167" s="126">
        <v>8.5442999999999998</v>
      </c>
      <c r="R1167" s="126">
        <v>8.2414000000000005</v>
      </c>
      <c r="S1167" s="119"/>
    </row>
    <row r="1168" spans="1:19" x14ac:dyDescent="0.3">
      <c r="A1168" s="122" t="s">
        <v>1035</v>
      </c>
      <c r="B1168" s="122" t="s">
        <v>1064</v>
      </c>
      <c r="C1168" s="122">
        <v>118371</v>
      </c>
      <c r="D1168" s="125">
        <v>44260</v>
      </c>
      <c r="E1168" s="126">
        <v>30.5105</v>
      </c>
      <c r="F1168" s="126">
        <v>-4.665</v>
      </c>
      <c r="G1168" s="126">
        <v>1.3161</v>
      </c>
      <c r="H1168" s="126">
        <v>3.2320000000000002</v>
      </c>
      <c r="I1168" s="126">
        <v>2.1073</v>
      </c>
      <c r="J1168" s="126">
        <v>4.0071000000000003</v>
      </c>
      <c r="K1168" s="126">
        <v>2.2181000000000002</v>
      </c>
      <c r="L1168" s="126">
        <v>3.6869999999999998</v>
      </c>
      <c r="M1168" s="126">
        <v>5.2529000000000003</v>
      </c>
      <c r="N1168" s="126">
        <v>6.0140000000000002</v>
      </c>
      <c r="O1168" s="126">
        <v>7.4569000000000001</v>
      </c>
      <c r="P1168" s="126">
        <v>7.6417000000000002</v>
      </c>
      <c r="Q1168" s="126">
        <v>8.2451000000000008</v>
      </c>
      <c r="R1168" s="126">
        <v>7.2736000000000001</v>
      </c>
      <c r="S1168" s="119"/>
    </row>
    <row r="1169" spans="1:19" x14ac:dyDescent="0.3">
      <c r="A1169" s="122" t="s">
        <v>1035</v>
      </c>
      <c r="B1169" s="122" t="s">
        <v>1065</v>
      </c>
      <c r="C1169" s="122">
        <v>108632</v>
      </c>
      <c r="D1169" s="125">
        <v>44260</v>
      </c>
      <c r="E1169" s="126">
        <v>30.1035</v>
      </c>
      <c r="F1169" s="126">
        <v>-4.8493000000000004</v>
      </c>
      <c r="G1169" s="126">
        <v>1.0912999999999999</v>
      </c>
      <c r="H1169" s="126">
        <v>3.0329999999999999</v>
      </c>
      <c r="I1169" s="126">
        <v>1.901</v>
      </c>
      <c r="J1169" s="126">
        <v>3.8043999999999998</v>
      </c>
      <c r="K1169" s="126">
        <v>2.0045999999999999</v>
      </c>
      <c r="L1169" s="126">
        <v>3.4658000000000002</v>
      </c>
      <c r="M1169" s="126">
        <v>5.0258000000000003</v>
      </c>
      <c r="N1169" s="126">
        <v>5.7815000000000003</v>
      </c>
      <c r="O1169" s="126">
        <v>7.2184999999999997</v>
      </c>
      <c r="P1169" s="126">
        <v>7.4336000000000002</v>
      </c>
      <c r="Q1169" s="126">
        <v>7.5507</v>
      </c>
      <c r="R1169" s="126">
        <v>7.0473999999999997</v>
      </c>
      <c r="S1169" s="119"/>
    </row>
    <row r="1170" spans="1:19" x14ac:dyDescent="0.3">
      <c r="A1170" s="122" t="s">
        <v>1035</v>
      </c>
      <c r="B1170" s="122" t="s">
        <v>1066</v>
      </c>
      <c r="C1170" s="122">
        <v>104726</v>
      </c>
      <c r="D1170" s="125">
        <v>44260</v>
      </c>
      <c r="E1170" s="126">
        <v>2952.6176999999998</v>
      </c>
      <c r="F1170" s="126">
        <v>-4.6375999999999999</v>
      </c>
      <c r="G1170" s="126">
        <v>0.84599999999999997</v>
      </c>
      <c r="H1170" s="126">
        <v>3.3588</v>
      </c>
      <c r="I1170" s="126">
        <v>2.3477000000000001</v>
      </c>
      <c r="J1170" s="126">
        <v>4.1879999999999997</v>
      </c>
      <c r="K1170" s="126">
        <v>2.2117</v>
      </c>
      <c r="L1170" s="126">
        <v>3.5844</v>
      </c>
      <c r="M1170" s="126">
        <v>5.1351000000000004</v>
      </c>
      <c r="N1170" s="126">
        <v>6.0639000000000003</v>
      </c>
      <c r="O1170" s="126">
        <v>7.4318</v>
      </c>
      <c r="P1170" s="126">
        <v>7.3794000000000004</v>
      </c>
      <c r="Q1170" s="126">
        <v>7.9580000000000002</v>
      </c>
      <c r="R1170" s="126">
        <v>7.4134000000000002</v>
      </c>
      <c r="S1170" s="119"/>
    </row>
    <row r="1171" spans="1:19" x14ac:dyDescent="0.3">
      <c r="A1171" s="122" t="s">
        <v>1035</v>
      </c>
      <c r="B1171" s="122" t="s">
        <v>1067</v>
      </c>
      <c r="C1171" s="122">
        <v>120570</v>
      </c>
      <c r="D1171" s="125">
        <v>44260</v>
      </c>
      <c r="E1171" s="126">
        <v>3037.9247999999998</v>
      </c>
      <c r="F1171" s="126">
        <v>-4.3068</v>
      </c>
      <c r="G1171" s="126">
        <v>1.1756</v>
      </c>
      <c r="H1171" s="126">
        <v>3.6886000000000001</v>
      </c>
      <c r="I1171" s="126">
        <v>2.6778</v>
      </c>
      <c r="J1171" s="126">
        <v>4.5190000000000001</v>
      </c>
      <c r="K1171" s="126">
        <v>2.5434000000000001</v>
      </c>
      <c r="L1171" s="126">
        <v>3.9201999999999999</v>
      </c>
      <c r="M1171" s="126">
        <v>5.4744000000000002</v>
      </c>
      <c r="N1171" s="126">
        <v>6.4024000000000001</v>
      </c>
      <c r="O1171" s="126">
        <v>7.7603999999999997</v>
      </c>
      <c r="P1171" s="126">
        <v>7.7667000000000002</v>
      </c>
      <c r="Q1171" s="126">
        <v>8.2453000000000003</v>
      </c>
      <c r="R1171" s="126">
        <v>7.7451999999999996</v>
      </c>
      <c r="S1171" s="119"/>
    </row>
    <row r="1172" spans="1:19" x14ac:dyDescent="0.3">
      <c r="A1172" s="122" t="s">
        <v>1035</v>
      </c>
      <c r="B1172" s="122" t="s">
        <v>1068</v>
      </c>
      <c r="C1172" s="122">
        <v>143607</v>
      </c>
      <c r="D1172" s="125">
        <v>44260</v>
      </c>
      <c r="E1172" s="126">
        <v>29.1066</v>
      </c>
      <c r="F1172" s="126">
        <v>-3.7616000000000001</v>
      </c>
      <c r="G1172" s="126">
        <v>1.0033000000000001</v>
      </c>
      <c r="H1172" s="126">
        <v>1.9713000000000001</v>
      </c>
      <c r="I1172" s="126">
        <v>1.8406</v>
      </c>
      <c r="J1172" s="126">
        <v>2.8456000000000001</v>
      </c>
      <c r="K1172" s="126">
        <v>2.0499000000000001</v>
      </c>
      <c r="L1172" s="126">
        <v>3.1855000000000002</v>
      </c>
      <c r="M1172" s="126">
        <v>31.793700000000001</v>
      </c>
      <c r="N1172" s="126">
        <v>25.481100000000001</v>
      </c>
      <c r="O1172" s="126">
        <v>5.8112000000000004</v>
      </c>
      <c r="P1172" s="126">
        <v>6.4992000000000001</v>
      </c>
      <c r="Q1172" s="126">
        <v>7.6757</v>
      </c>
      <c r="R1172" s="126">
        <v>5.1734999999999998</v>
      </c>
      <c r="S1172" s="119"/>
    </row>
    <row r="1173" spans="1:19" x14ac:dyDescent="0.3">
      <c r="A1173" s="122" t="s">
        <v>1035</v>
      </c>
      <c r="B1173" s="122" t="s">
        <v>1069</v>
      </c>
      <c r="C1173" s="122">
        <v>143612</v>
      </c>
      <c r="D1173" s="125">
        <v>44260</v>
      </c>
      <c r="E1173" s="126">
        <v>29.370999999999999</v>
      </c>
      <c r="F1173" s="126">
        <v>-3.4792999999999998</v>
      </c>
      <c r="G1173" s="126">
        <v>1.2843</v>
      </c>
      <c r="H1173" s="126">
        <v>2.2555999999999998</v>
      </c>
      <c r="I1173" s="126">
        <v>2.1394000000000002</v>
      </c>
      <c r="J1173" s="126">
        <v>3.1454</v>
      </c>
      <c r="K1173" s="126">
        <v>2.2936000000000001</v>
      </c>
      <c r="L1173" s="126">
        <v>3.3595000000000002</v>
      </c>
      <c r="M1173" s="126">
        <v>31.976600000000001</v>
      </c>
      <c r="N1173" s="126">
        <v>25.651299999999999</v>
      </c>
      <c r="O1173" s="126">
        <v>5.9305000000000003</v>
      </c>
      <c r="P1173" s="126">
        <v>6.6238000000000001</v>
      </c>
      <c r="Q1173" s="126">
        <v>7.4787999999999997</v>
      </c>
      <c r="R1173" s="126">
        <v>5.2987000000000002</v>
      </c>
      <c r="S1173" s="119" t="s">
        <v>1814</v>
      </c>
    </row>
    <row r="1174" spans="1:19" x14ac:dyDescent="0.3">
      <c r="A1174" s="122" t="s">
        <v>1035</v>
      </c>
      <c r="B1174" s="122" t="s">
        <v>1070</v>
      </c>
      <c r="C1174" s="122">
        <v>133805</v>
      </c>
      <c r="D1174" s="125">
        <v>44260</v>
      </c>
      <c r="E1174" s="126">
        <v>2619.2582000000002</v>
      </c>
      <c r="F1174" s="126">
        <v>-4.1843000000000004</v>
      </c>
      <c r="G1174" s="126">
        <v>1.0062</v>
      </c>
      <c r="H1174" s="126">
        <v>2.9268000000000001</v>
      </c>
      <c r="I1174" s="126">
        <v>1.0014000000000001</v>
      </c>
      <c r="J1174" s="126">
        <v>3.1848999999999998</v>
      </c>
      <c r="K1174" s="126">
        <v>1.8046</v>
      </c>
      <c r="L1174" s="126">
        <v>3.9487999999999999</v>
      </c>
      <c r="M1174" s="126">
        <v>6.2232000000000003</v>
      </c>
      <c r="N1174" s="126">
        <v>6.4931000000000001</v>
      </c>
      <c r="O1174" s="126">
        <v>7.5669000000000004</v>
      </c>
      <c r="P1174" s="126">
        <v>7.7114000000000003</v>
      </c>
      <c r="Q1174" s="126">
        <v>7.6847000000000003</v>
      </c>
      <c r="R1174" s="126">
        <v>7.4715999999999996</v>
      </c>
      <c r="S1174" s="119" t="s">
        <v>1814</v>
      </c>
    </row>
    <row r="1175" spans="1:19" x14ac:dyDescent="0.3">
      <c r="A1175" s="122" t="s">
        <v>1035</v>
      </c>
      <c r="B1175" s="122" t="s">
        <v>1071</v>
      </c>
      <c r="C1175" s="122">
        <v>133810</v>
      </c>
      <c r="D1175" s="125">
        <v>44260</v>
      </c>
      <c r="E1175" s="126">
        <v>2762.902</v>
      </c>
      <c r="F1175" s="126">
        <v>-3.4251999999999998</v>
      </c>
      <c r="G1175" s="126">
        <v>1.7788999999999999</v>
      </c>
      <c r="H1175" s="126">
        <v>3.7042999999999999</v>
      </c>
      <c r="I1175" s="126">
        <v>1.7824</v>
      </c>
      <c r="J1175" s="126">
        <v>3.9712999999999998</v>
      </c>
      <c r="K1175" s="126">
        <v>2.5869</v>
      </c>
      <c r="L1175" s="126">
        <v>4.7377000000000002</v>
      </c>
      <c r="M1175" s="126">
        <v>7.0237999999999996</v>
      </c>
      <c r="N1175" s="126">
        <v>7.3048999999999999</v>
      </c>
      <c r="O1175" s="126">
        <v>8.3736999999999995</v>
      </c>
      <c r="P1175" s="126">
        <v>8.5220000000000002</v>
      </c>
      <c r="Q1175" s="126">
        <v>8.7140000000000004</v>
      </c>
      <c r="R1175" s="126">
        <v>8.2840000000000007</v>
      </c>
      <c r="S1175" s="119"/>
    </row>
    <row r="1176" spans="1:19" x14ac:dyDescent="0.3">
      <c r="A1176" s="122" t="s">
        <v>1035</v>
      </c>
      <c r="B1176" s="122" t="s">
        <v>1072</v>
      </c>
      <c r="C1176" s="122">
        <v>119809</v>
      </c>
      <c r="D1176" s="125">
        <v>44260</v>
      </c>
      <c r="E1176" s="126">
        <v>22.7728</v>
      </c>
      <c r="F1176" s="126">
        <v>-0.1603</v>
      </c>
      <c r="G1176" s="126">
        <v>2.2978000000000001</v>
      </c>
      <c r="H1176" s="126">
        <v>3.3679999999999999</v>
      </c>
      <c r="I1176" s="126">
        <v>2.6314000000000002</v>
      </c>
      <c r="J1176" s="126">
        <v>4.3996000000000004</v>
      </c>
      <c r="K1176" s="126">
        <v>2.8504999999999998</v>
      </c>
      <c r="L1176" s="126">
        <v>4.6790000000000003</v>
      </c>
      <c r="M1176" s="126">
        <v>8.9487000000000005</v>
      </c>
      <c r="N1176" s="126">
        <v>6.0917000000000003</v>
      </c>
      <c r="O1176" s="126">
        <v>6.5895000000000001</v>
      </c>
      <c r="P1176" s="126">
        <v>7.6093999999999999</v>
      </c>
      <c r="Q1176" s="126">
        <v>8.1847999999999992</v>
      </c>
      <c r="R1176" s="126">
        <v>6.0624000000000002</v>
      </c>
      <c r="S1176" s="119"/>
    </row>
    <row r="1177" spans="1:19" x14ac:dyDescent="0.3">
      <c r="A1177" s="122" t="s">
        <v>1035</v>
      </c>
      <c r="B1177" s="122" t="s">
        <v>1073</v>
      </c>
      <c r="C1177" s="122">
        <v>118133</v>
      </c>
      <c r="D1177" s="125">
        <v>44260</v>
      </c>
      <c r="E1177" s="126">
        <v>22.0777</v>
      </c>
      <c r="F1177" s="126">
        <v>-0.8266</v>
      </c>
      <c r="G1177" s="126">
        <v>1.5984</v>
      </c>
      <c r="H1177" s="126">
        <v>2.7174999999999998</v>
      </c>
      <c r="I1177" s="126">
        <v>1.9855</v>
      </c>
      <c r="J1177" s="126">
        <v>3.7423000000000002</v>
      </c>
      <c r="K1177" s="126">
        <v>2.1957</v>
      </c>
      <c r="L1177" s="126">
        <v>4.0138999999999996</v>
      </c>
      <c r="M1177" s="126">
        <v>8.2790999999999997</v>
      </c>
      <c r="N1177" s="126">
        <v>5.4588000000000001</v>
      </c>
      <c r="O1177" s="126">
        <v>6.0334000000000003</v>
      </c>
      <c r="P1177" s="126">
        <v>7.1204000000000001</v>
      </c>
      <c r="Q1177" s="126">
        <v>8.0268999999999995</v>
      </c>
      <c r="R1177" s="126">
        <v>5.4805000000000001</v>
      </c>
      <c r="S1177" s="119"/>
    </row>
    <row r="1178" spans="1:19" x14ac:dyDescent="0.3">
      <c r="A1178" s="122" t="s">
        <v>1035</v>
      </c>
      <c r="B1178" s="122" t="s">
        <v>1074</v>
      </c>
      <c r="C1178" s="122">
        <v>101830</v>
      </c>
      <c r="D1178" s="125">
        <v>44260</v>
      </c>
      <c r="E1178" s="126">
        <v>31.256900000000002</v>
      </c>
      <c r="F1178" s="126">
        <v>1.7517</v>
      </c>
      <c r="G1178" s="126">
        <v>3.0758000000000001</v>
      </c>
      <c r="H1178" s="126">
        <v>2.8374999999999999</v>
      </c>
      <c r="I1178" s="126">
        <v>1.9712000000000001</v>
      </c>
      <c r="J1178" s="126">
        <v>3.1312000000000002</v>
      </c>
      <c r="K1178" s="126">
        <v>4.4424999999999999</v>
      </c>
      <c r="L1178" s="126">
        <v>4.5122999999999998</v>
      </c>
      <c r="M1178" s="126">
        <v>6.8449</v>
      </c>
      <c r="N1178" s="126">
        <v>6.5799000000000003</v>
      </c>
      <c r="O1178" s="126">
        <v>5.8616999999999999</v>
      </c>
      <c r="P1178" s="126">
        <v>6.4238999999999997</v>
      </c>
      <c r="Q1178" s="126">
        <v>6.6257000000000001</v>
      </c>
      <c r="R1178" s="126">
        <v>5.0206</v>
      </c>
      <c r="S1178" s="119"/>
    </row>
    <row r="1179" spans="1:19" x14ac:dyDescent="0.3">
      <c r="A1179" s="122" t="s">
        <v>1035</v>
      </c>
      <c r="B1179" s="122" t="s">
        <v>1075</v>
      </c>
      <c r="C1179" s="122">
        <v>120315</v>
      </c>
      <c r="D1179" s="125">
        <v>44260</v>
      </c>
      <c r="E1179" s="126">
        <v>33.0047</v>
      </c>
      <c r="F1179" s="126">
        <v>2.3224999999999998</v>
      </c>
      <c r="G1179" s="126">
        <v>3.5768</v>
      </c>
      <c r="H1179" s="126">
        <v>3.3673000000000002</v>
      </c>
      <c r="I1179" s="126">
        <v>2.5093000000000001</v>
      </c>
      <c r="J1179" s="126">
        <v>3.6677</v>
      </c>
      <c r="K1179" s="126">
        <v>4.9805000000000001</v>
      </c>
      <c r="L1179" s="126">
        <v>5.0617000000000001</v>
      </c>
      <c r="M1179" s="126">
        <v>7.4156000000000004</v>
      </c>
      <c r="N1179" s="126">
        <v>7.1623000000000001</v>
      </c>
      <c r="O1179" s="126">
        <v>6.4111000000000002</v>
      </c>
      <c r="P1179" s="126">
        <v>7.0788000000000002</v>
      </c>
      <c r="Q1179" s="126">
        <v>7.7794999999999996</v>
      </c>
      <c r="R1179" s="126">
        <v>5.5751999999999997</v>
      </c>
      <c r="S1179" s="119"/>
    </row>
    <row r="1180" spans="1:19" x14ac:dyDescent="0.3">
      <c r="A1180" s="122" t="s">
        <v>1035</v>
      </c>
      <c r="B1180" s="122" t="s">
        <v>1076</v>
      </c>
      <c r="C1180" s="122">
        <v>140613</v>
      </c>
      <c r="D1180" s="125">
        <v>44260</v>
      </c>
      <c r="E1180" s="126">
        <v>1337.9394</v>
      </c>
      <c r="F1180" s="126">
        <v>-1.5358000000000001</v>
      </c>
      <c r="G1180" s="126">
        <v>1.4723999999999999</v>
      </c>
      <c r="H1180" s="126">
        <v>3.1318000000000001</v>
      </c>
      <c r="I1180" s="126">
        <v>2.4649000000000001</v>
      </c>
      <c r="J1180" s="126">
        <v>4.0708000000000002</v>
      </c>
      <c r="K1180" s="126">
        <v>2.7585000000000002</v>
      </c>
      <c r="L1180" s="126">
        <v>4.2149999999999999</v>
      </c>
      <c r="M1180" s="126">
        <v>5.5335999999999999</v>
      </c>
      <c r="N1180" s="126">
        <v>6.0707000000000004</v>
      </c>
      <c r="O1180" s="126">
        <v>7.5895999999999999</v>
      </c>
      <c r="P1180" s="126"/>
      <c r="Q1180" s="126">
        <v>7.4492000000000003</v>
      </c>
      <c r="R1180" s="126">
        <v>7.4141000000000004</v>
      </c>
      <c r="S1180" s="119"/>
    </row>
    <row r="1181" spans="1:19" x14ac:dyDescent="0.3">
      <c r="A1181" s="122" t="s">
        <v>1035</v>
      </c>
      <c r="B1181" s="122" t="s">
        <v>1077</v>
      </c>
      <c r="C1181" s="122">
        <v>140620</v>
      </c>
      <c r="D1181" s="125">
        <v>44260</v>
      </c>
      <c r="E1181" s="126">
        <v>1290.7417</v>
      </c>
      <c r="F1181" s="126">
        <v>-2.3582999999999998</v>
      </c>
      <c r="G1181" s="126">
        <v>0.6542</v>
      </c>
      <c r="H1181" s="126">
        <v>2.3113999999999999</v>
      </c>
      <c r="I1181" s="126">
        <v>1.6440999999999999</v>
      </c>
      <c r="J1181" s="126">
        <v>3.2483</v>
      </c>
      <c r="K1181" s="126">
        <v>1.9337</v>
      </c>
      <c r="L1181" s="126">
        <v>3.3797999999999999</v>
      </c>
      <c r="M1181" s="126">
        <v>4.6828000000000003</v>
      </c>
      <c r="N1181" s="126">
        <v>5.2050999999999998</v>
      </c>
      <c r="O1181" s="126">
        <v>6.6768000000000001</v>
      </c>
      <c r="P1181" s="126"/>
      <c r="Q1181" s="126">
        <v>6.5010000000000003</v>
      </c>
      <c r="R1181" s="126">
        <v>6.5452000000000004</v>
      </c>
      <c r="S1181" s="119"/>
    </row>
    <row r="1182" spans="1:19" x14ac:dyDescent="0.3">
      <c r="A1182" s="122" t="s">
        <v>1035</v>
      </c>
      <c r="B1182" s="122" t="s">
        <v>1078</v>
      </c>
      <c r="C1182" s="122">
        <v>118840</v>
      </c>
      <c r="D1182" s="125">
        <v>44260</v>
      </c>
      <c r="E1182" s="126">
        <v>1882.4861000000001</v>
      </c>
      <c r="F1182" s="126">
        <v>-3.1059000000000001</v>
      </c>
      <c r="G1182" s="126">
        <v>2.2934999999999999</v>
      </c>
      <c r="H1182" s="126">
        <v>3.4182999999999999</v>
      </c>
      <c r="I1182" s="126">
        <v>2.7328000000000001</v>
      </c>
      <c r="J1182" s="126">
        <v>3.9457</v>
      </c>
      <c r="K1182" s="126">
        <v>2.3182999999999998</v>
      </c>
      <c r="L1182" s="126">
        <v>4.0247000000000002</v>
      </c>
      <c r="M1182" s="126">
        <v>6.0063000000000004</v>
      </c>
      <c r="N1182" s="126">
        <v>6.1289999999999996</v>
      </c>
      <c r="O1182" s="126">
        <v>6.8013000000000003</v>
      </c>
      <c r="P1182" s="126">
        <v>6.8996000000000004</v>
      </c>
      <c r="Q1182" s="126">
        <v>7.4656000000000002</v>
      </c>
      <c r="R1182" s="126">
        <v>6.3124000000000002</v>
      </c>
      <c r="S1182" s="118"/>
    </row>
    <row r="1183" spans="1:19" x14ac:dyDescent="0.3">
      <c r="A1183" s="122" t="s">
        <v>1035</v>
      </c>
      <c r="B1183" s="122" t="s">
        <v>1079</v>
      </c>
      <c r="C1183" s="122">
        <v>107705</v>
      </c>
      <c r="D1183" s="125">
        <v>44260</v>
      </c>
      <c r="E1183" s="126">
        <v>1776.1338000000001</v>
      </c>
      <c r="F1183" s="126">
        <v>-3.7932000000000001</v>
      </c>
      <c r="G1183" s="126">
        <v>1.6298999999999999</v>
      </c>
      <c r="H1183" s="126">
        <v>2.7595999999999998</v>
      </c>
      <c r="I1183" s="126">
        <v>2.0752000000000002</v>
      </c>
      <c r="J1183" s="126">
        <v>3.2978000000000001</v>
      </c>
      <c r="K1183" s="126">
        <v>1.6855</v>
      </c>
      <c r="L1183" s="126">
        <v>3.3831000000000002</v>
      </c>
      <c r="M1183" s="126">
        <v>5.3639000000000001</v>
      </c>
      <c r="N1183" s="126">
        <v>5.4878</v>
      </c>
      <c r="O1183" s="126">
        <v>6.1159999999999997</v>
      </c>
      <c r="P1183" s="126">
        <v>6.1664000000000003</v>
      </c>
      <c r="Q1183" s="126">
        <v>4.5148999999999999</v>
      </c>
      <c r="R1183" s="126">
        <v>5.6479999999999997</v>
      </c>
      <c r="S1183" s="118"/>
    </row>
    <row r="1184" spans="1:19" x14ac:dyDescent="0.3">
      <c r="A1184" s="122" t="s">
        <v>1035</v>
      </c>
      <c r="B1184" s="122" t="s">
        <v>1080</v>
      </c>
      <c r="C1184" s="122">
        <v>111753</v>
      </c>
      <c r="D1184" s="125">
        <v>44260</v>
      </c>
      <c r="E1184" s="126">
        <v>2908.7080999999998</v>
      </c>
      <c r="F1184" s="126">
        <v>1.4607000000000001</v>
      </c>
      <c r="G1184" s="126">
        <v>4.8929999999999998</v>
      </c>
      <c r="H1184" s="126">
        <v>4.4892000000000003</v>
      </c>
      <c r="I1184" s="126">
        <v>3.0973000000000002</v>
      </c>
      <c r="J1184" s="126">
        <v>4.4200999999999997</v>
      </c>
      <c r="K1184" s="126">
        <v>2.7480000000000002</v>
      </c>
      <c r="L1184" s="126">
        <v>4.4939999999999998</v>
      </c>
      <c r="M1184" s="126">
        <v>6.1764000000000001</v>
      </c>
      <c r="N1184" s="126">
        <v>6.0144000000000002</v>
      </c>
      <c r="O1184" s="126">
        <v>6.9829999999999997</v>
      </c>
      <c r="P1184" s="126">
        <v>7.1740000000000004</v>
      </c>
      <c r="Q1184" s="126">
        <v>7.9425999999999997</v>
      </c>
      <c r="R1184" s="126">
        <v>6.5613000000000001</v>
      </c>
      <c r="S1184" s="118"/>
    </row>
    <row r="1185" spans="1:19" x14ac:dyDescent="0.3">
      <c r="A1185" s="122" t="s">
        <v>1035</v>
      </c>
      <c r="B1185" s="122" t="s">
        <v>1081</v>
      </c>
      <c r="C1185" s="122">
        <v>118709</v>
      </c>
      <c r="D1185" s="125">
        <v>44260</v>
      </c>
      <c r="E1185" s="126">
        <v>3003.2449999999999</v>
      </c>
      <c r="F1185" s="126">
        <v>2.1524999999999999</v>
      </c>
      <c r="G1185" s="126">
        <v>5.5838999999999999</v>
      </c>
      <c r="H1185" s="126">
        <v>5.1805000000000003</v>
      </c>
      <c r="I1185" s="126">
        <v>3.7881</v>
      </c>
      <c r="J1185" s="126">
        <v>5.1130000000000004</v>
      </c>
      <c r="K1185" s="126">
        <v>3.4434</v>
      </c>
      <c r="L1185" s="126">
        <v>5.2007000000000003</v>
      </c>
      <c r="M1185" s="126">
        <v>6.9047000000000001</v>
      </c>
      <c r="N1185" s="126">
        <v>6.7571000000000003</v>
      </c>
      <c r="O1185" s="126">
        <v>7.4813999999999998</v>
      </c>
      <c r="P1185" s="126">
        <v>7.6094999999999997</v>
      </c>
      <c r="Q1185" s="126">
        <v>8.2508999999999997</v>
      </c>
      <c r="R1185" s="126">
        <v>7.1395</v>
      </c>
      <c r="S1185" s="118"/>
    </row>
    <row r="1186" spans="1:19" x14ac:dyDescent="0.3">
      <c r="A1186" s="122" t="s">
        <v>1035</v>
      </c>
      <c r="B1186" s="122" t="s">
        <v>1082</v>
      </c>
      <c r="C1186" s="122">
        <v>138423</v>
      </c>
      <c r="D1186" s="125">
        <v>44260</v>
      </c>
      <c r="E1186" s="126">
        <v>23.247900000000001</v>
      </c>
      <c r="F1186" s="126">
        <v>-2.5118999999999998</v>
      </c>
      <c r="G1186" s="126">
        <v>0.628</v>
      </c>
      <c r="H1186" s="126">
        <v>2.4459</v>
      </c>
      <c r="I1186" s="126">
        <v>4.1310000000000002</v>
      </c>
      <c r="J1186" s="126">
        <v>3.6549</v>
      </c>
      <c r="K1186" s="126">
        <v>2.8285999999999998</v>
      </c>
      <c r="L1186" s="126">
        <v>4.3575999999999997</v>
      </c>
      <c r="M1186" s="126">
        <v>1.716</v>
      </c>
      <c r="N1186" s="126">
        <v>1.5764</v>
      </c>
      <c r="O1186" s="126">
        <v>-0.42570000000000002</v>
      </c>
      <c r="P1186" s="126">
        <v>2.7988</v>
      </c>
      <c r="Q1186" s="126">
        <v>6.3455000000000004</v>
      </c>
      <c r="R1186" s="126">
        <v>-4.2344999999999997</v>
      </c>
      <c r="S1186" s="118"/>
    </row>
    <row r="1187" spans="1:19" x14ac:dyDescent="0.3">
      <c r="A1187" s="122" t="s">
        <v>1035</v>
      </c>
      <c r="B1187" s="122" t="s">
        <v>1083</v>
      </c>
      <c r="C1187" s="122">
        <v>138443</v>
      </c>
      <c r="D1187" s="125">
        <v>44260</v>
      </c>
      <c r="E1187" s="126">
        <v>24.440200000000001</v>
      </c>
      <c r="F1187" s="126">
        <v>-1.792</v>
      </c>
      <c r="G1187" s="126">
        <v>1.3442000000000001</v>
      </c>
      <c r="H1187" s="126">
        <v>3.1168</v>
      </c>
      <c r="I1187" s="126">
        <v>4.8083999999999998</v>
      </c>
      <c r="J1187" s="126">
        <v>4.3346999999999998</v>
      </c>
      <c r="K1187" s="126">
        <v>3.5112999999999999</v>
      </c>
      <c r="L1187" s="126">
        <v>5.0629</v>
      </c>
      <c r="M1187" s="126">
        <v>2.4272999999999998</v>
      </c>
      <c r="N1187" s="126">
        <v>2.3086000000000002</v>
      </c>
      <c r="O1187" s="126">
        <v>0.28310000000000002</v>
      </c>
      <c r="P1187" s="126">
        <v>3.4792000000000001</v>
      </c>
      <c r="Q1187" s="126">
        <v>5.8830999999999998</v>
      </c>
      <c r="R1187" s="126">
        <v>-3.5312000000000001</v>
      </c>
      <c r="S1187" s="118"/>
    </row>
    <row r="1188" spans="1:19" x14ac:dyDescent="0.3">
      <c r="A1188" s="122" t="s">
        <v>1035</v>
      </c>
      <c r="B1188" s="122" t="s">
        <v>1084</v>
      </c>
      <c r="C1188" s="122">
        <v>102722</v>
      </c>
      <c r="D1188" s="125">
        <v>44260</v>
      </c>
      <c r="E1188" s="126">
        <v>2721.5475000000001</v>
      </c>
      <c r="F1188" s="126">
        <v>1.5021</v>
      </c>
      <c r="G1188" s="126">
        <v>3.0326</v>
      </c>
      <c r="H1188" s="126">
        <v>3.3571</v>
      </c>
      <c r="I1188" s="126">
        <v>2.6615000000000002</v>
      </c>
      <c r="J1188" s="126">
        <v>4.0862999999999996</v>
      </c>
      <c r="K1188" s="126">
        <v>2.5649999999999999</v>
      </c>
      <c r="L1188" s="126">
        <v>3.3715999999999999</v>
      </c>
      <c r="M1188" s="126">
        <v>11.630599999999999</v>
      </c>
      <c r="N1188" s="126">
        <v>4.1067</v>
      </c>
      <c r="O1188" s="126">
        <v>-0.27579999999999999</v>
      </c>
      <c r="P1188" s="126">
        <v>2.8919999999999999</v>
      </c>
      <c r="Q1188" s="126">
        <v>6.2626999999999997</v>
      </c>
      <c r="R1188" s="126">
        <v>-3.4135</v>
      </c>
      <c r="S1188" s="118"/>
    </row>
    <row r="1189" spans="1:19" x14ac:dyDescent="0.3">
      <c r="A1189" s="122" t="s">
        <v>1035</v>
      </c>
      <c r="B1189" s="122" t="s">
        <v>1085</v>
      </c>
      <c r="C1189" s="122">
        <v>119448</v>
      </c>
      <c r="D1189" s="125">
        <v>44260</v>
      </c>
      <c r="E1189" s="126">
        <v>2835.9337999999998</v>
      </c>
      <c r="F1189" s="126">
        <v>1.8843000000000001</v>
      </c>
      <c r="G1189" s="126">
        <v>3.4138000000000002</v>
      </c>
      <c r="H1189" s="126">
        <v>3.7372000000000001</v>
      </c>
      <c r="I1189" s="126">
        <v>3.0413999999999999</v>
      </c>
      <c r="J1189" s="126">
        <v>4.4489000000000001</v>
      </c>
      <c r="K1189" s="126">
        <v>2.9102999999999999</v>
      </c>
      <c r="L1189" s="126">
        <v>3.714</v>
      </c>
      <c r="M1189" s="126">
        <v>11.9659</v>
      </c>
      <c r="N1189" s="126">
        <v>4.3959999999999999</v>
      </c>
      <c r="O1189" s="126">
        <v>1.34E-2</v>
      </c>
      <c r="P1189" s="126">
        <v>3.2440000000000002</v>
      </c>
      <c r="Q1189" s="126">
        <v>5.5404</v>
      </c>
      <c r="R1189" s="126">
        <v>-3.1808999999999998</v>
      </c>
      <c r="S1189" s="118"/>
    </row>
    <row r="1190" spans="1:19" x14ac:dyDescent="0.3">
      <c r="A1190" s="122" t="s">
        <v>1035</v>
      </c>
      <c r="B1190" s="122" t="s">
        <v>1086</v>
      </c>
      <c r="C1190" s="122">
        <v>106212</v>
      </c>
      <c r="D1190" s="125">
        <v>44260</v>
      </c>
      <c r="E1190" s="126">
        <v>2743.5081</v>
      </c>
      <c r="F1190" s="126">
        <v>-2.1804000000000001</v>
      </c>
      <c r="G1190" s="126">
        <v>1.2968</v>
      </c>
      <c r="H1190" s="126">
        <v>2.3254999999999999</v>
      </c>
      <c r="I1190" s="126">
        <v>2.0118999999999998</v>
      </c>
      <c r="J1190" s="126">
        <v>3.3222</v>
      </c>
      <c r="K1190" s="126">
        <v>2.3961000000000001</v>
      </c>
      <c r="L1190" s="126">
        <v>3.6067</v>
      </c>
      <c r="M1190" s="126">
        <v>4.8169000000000004</v>
      </c>
      <c r="N1190" s="126">
        <v>5.7632000000000003</v>
      </c>
      <c r="O1190" s="126">
        <v>7.2354000000000003</v>
      </c>
      <c r="P1190" s="126">
        <v>7.2851999999999997</v>
      </c>
      <c r="Q1190" s="126">
        <v>7.6919000000000004</v>
      </c>
      <c r="R1190" s="126">
        <v>6.9271000000000003</v>
      </c>
      <c r="S1190" s="118"/>
    </row>
    <row r="1191" spans="1:19" x14ac:dyDescent="0.3">
      <c r="A1191" s="122" t="s">
        <v>1035</v>
      </c>
      <c r="B1191" s="122" t="s">
        <v>1087</v>
      </c>
      <c r="C1191" s="122">
        <v>119812</v>
      </c>
      <c r="D1191" s="125">
        <v>44260</v>
      </c>
      <c r="E1191" s="126">
        <v>2787.6021000000001</v>
      </c>
      <c r="F1191" s="126">
        <v>-1.5699000000000001</v>
      </c>
      <c r="G1191" s="126">
        <v>1.9076</v>
      </c>
      <c r="H1191" s="126">
        <v>2.9356</v>
      </c>
      <c r="I1191" s="126">
        <v>2.6223000000000001</v>
      </c>
      <c r="J1191" s="126">
        <v>3.6985000000000001</v>
      </c>
      <c r="K1191" s="126">
        <v>2.8435999999999999</v>
      </c>
      <c r="L1191" s="126">
        <v>4.173</v>
      </c>
      <c r="M1191" s="126">
        <v>5.4272999999999998</v>
      </c>
      <c r="N1191" s="126">
        <v>6.3642000000000003</v>
      </c>
      <c r="O1191" s="126">
        <v>7.6479999999999997</v>
      </c>
      <c r="P1191" s="126">
        <v>7.5770999999999997</v>
      </c>
      <c r="Q1191" s="126">
        <v>8.0920000000000005</v>
      </c>
      <c r="R1191" s="126">
        <v>7.4870000000000001</v>
      </c>
      <c r="S1191" s="118"/>
    </row>
    <row r="1192" spans="1:19" x14ac:dyDescent="0.3">
      <c r="A1192" s="122" t="s">
        <v>1035</v>
      </c>
      <c r="B1192" s="122" t="s">
        <v>1088</v>
      </c>
      <c r="C1192" s="122">
        <v>119680</v>
      </c>
      <c r="D1192" s="125">
        <v>44260</v>
      </c>
      <c r="E1192" s="126">
        <v>27.004300000000001</v>
      </c>
      <c r="F1192" s="126">
        <v>-1.8922000000000001</v>
      </c>
      <c r="G1192" s="126">
        <v>0.5857</v>
      </c>
      <c r="H1192" s="126">
        <v>2.1248999999999998</v>
      </c>
      <c r="I1192" s="126">
        <v>2.1644999999999999</v>
      </c>
      <c r="J1192" s="126">
        <v>3.6354000000000002</v>
      </c>
      <c r="K1192" s="126">
        <v>2.8586999999999998</v>
      </c>
      <c r="L1192" s="126">
        <v>3.7040000000000002</v>
      </c>
      <c r="M1192" s="126">
        <v>5.0400999999999998</v>
      </c>
      <c r="N1192" s="126">
        <v>5.4390000000000001</v>
      </c>
      <c r="O1192" s="126">
        <v>3.7536</v>
      </c>
      <c r="P1192" s="126">
        <v>5.3772000000000002</v>
      </c>
      <c r="Q1192" s="126">
        <v>6.9024000000000001</v>
      </c>
      <c r="R1192" s="126">
        <v>1.7209000000000001</v>
      </c>
      <c r="S1192" s="118"/>
    </row>
    <row r="1193" spans="1:19" x14ac:dyDescent="0.3">
      <c r="A1193" s="122" t="s">
        <v>1035</v>
      </c>
      <c r="B1193" s="122" t="s">
        <v>1089</v>
      </c>
      <c r="C1193" s="122">
        <v>105563</v>
      </c>
      <c r="D1193" s="125">
        <v>44260</v>
      </c>
      <c r="E1193" s="126">
        <v>25.886399999999998</v>
      </c>
      <c r="F1193" s="126">
        <v>-2.5377999999999998</v>
      </c>
      <c r="G1193" s="126">
        <v>-9.4E-2</v>
      </c>
      <c r="H1193" s="126">
        <v>1.4709000000000001</v>
      </c>
      <c r="I1193" s="126">
        <v>1.5048999999999999</v>
      </c>
      <c r="J1193" s="126">
        <v>2.9779</v>
      </c>
      <c r="K1193" s="126">
        <v>2.2421000000000002</v>
      </c>
      <c r="L1193" s="126">
        <v>3.1372</v>
      </c>
      <c r="M1193" s="126">
        <v>4.4828999999999999</v>
      </c>
      <c r="N1193" s="126">
        <v>4.9157999999999999</v>
      </c>
      <c r="O1193" s="126">
        <v>3.2016</v>
      </c>
      <c r="P1193" s="126">
        <v>4.7714999999999996</v>
      </c>
      <c r="Q1193" s="126">
        <v>7.0945</v>
      </c>
      <c r="R1193" s="126">
        <v>1.2250000000000001</v>
      </c>
      <c r="S1193" s="118"/>
    </row>
    <row r="1194" spans="1:19" x14ac:dyDescent="0.3">
      <c r="A1194" s="122" t="s">
        <v>1035</v>
      </c>
      <c r="B1194" s="122" t="s">
        <v>1090</v>
      </c>
      <c r="C1194" s="122">
        <v>103159</v>
      </c>
      <c r="D1194" s="125">
        <v>44260</v>
      </c>
      <c r="E1194" s="126">
        <v>3061.5005000000001</v>
      </c>
      <c r="F1194" s="126">
        <v>3.8740000000000001</v>
      </c>
      <c r="G1194" s="126">
        <v>4.0446</v>
      </c>
      <c r="H1194" s="126">
        <v>3.4601000000000002</v>
      </c>
      <c r="I1194" s="126">
        <v>2.2012999999999998</v>
      </c>
      <c r="J1194" s="126">
        <v>3.6141000000000001</v>
      </c>
      <c r="K1194" s="126">
        <v>2.0842000000000001</v>
      </c>
      <c r="L1194" s="126">
        <v>3.9197000000000002</v>
      </c>
      <c r="M1194" s="126">
        <v>5.5156000000000001</v>
      </c>
      <c r="N1194" s="126">
        <v>6.3986999999999998</v>
      </c>
      <c r="O1194" s="126">
        <v>5.4046000000000003</v>
      </c>
      <c r="P1194" s="126">
        <v>6.2656999999999998</v>
      </c>
      <c r="Q1194" s="126">
        <v>7.4836</v>
      </c>
      <c r="R1194" s="126">
        <v>4.2013999999999996</v>
      </c>
      <c r="S1194" s="118"/>
    </row>
    <row r="1195" spans="1:19" x14ac:dyDescent="0.3">
      <c r="A1195" s="122" t="s">
        <v>1035</v>
      </c>
      <c r="B1195" s="122" t="s">
        <v>1091</v>
      </c>
      <c r="C1195" s="122">
        <v>147399</v>
      </c>
      <c r="D1195" s="125">
        <v>44260</v>
      </c>
      <c r="E1195" s="126">
        <v>31.121600000000001</v>
      </c>
      <c r="F1195" s="126">
        <v>0</v>
      </c>
      <c r="G1195" s="126">
        <v>0</v>
      </c>
      <c r="H1195" s="126">
        <v>0</v>
      </c>
      <c r="I1195" s="126">
        <v>0</v>
      </c>
      <c r="J1195" s="126">
        <v>0</v>
      </c>
      <c r="K1195" s="126">
        <v>0</v>
      </c>
      <c r="L1195" s="126">
        <v>0</v>
      </c>
      <c r="M1195" s="126">
        <v>-9.3864999999999998</v>
      </c>
      <c r="N1195" s="126">
        <v>-20.602699999999999</v>
      </c>
      <c r="O1195" s="126"/>
      <c r="P1195" s="126"/>
      <c r="Q1195" s="126">
        <v>-20.484500000000001</v>
      </c>
      <c r="R1195" s="126"/>
      <c r="S1195" s="118"/>
    </row>
    <row r="1196" spans="1:19" x14ac:dyDescent="0.3">
      <c r="A1196" s="122" t="s">
        <v>1035</v>
      </c>
      <c r="B1196" s="122" t="s">
        <v>1092</v>
      </c>
      <c r="C1196" s="122">
        <v>119863</v>
      </c>
      <c r="D1196" s="125">
        <v>44260</v>
      </c>
      <c r="E1196" s="126">
        <v>3104.9470999999999</v>
      </c>
      <c r="F1196" s="126">
        <v>4.0537000000000001</v>
      </c>
      <c r="G1196" s="126">
        <v>4.2244000000000002</v>
      </c>
      <c r="H1196" s="126">
        <v>3.657</v>
      </c>
      <c r="I1196" s="126">
        <v>2.4350000000000001</v>
      </c>
      <c r="J1196" s="126">
        <v>3.8359000000000001</v>
      </c>
      <c r="K1196" s="126">
        <v>2.3041</v>
      </c>
      <c r="L1196" s="126">
        <v>4.1188000000000002</v>
      </c>
      <c r="M1196" s="126">
        <v>5.7146999999999997</v>
      </c>
      <c r="N1196" s="126">
        <v>6.5865</v>
      </c>
      <c r="O1196" s="126">
        <v>5.5989000000000004</v>
      </c>
      <c r="P1196" s="126">
        <v>6.4699</v>
      </c>
      <c r="Q1196" s="126">
        <v>7.4824999999999999</v>
      </c>
      <c r="R1196" s="126">
        <v>4.3849</v>
      </c>
      <c r="S1196" s="118"/>
    </row>
    <row r="1197" spans="1:19" x14ac:dyDescent="0.3">
      <c r="A1197" s="122" t="s">
        <v>1035</v>
      </c>
      <c r="B1197" s="122" t="s">
        <v>1093</v>
      </c>
      <c r="C1197" s="122">
        <v>147396</v>
      </c>
      <c r="D1197" s="125">
        <v>44260</v>
      </c>
      <c r="E1197" s="126">
        <v>31.466999999999999</v>
      </c>
      <c r="F1197" s="126">
        <v>0</v>
      </c>
      <c r="G1197" s="126">
        <v>0</v>
      </c>
      <c r="H1197" s="126">
        <v>0</v>
      </c>
      <c r="I1197" s="126">
        <v>0</v>
      </c>
      <c r="J1197" s="126">
        <v>0</v>
      </c>
      <c r="K1197" s="126">
        <v>0</v>
      </c>
      <c r="L1197" s="126">
        <v>0</v>
      </c>
      <c r="M1197" s="126">
        <v>-9.3865999999999996</v>
      </c>
      <c r="N1197" s="126">
        <v>-20.602599999999999</v>
      </c>
      <c r="O1197" s="126"/>
      <c r="P1197" s="126"/>
      <c r="Q1197" s="126">
        <v>-20.4862</v>
      </c>
      <c r="R1197" s="126"/>
      <c r="S1197" s="118"/>
    </row>
    <row r="1198" spans="1:19" x14ac:dyDescent="0.3">
      <c r="A1198" s="122" t="s">
        <v>1035</v>
      </c>
      <c r="B1198" s="122" t="s">
        <v>1094</v>
      </c>
      <c r="C1198" s="122">
        <v>120735</v>
      </c>
      <c r="D1198" s="125">
        <v>44260</v>
      </c>
      <c r="E1198" s="126">
        <v>2633.3589999999999</v>
      </c>
      <c r="F1198" s="126">
        <v>-1.6507000000000001</v>
      </c>
      <c r="G1198" s="126">
        <v>1.9842</v>
      </c>
      <c r="H1198" s="126">
        <v>2.5314000000000001</v>
      </c>
      <c r="I1198" s="126">
        <v>2.1951999999999998</v>
      </c>
      <c r="J1198" s="126">
        <v>3.6684000000000001</v>
      </c>
      <c r="K1198" s="126">
        <v>2.5628000000000002</v>
      </c>
      <c r="L1198" s="126">
        <v>3.8582999999999998</v>
      </c>
      <c r="M1198" s="126">
        <v>5.3525</v>
      </c>
      <c r="N1198" s="126">
        <v>6.2561</v>
      </c>
      <c r="O1198" s="126">
        <v>3.1865999999999999</v>
      </c>
      <c r="P1198" s="126">
        <v>5.0860000000000003</v>
      </c>
      <c r="Q1198" s="126">
        <v>6.6863999999999999</v>
      </c>
      <c r="R1198" s="126">
        <v>1.0227999999999999</v>
      </c>
      <c r="S1198" s="119"/>
    </row>
    <row r="1199" spans="1:19" x14ac:dyDescent="0.3">
      <c r="A1199" s="122" t="s">
        <v>1035</v>
      </c>
      <c r="B1199" s="122" t="s">
        <v>1095</v>
      </c>
      <c r="C1199" s="122">
        <v>102544</v>
      </c>
      <c r="D1199" s="125">
        <v>44260</v>
      </c>
      <c r="E1199" s="126">
        <v>2604.2150999999999</v>
      </c>
      <c r="F1199" s="126">
        <v>-1.7309000000000001</v>
      </c>
      <c r="G1199" s="126">
        <v>1.9040999999999999</v>
      </c>
      <c r="H1199" s="126">
        <v>2.4512999999999998</v>
      </c>
      <c r="I1199" s="126">
        <v>2.1150000000000002</v>
      </c>
      <c r="J1199" s="126">
        <v>3.5882000000000001</v>
      </c>
      <c r="K1199" s="126">
        <v>2.4859</v>
      </c>
      <c r="L1199" s="126">
        <v>3.7837000000000001</v>
      </c>
      <c r="M1199" s="126">
        <v>5.2751999999999999</v>
      </c>
      <c r="N1199" s="126">
        <v>6.1717000000000004</v>
      </c>
      <c r="O1199" s="126">
        <v>3.0649000000000002</v>
      </c>
      <c r="P1199" s="126">
        <v>4.9488000000000003</v>
      </c>
      <c r="Q1199" s="126">
        <v>7.1407999999999996</v>
      </c>
      <c r="R1199" s="126">
        <v>0.92010000000000003</v>
      </c>
      <c r="S1199" s="119"/>
    </row>
    <row r="1200" spans="1:19" x14ac:dyDescent="0.3">
      <c r="A1200" s="127" t="s">
        <v>27</v>
      </c>
      <c r="B1200" s="122"/>
      <c r="C1200" s="122"/>
      <c r="D1200" s="122"/>
      <c r="E1200" s="122"/>
      <c r="F1200" s="128">
        <f t="shared" ref="F1200:R1200" si="49">AVERAGE(F1140:F1199)</f>
        <v>-1.4573961538461546</v>
      </c>
      <c r="G1200" s="128">
        <f t="shared" si="49"/>
        <v>2.0893269230769236</v>
      </c>
      <c r="H1200" s="128">
        <f t="shared" si="49"/>
        <v>3.2262807692307698</v>
      </c>
      <c r="I1200" s="128">
        <f t="shared" si="49"/>
        <v>2.517123076923077</v>
      </c>
      <c r="J1200" s="128">
        <f t="shared" si="49"/>
        <v>3.9202653846153845</v>
      </c>
      <c r="K1200" s="128">
        <f t="shared" si="49"/>
        <v>3.3001057692307687</v>
      </c>
      <c r="L1200" s="128">
        <f t="shared" si="49"/>
        <v>4.53793076923077</v>
      </c>
      <c r="M1200" s="128">
        <f t="shared" si="49"/>
        <v>8.6971346153846145</v>
      </c>
      <c r="N1200" s="128">
        <f t="shared" si="49"/>
        <v>5.4195134615384593</v>
      </c>
      <c r="O1200" s="128">
        <f t="shared" si="49"/>
        <v>5.3050100000000011</v>
      </c>
      <c r="P1200" s="128">
        <f t="shared" si="49"/>
        <v>6.1972916666666658</v>
      </c>
      <c r="Q1200" s="128">
        <f t="shared" si="49"/>
        <v>6.1362423076923092</v>
      </c>
      <c r="R1200" s="128">
        <f t="shared" si="49"/>
        <v>4.2192079999999974</v>
      </c>
      <c r="S1200" s="119"/>
    </row>
    <row r="1201" spans="1:19" x14ac:dyDescent="0.3">
      <c r="A1201" s="127" t="s">
        <v>408</v>
      </c>
      <c r="B1201" s="122"/>
      <c r="C1201" s="122"/>
      <c r="D1201" s="122"/>
      <c r="E1201" s="122"/>
      <c r="F1201" s="128">
        <f t="shared" ref="F1201:R1201" si="50">MEDIAN(F1140:F1199)</f>
        <v>-1.3582000000000001</v>
      </c>
      <c r="G1201" s="128">
        <f t="shared" si="50"/>
        <v>1.8414999999999999</v>
      </c>
      <c r="H1201" s="128">
        <f t="shared" si="50"/>
        <v>2.9488500000000002</v>
      </c>
      <c r="I1201" s="128">
        <f t="shared" si="50"/>
        <v>2.1982499999999998</v>
      </c>
      <c r="J1201" s="128">
        <f t="shared" si="50"/>
        <v>3.8007999999999997</v>
      </c>
      <c r="K1201" s="128">
        <f t="shared" si="50"/>
        <v>2.5531000000000001</v>
      </c>
      <c r="L1201" s="128">
        <f t="shared" si="50"/>
        <v>3.9344999999999999</v>
      </c>
      <c r="M1201" s="128">
        <f t="shared" si="50"/>
        <v>5.8929499999999999</v>
      </c>
      <c r="N1201" s="128">
        <f t="shared" si="50"/>
        <v>6.1035000000000004</v>
      </c>
      <c r="O1201" s="128">
        <f t="shared" si="50"/>
        <v>6.8363500000000004</v>
      </c>
      <c r="P1201" s="128">
        <f t="shared" si="50"/>
        <v>7.1242000000000001</v>
      </c>
      <c r="Q1201" s="128">
        <f t="shared" si="50"/>
        <v>7.5114000000000001</v>
      </c>
      <c r="R1201" s="128">
        <f t="shared" si="50"/>
        <v>6.5532500000000002</v>
      </c>
      <c r="S1201" s="118"/>
    </row>
    <row r="1202" spans="1:19" x14ac:dyDescent="0.3">
      <c r="A1202" s="122"/>
      <c r="B1202" s="122"/>
      <c r="C1202" s="122"/>
      <c r="D1202" s="122"/>
      <c r="E1202" s="122"/>
      <c r="F1202" s="122"/>
      <c r="G1202" s="122"/>
      <c r="H1202" s="122"/>
      <c r="I1202" s="122"/>
      <c r="J1202" s="122"/>
      <c r="K1202" s="122"/>
      <c r="L1202" s="122"/>
      <c r="M1202" s="122"/>
      <c r="N1202" s="122"/>
      <c r="O1202" s="122"/>
      <c r="P1202" s="122"/>
      <c r="Q1202" s="122"/>
      <c r="R1202" s="122"/>
      <c r="S1202" s="121"/>
    </row>
    <row r="1203" spans="1:19" x14ac:dyDescent="0.3">
      <c r="A1203" s="124" t="s">
        <v>1096</v>
      </c>
      <c r="B1203" s="124"/>
      <c r="C1203" s="124"/>
      <c r="D1203" s="124"/>
      <c r="E1203" s="124"/>
      <c r="F1203" s="124"/>
      <c r="G1203" s="124"/>
      <c r="H1203" s="124"/>
      <c r="I1203" s="124"/>
      <c r="J1203" s="124"/>
      <c r="K1203" s="124"/>
      <c r="L1203" s="124"/>
      <c r="M1203" s="124"/>
      <c r="N1203" s="124"/>
      <c r="O1203" s="124"/>
      <c r="P1203" s="124"/>
      <c r="Q1203" s="124"/>
      <c r="R1203" s="124"/>
      <c r="S1203" s="119" t="s">
        <v>1814</v>
      </c>
    </row>
    <row r="1204" spans="1:19" x14ac:dyDescent="0.3">
      <c r="A1204" s="122" t="s">
        <v>1097</v>
      </c>
      <c r="B1204" s="122" t="s">
        <v>1098</v>
      </c>
      <c r="C1204" s="122">
        <v>119539</v>
      </c>
      <c r="D1204" s="125">
        <v>44260</v>
      </c>
      <c r="E1204" s="126">
        <v>25.348800000000001</v>
      </c>
      <c r="F1204" s="126">
        <v>0.86399999999999999</v>
      </c>
      <c r="G1204" s="126">
        <v>24.4314</v>
      </c>
      <c r="H1204" s="126">
        <v>19.967500000000001</v>
      </c>
      <c r="I1204" s="126">
        <v>13.756500000000001</v>
      </c>
      <c r="J1204" s="126">
        <v>25.6417</v>
      </c>
      <c r="K1204" s="126">
        <v>10.407500000000001</v>
      </c>
      <c r="L1204" s="126">
        <v>11.6015</v>
      </c>
      <c r="M1204" s="126">
        <v>19.000800000000002</v>
      </c>
      <c r="N1204" s="126">
        <v>9.3247</v>
      </c>
      <c r="O1204" s="126">
        <v>4.1809000000000003</v>
      </c>
      <c r="P1204" s="126">
        <v>6.2568999999999999</v>
      </c>
      <c r="Q1204" s="126">
        <v>8.0513999999999992</v>
      </c>
      <c r="R1204" s="126">
        <v>3.9678</v>
      </c>
      <c r="S1204" s="119" t="s">
        <v>1814</v>
      </c>
    </row>
    <row r="1205" spans="1:19" x14ac:dyDescent="0.3">
      <c r="A1205" s="122" t="s">
        <v>1097</v>
      </c>
      <c r="B1205" s="122" t="s">
        <v>1099</v>
      </c>
      <c r="C1205" s="122">
        <v>111803</v>
      </c>
      <c r="D1205" s="125">
        <v>44260</v>
      </c>
      <c r="E1205" s="126">
        <v>24.0167</v>
      </c>
      <c r="F1205" s="126">
        <v>0.6079</v>
      </c>
      <c r="G1205" s="126">
        <v>24.1617</v>
      </c>
      <c r="H1205" s="126">
        <v>19.722899999999999</v>
      </c>
      <c r="I1205" s="126">
        <v>13.376200000000001</v>
      </c>
      <c r="J1205" s="126">
        <v>25.178899999999999</v>
      </c>
      <c r="K1205" s="126">
        <v>9.8735999999999997</v>
      </c>
      <c r="L1205" s="126">
        <v>10.968400000000001</v>
      </c>
      <c r="M1205" s="126">
        <v>18.1965</v>
      </c>
      <c r="N1205" s="126">
        <v>8.5442</v>
      </c>
      <c r="O1205" s="126">
        <v>3.4432999999999998</v>
      </c>
      <c r="P1205" s="126">
        <v>5.4866999999999999</v>
      </c>
      <c r="Q1205" s="126">
        <v>7.6051000000000002</v>
      </c>
      <c r="R1205" s="126">
        <v>3.2608999999999999</v>
      </c>
      <c r="S1205" s="119" t="s">
        <v>1814</v>
      </c>
    </row>
    <row r="1206" spans="1:19" x14ac:dyDescent="0.3">
      <c r="A1206" s="122" t="s">
        <v>1097</v>
      </c>
      <c r="B1206" s="122" t="s">
        <v>1100</v>
      </c>
      <c r="C1206" s="122">
        <v>147816</v>
      </c>
      <c r="D1206" s="125">
        <v>44260</v>
      </c>
      <c r="E1206" s="126">
        <v>1.3931</v>
      </c>
      <c r="F1206" s="126">
        <v>0</v>
      </c>
      <c r="G1206" s="126">
        <v>0</v>
      </c>
      <c r="H1206" s="126">
        <v>0</v>
      </c>
      <c r="I1206" s="126">
        <v>0</v>
      </c>
      <c r="J1206" s="126">
        <v>0</v>
      </c>
      <c r="K1206" s="126">
        <v>0</v>
      </c>
      <c r="L1206" s="126">
        <v>0</v>
      </c>
      <c r="M1206" s="126">
        <v>0</v>
      </c>
      <c r="N1206" s="126">
        <v>-25.855599999999999</v>
      </c>
      <c r="O1206" s="126"/>
      <c r="P1206" s="126"/>
      <c r="Q1206" s="126">
        <v>-19.2897</v>
      </c>
      <c r="R1206" s="126"/>
      <c r="S1206" s="119" t="s">
        <v>1814</v>
      </c>
    </row>
    <row r="1207" spans="1:19" x14ac:dyDescent="0.3">
      <c r="A1207" s="122" t="s">
        <v>1097</v>
      </c>
      <c r="B1207" s="122" t="s">
        <v>1101</v>
      </c>
      <c r="C1207" s="122">
        <v>147820</v>
      </c>
      <c r="D1207" s="125">
        <v>44260</v>
      </c>
      <c r="E1207" s="126">
        <v>1.3322000000000001</v>
      </c>
      <c r="F1207" s="126">
        <v>0</v>
      </c>
      <c r="G1207" s="126">
        <v>0</v>
      </c>
      <c r="H1207" s="126">
        <v>0</v>
      </c>
      <c r="I1207" s="126">
        <v>0</v>
      </c>
      <c r="J1207" s="126">
        <v>0</v>
      </c>
      <c r="K1207" s="126">
        <v>0</v>
      </c>
      <c r="L1207" s="126">
        <v>0</v>
      </c>
      <c r="M1207" s="126">
        <v>0</v>
      </c>
      <c r="N1207" s="126">
        <v>-25.857099999999999</v>
      </c>
      <c r="O1207" s="126"/>
      <c r="P1207" s="126"/>
      <c r="Q1207" s="126">
        <v>-19.292000000000002</v>
      </c>
      <c r="R1207" s="126"/>
      <c r="S1207" s="119"/>
    </row>
    <row r="1208" spans="1:19" x14ac:dyDescent="0.3">
      <c r="A1208" s="122" t="s">
        <v>1097</v>
      </c>
      <c r="B1208" s="122" t="s">
        <v>1102</v>
      </c>
      <c r="C1208" s="122">
        <v>120475</v>
      </c>
      <c r="D1208" s="125">
        <v>44260</v>
      </c>
      <c r="E1208" s="126">
        <v>22.394200000000001</v>
      </c>
      <c r="F1208" s="126">
        <v>-6.6813000000000002</v>
      </c>
      <c r="G1208" s="126">
        <v>1.5758000000000001</v>
      </c>
      <c r="H1208" s="126">
        <v>7.8586</v>
      </c>
      <c r="I1208" s="126">
        <v>2.1534</v>
      </c>
      <c r="J1208" s="126">
        <v>3.2328000000000001</v>
      </c>
      <c r="K1208" s="126">
        <v>2.5268999999999999</v>
      </c>
      <c r="L1208" s="126">
        <v>6.9397000000000002</v>
      </c>
      <c r="M1208" s="126">
        <v>9.3005999999999993</v>
      </c>
      <c r="N1208" s="126">
        <v>8.1364999999999998</v>
      </c>
      <c r="O1208" s="126">
        <v>8.5472000000000001</v>
      </c>
      <c r="P1208" s="126">
        <v>9.2676999999999996</v>
      </c>
      <c r="Q1208" s="126">
        <v>9.2731999999999992</v>
      </c>
      <c r="R1208" s="126">
        <v>8.8653999999999993</v>
      </c>
      <c r="S1208" s="119"/>
    </row>
    <row r="1209" spans="1:19" x14ac:dyDescent="0.3">
      <c r="A1209" s="122" t="s">
        <v>1097</v>
      </c>
      <c r="B1209" s="122" t="s">
        <v>1103</v>
      </c>
      <c r="C1209" s="122">
        <v>116894</v>
      </c>
      <c r="D1209" s="125">
        <v>44260</v>
      </c>
      <c r="E1209" s="126">
        <v>20.985199999999999</v>
      </c>
      <c r="F1209" s="126">
        <v>-7.4775</v>
      </c>
      <c r="G1209" s="126">
        <v>0.81169999999999998</v>
      </c>
      <c r="H1209" s="126">
        <v>7.141</v>
      </c>
      <c r="I1209" s="126">
        <v>1.4387000000000001</v>
      </c>
      <c r="J1209" s="126">
        <v>2.5144000000000002</v>
      </c>
      <c r="K1209" s="126">
        <v>1.8105</v>
      </c>
      <c r="L1209" s="126">
        <v>6.2050000000000001</v>
      </c>
      <c r="M1209" s="126">
        <v>8.5462000000000007</v>
      </c>
      <c r="N1209" s="126">
        <v>7.3795999999999999</v>
      </c>
      <c r="O1209" s="126">
        <v>7.8113000000000001</v>
      </c>
      <c r="P1209" s="126">
        <v>8.5216999999999992</v>
      </c>
      <c r="Q1209" s="126">
        <v>8.6420999999999992</v>
      </c>
      <c r="R1209" s="126">
        <v>8.1213999999999995</v>
      </c>
      <c r="S1209" s="119" t="s">
        <v>1814</v>
      </c>
    </row>
    <row r="1210" spans="1:19" x14ac:dyDescent="0.3">
      <c r="A1210" s="122" t="s">
        <v>1097</v>
      </c>
      <c r="B1210" s="122" t="s">
        <v>1104</v>
      </c>
      <c r="C1210" s="122">
        <v>127304</v>
      </c>
      <c r="D1210" s="125">
        <v>44260</v>
      </c>
      <c r="E1210" s="126">
        <v>14.746600000000001</v>
      </c>
      <c r="F1210" s="126">
        <v>-30.9131</v>
      </c>
      <c r="G1210" s="126">
        <v>-11.786799999999999</v>
      </c>
      <c r="H1210" s="126">
        <v>4.3174000000000001</v>
      </c>
      <c r="I1210" s="126">
        <v>-6.4840999999999998</v>
      </c>
      <c r="J1210" s="126">
        <v>-5.0016999999999996</v>
      </c>
      <c r="K1210" s="126">
        <v>-4.3132000000000001</v>
      </c>
      <c r="L1210" s="126">
        <v>1.7906</v>
      </c>
      <c r="M1210" s="126">
        <v>3.1402000000000001</v>
      </c>
      <c r="N1210" s="126">
        <v>3.7280000000000002</v>
      </c>
      <c r="O1210" s="126">
        <v>2.5268000000000002</v>
      </c>
      <c r="P1210" s="126">
        <v>4.3860999999999999</v>
      </c>
      <c r="Q1210" s="126">
        <v>5.6920000000000002</v>
      </c>
      <c r="R1210" s="126">
        <v>1.4464999999999999</v>
      </c>
      <c r="S1210" s="119" t="s">
        <v>1814</v>
      </c>
    </row>
    <row r="1211" spans="1:19" x14ac:dyDescent="0.3">
      <c r="A1211" s="122" t="s">
        <v>1097</v>
      </c>
      <c r="B1211" s="122" t="s">
        <v>1105</v>
      </c>
      <c r="C1211" s="122">
        <v>127305</v>
      </c>
      <c r="D1211" s="125">
        <v>44260</v>
      </c>
      <c r="E1211" s="126">
        <v>15.525600000000001</v>
      </c>
      <c r="F1211" s="126">
        <v>-30.536899999999999</v>
      </c>
      <c r="G1211" s="126">
        <v>-11.274100000000001</v>
      </c>
      <c r="H1211" s="126">
        <v>4.8743999999999996</v>
      </c>
      <c r="I1211" s="126">
        <v>-5.9256000000000002</v>
      </c>
      <c r="J1211" s="126">
        <v>-4.4264999999999999</v>
      </c>
      <c r="K1211" s="126">
        <v>-3.7418</v>
      </c>
      <c r="L1211" s="126">
        <v>2.3220000000000001</v>
      </c>
      <c r="M1211" s="126">
        <v>3.6520000000000001</v>
      </c>
      <c r="N1211" s="126">
        <v>4.2405999999999997</v>
      </c>
      <c r="O1211" s="126">
        <v>3.1724000000000001</v>
      </c>
      <c r="P1211" s="126">
        <v>5.0876000000000001</v>
      </c>
      <c r="Q1211" s="126">
        <v>6.4711999999999996</v>
      </c>
      <c r="R1211" s="126">
        <v>2.0177999999999998</v>
      </c>
      <c r="S1211" s="119"/>
    </row>
    <row r="1212" spans="1:19" x14ac:dyDescent="0.3">
      <c r="A1212" s="122" t="s">
        <v>1097</v>
      </c>
      <c r="B1212" s="122" t="s">
        <v>1106</v>
      </c>
      <c r="C1212" s="122">
        <v>118924</v>
      </c>
      <c r="D1212" s="125">
        <v>44260</v>
      </c>
      <c r="E1212" s="126">
        <v>65.871899999999997</v>
      </c>
      <c r="F1212" s="126">
        <v>-0.66490000000000005</v>
      </c>
      <c r="G1212" s="126">
        <v>4.5823</v>
      </c>
      <c r="H1212" s="126">
        <v>5.7610999999999999</v>
      </c>
      <c r="I1212" s="126">
        <v>-2.8742999999999999</v>
      </c>
      <c r="J1212" s="126">
        <v>-0.94920000000000004</v>
      </c>
      <c r="K1212" s="126">
        <v>-1.2528999999999999</v>
      </c>
      <c r="L1212" s="126">
        <v>2.8355999999999999</v>
      </c>
      <c r="M1212" s="126">
        <v>5.1973000000000003</v>
      </c>
      <c r="N1212" s="126">
        <v>6.3975999999999997</v>
      </c>
      <c r="O1212" s="126">
        <v>5.4997999999999996</v>
      </c>
      <c r="P1212" s="126">
        <v>7.0186999999999999</v>
      </c>
      <c r="Q1212" s="126">
        <v>7.4695999999999998</v>
      </c>
      <c r="R1212" s="126">
        <v>5.8440000000000003</v>
      </c>
      <c r="S1212" s="119"/>
    </row>
    <row r="1213" spans="1:19" x14ac:dyDescent="0.3">
      <c r="A1213" s="122" t="s">
        <v>1097</v>
      </c>
      <c r="B1213" s="122" t="s">
        <v>1107</v>
      </c>
      <c r="C1213" s="122">
        <v>100078</v>
      </c>
      <c r="D1213" s="125">
        <v>44260</v>
      </c>
      <c r="E1213" s="126">
        <v>62.997399999999999</v>
      </c>
      <c r="F1213" s="126">
        <v>-1.1008</v>
      </c>
      <c r="G1213" s="126">
        <v>4.1924000000000001</v>
      </c>
      <c r="H1213" s="126">
        <v>5.3689999999999998</v>
      </c>
      <c r="I1213" s="126">
        <v>-3.2711000000000001</v>
      </c>
      <c r="J1213" s="126">
        <v>-1.3478000000000001</v>
      </c>
      <c r="K1213" s="126">
        <v>-1.6473</v>
      </c>
      <c r="L1213" s="126">
        <v>2.4672000000000001</v>
      </c>
      <c r="M1213" s="126">
        <v>4.8220999999999998</v>
      </c>
      <c r="N1213" s="126">
        <v>6.0255000000000001</v>
      </c>
      <c r="O1213" s="126">
        <v>5.0698999999999996</v>
      </c>
      <c r="P1213" s="126">
        <v>6.52</v>
      </c>
      <c r="Q1213" s="126">
        <v>8.0170999999999992</v>
      </c>
      <c r="R1213" s="126">
        <v>5.4184000000000001</v>
      </c>
      <c r="S1213" s="119" t="s">
        <v>1814</v>
      </c>
    </row>
    <row r="1214" spans="1:19" x14ac:dyDescent="0.3">
      <c r="A1214" s="122" t="s">
        <v>1097</v>
      </c>
      <c r="B1214" s="122" t="s">
        <v>1108</v>
      </c>
      <c r="C1214" s="122">
        <v>147962</v>
      </c>
      <c r="D1214" s="125"/>
      <c r="E1214" s="126"/>
      <c r="F1214" s="126"/>
      <c r="G1214" s="126"/>
      <c r="H1214" s="126"/>
      <c r="I1214" s="126"/>
      <c r="J1214" s="126"/>
      <c r="K1214" s="126"/>
      <c r="L1214" s="126"/>
      <c r="M1214" s="126"/>
      <c r="N1214" s="126"/>
      <c r="O1214" s="126"/>
      <c r="P1214" s="126"/>
      <c r="Q1214" s="126"/>
      <c r="R1214" s="126"/>
      <c r="S1214" s="119" t="s">
        <v>1814</v>
      </c>
    </row>
    <row r="1215" spans="1:19" x14ac:dyDescent="0.3">
      <c r="A1215" s="122" t="s">
        <v>1097</v>
      </c>
      <c r="B1215" s="122" t="s">
        <v>1109</v>
      </c>
      <c r="C1215" s="122">
        <v>147963</v>
      </c>
      <c r="D1215" s="125"/>
      <c r="E1215" s="126"/>
      <c r="F1215" s="126"/>
      <c r="G1215" s="126"/>
      <c r="H1215" s="126"/>
      <c r="I1215" s="126"/>
      <c r="J1215" s="126"/>
      <c r="K1215" s="126"/>
      <c r="L1215" s="126"/>
      <c r="M1215" s="126"/>
      <c r="N1215" s="126"/>
      <c r="O1215" s="126"/>
      <c r="P1215" s="126"/>
      <c r="Q1215" s="126"/>
      <c r="R1215" s="126"/>
      <c r="S1215" s="119" t="s">
        <v>1814</v>
      </c>
    </row>
    <row r="1216" spans="1:19" x14ac:dyDescent="0.3">
      <c r="A1216" s="122" t="s">
        <v>1097</v>
      </c>
      <c r="B1216" s="122" t="s">
        <v>1927</v>
      </c>
      <c r="C1216" s="122">
        <v>147968</v>
      </c>
      <c r="D1216" s="125"/>
      <c r="E1216" s="126"/>
      <c r="F1216" s="126"/>
      <c r="G1216" s="126"/>
      <c r="H1216" s="126"/>
      <c r="I1216" s="126"/>
      <c r="J1216" s="126"/>
      <c r="K1216" s="126"/>
      <c r="L1216" s="126"/>
      <c r="M1216" s="126"/>
      <c r="N1216" s="126"/>
      <c r="O1216" s="126"/>
      <c r="P1216" s="126"/>
      <c r="Q1216" s="126"/>
      <c r="R1216" s="126"/>
      <c r="S1216" s="119" t="s">
        <v>1814</v>
      </c>
    </row>
    <row r="1217" spans="1:19" x14ac:dyDescent="0.3">
      <c r="A1217" s="122" t="s">
        <v>1097</v>
      </c>
      <c r="B1217" s="122" t="s">
        <v>1928</v>
      </c>
      <c r="C1217" s="122">
        <v>147966</v>
      </c>
      <c r="D1217" s="125"/>
      <c r="E1217" s="126"/>
      <c r="F1217" s="126"/>
      <c r="G1217" s="126"/>
      <c r="H1217" s="126"/>
      <c r="I1217" s="126"/>
      <c r="J1217" s="126"/>
      <c r="K1217" s="126"/>
      <c r="L1217" s="126"/>
      <c r="M1217" s="126"/>
      <c r="N1217" s="126"/>
      <c r="O1217" s="126"/>
      <c r="P1217" s="126"/>
      <c r="Q1217" s="126"/>
      <c r="R1217" s="126"/>
      <c r="S1217" s="119"/>
    </row>
    <row r="1218" spans="1:19" x14ac:dyDescent="0.3">
      <c r="A1218" s="122" t="s">
        <v>1097</v>
      </c>
      <c r="B1218" s="122" t="s">
        <v>1110</v>
      </c>
      <c r="C1218" s="122">
        <v>112304</v>
      </c>
      <c r="D1218" s="125">
        <v>44260</v>
      </c>
      <c r="E1218" s="126">
        <v>22.4193</v>
      </c>
      <c r="F1218" s="126">
        <v>-14.972</v>
      </c>
      <c r="G1218" s="126">
        <v>8.4175000000000004</v>
      </c>
      <c r="H1218" s="126">
        <v>14.2027</v>
      </c>
      <c r="I1218" s="126">
        <v>12.1515</v>
      </c>
      <c r="J1218" s="126">
        <v>19.564399999999999</v>
      </c>
      <c r="K1218" s="126">
        <v>17.726900000000001</v>
      </c>
      <c r="L1218" s="126">
        <v>23.9665</v>
      </c>
      <c r="M1218" s="126">
        <v>6.1970000000000001</v>
      </c>
      <c r="N1218" s="126">
        <v>-0.26379999999999998</v>
      </c>
      <c r="O1218" s="126">
        <v>3.1583999999999999</v>
      </c>
      <c r="P1218" s="126">
        <v>5.6460999999999997</v>
      </c>
      <c r="Q1218" s="126">
        <v>7.4481000000000002</v>
      </c>
      <c r="R1218" s="126">
        <v>0.85589999999999999</v>
      </c>
      <c r="S1218" s="119"/>
    </row>
    <row r="1219" spans="1:19" x14ac:dyDescent="0.3">
      <c r="A1219" s="122" t="s">
        <v>1097</v>
      </c>
      <c r="B1219" s="122" t="s">
        <v>1111</v>
      </c>
      <c r="C1219" s="122">
        <v>118554</v>
      </c>
      <c r="D1219" s="125">
        <v>44260</v>
      </c>
      <c r="E1219" s="126">
        <v>23.890499999999999</v>
      </c>
      <c r="F1219" s="126">
        <v>-14.202999999999999</v>
      </c>
      <c r="G1219" s="126">
        <v>9.1227</v>
      </c>
      <c r="H1219" s="126">
        <v>14.883900000000001</v>
      </c>
      <c r="I1219" s="126">
        <v>12.8398</v>
      </c>
      <c r="J1219" s="126">
        <v>20.2532</v>
      </c>
      <c r="K1219" s="126">
        <v>18.437100000000001</v>
      </c>
      <c r="L1219" s="126">
        <v>24.729199999999999</v>
      </c>
      <c r="M1219" s="126">
        <v>6.9103000000000003</v>
      </c>
      <c r="N1219" s="126">
        <v>0.43759999999999999</v>
      </c>
      <c r="O1219" s="126">
        <v>3.9443999999999999</v>
      </c>
      <c r="P1219" s="126">
        <v>6.4218999999999999</v>
      </c>
      <c r="Q1219" s="126">
        <v>7.7552000000000003</v>
      </c>
      <c r="R1219" s="126">
        <v>1.6249</v>
      </c>
      <c r="S1219" s="119" t="s">
        <v>1814</v>
      </c>
    </row>
    <row r="1220" spans="1:19" x14ac:dyDescent="0.3">
      <c r="A1220" s="122" t="s">
        <v>1097</v>
      </c>
      <c r="B1220" s="122" t="s">
        <v>1112</v>
      </c>
      <c r="C1220" s="122">
        <v>101989</v>
      </c>
      <c r="D1220" s="125">
        <v>44260</v>
      </c>
      <c r="E1220" s="126">
        <v>43.021599999999999</v>
      </c>
      <c r="F1220" s="126">
        <v>-14.3325</v>
      </c>
      <c r="G1220" s="126">
        <v>-2.0640999999999998</v>
      </c>
      <c r="H1220" s="126">
        <v>5.6783999999999999</v>
      </c>
      <c r="I1220" s="126">
        <v>-3.1012</v>
      </c>
      <c r="J1220" s="126">
        <v>0.82469999999999999</v>
      </c>
      <c r="K1220" s="126">
        <v>-0.2087</v>
      </c>
      <c r="L1220" s="126">
        <v>5.9340999999999999</v>
      </c>
      <c r="M1220" s="126">
        <v>9.3071000000000002</v>
      </c>
      <c r="N1220" s="126">
        <v>6.4184999999999999</v>
      </c>
      <c r="O1220" s="126">
        <v>7.9757999999999996</v>
      </c>
      <c r="P1220" s="126">
        <v>8.0397999999999996</v>
      </c>
      <c r="Q1220" s="126">
        <v>7.9440999999999997</v>
      </c>
      <c r="R1220" s="126">
        <v>8.7415000000000003</v>
      </c>
      <c r="S1220" s="119" t="s">
        <v>1814</v>
      </c>
    </row>
    <row r="1221" spans="1:19" x14ac:dyDescent="0.3">
      <c r="A1221" s="122" t="s">
        <v>1097</v>
      </c>
      <c r="B1221" s="122" t="s">
        <v>1113</v>
      </c>
      <c r="C1221" s="122">
        <v>119081</v>
      </c>
      <c r="D1221" s="125">
        <v>44260</v>
      </c>
      <c r="E1221" s="126">
        <v>45.294800000000002</v>
      </c>
      <c r="F1221" s="126">
        <v>-13.532999999999999</v>
      </c>
      <c r="G1221" s="126">
        <v>-1.2623</v>
      </c>
      <c r="H1221" s="126">
        <v>6.5007999999999999</v>
      </c>
      <c r="I1221" s="126">
        <v>-2.2810999999999999</v>
      </c>
      <c r="J1221" s="126">
        <v>1.6597999999999999</v>
      </c>
      <c r="K1221" s="126">
        <v>0.61280000000000001</v>
      </c>
      <c r="L1221" s="126">
        <v>6.7770999999999999</v>
      </c>
      <c r="M1221" s="126">
        <v>10.196199999999999</v>
      </c>
      <c r="N1221" s="126">
        <v>7.2986000000000004</v>
      </c>
      <c r="O1221" s="126">
        <v>8.8513999999999999</v>
      </c>
      <c r="P1221" s="126">
        <v>8.8196999999999992</v>
      </c>
      <c r="Q1221" s="126">
        <v>8.8268000000000004</v>
      </c>
      <c r="R1221" s="126">
        <v>9.6248000000000005</v>
      </c>
      <c r="S1221" s="119"/>
    </row>
    <row r="1222" spans="1:19" x14ac:dyDescent="0.3">
      <c r="A1222" s="122" t="s">
        <v>1097</v>
      </c>
      <c r="B1222" s="122" t="s">
        <v>1114</v>
      </c>
      <c r="C1222" s="122">
        <v>102741</v>
      </c>
      <c r="D1222" s="125">
        <v>44260</v>
      </c>
      <c r="E1222" s="126">
        <v>33.650700000000001</v>
      </c>
      <c r="F1222" s="126">
        <v>-9.5426000000000002</v>
      </c>
      <c r="G1222" s="126">
        <v>3.2911000000000001</v>
      </c>
      <c r="H1222" s="126">
        <v>8.1788000000000007</v>
      </c>
      <c r="I1222" s="126">
        <v>0.81740000000000002</v>
      </c>
      <c r="J1222" s="126">
        <v>4.4156000000000004</v>
      </c>
      <c r="K1222" s="126">
        <v>1.1008</v>
      </c>
      <c r="L1222" s="126">
        <v>6.7594000000000003</v>
      </c>
      <c r="M1222" s="126">
        <v>9.9108000000000001</v>
      </c>
      <c r="N1222" s="126">
        <v>7.4203000000000001</v>
      </c>
      <c r="O1222" s="126">
        <v>8.1021999999999998</v>
      </c>
      <c r="P1222" s="126">
        <v>8.1115999999999993</v>
      </c>
      <c r="Q1222" s="126">
        <v>7.6413000000000002</v>
      </c>
      <c r="R1222" s="126">
        <v>9.4504999999999999</v>
      </c>
      <c r="S1222" s="119"/>
    </row>
    <row r="1223" spans="1:19" x14ac:dyDescent="0.3">
      <c r="A1223" s="122" t="s">
        <v>1097</v>
      </c>
      <c r="B1223" s="122" t="s">
        <v>1115</v>
      </c>
      <c r="C1223" s="122">
        <v>120670</v>
      </c>
      <c r="D1223" s="125">
        <v>44260</v>
      </c>
      <c r="E1223" s="126">
        <v>35.911299999999997</v>
      </c>
      <c r="F1223" s="126">
        <v>-8.8405000000000005</v>
      </c>
      <c r="G1223" s="126">
        <v>4.0330000000000004</v>
      </c>
      <c r="H1223" s="126">
        <v>8.9451000000000001</v>
      </c>
      <c r="I1223" s="126">
        <v>1.5798000000000001</v>
      </c>
      <c r="J1223" s="126">
        <v>5.1859999999999999</v>
      </c>
      <c r="K1223" s="126">
        <v>1.8728</v>
      </c>
      <c r="L1223" s="126">
        <v>7.5038</v>
      </c>
      <c r="M1223" s="126">
        <v>10.6556</v>
      </c>
      <c r="N1223" s="126">
        <v>8.1420999999999992</v>
      </c>
      <c r="O1223" s="126">
        <v>8.8447999999999993</v>
      </c>
      <c r="P1223" s="126">
        <v>8.9651999999999994</v>
      </c>
      <c r="Q1223" s="126">
        <v>9.1209000000000007</v>
      </c>
      <c r="R1223" s="126">
        <v>10.1495</v>
      </c>
      <c r="S1223" s="119"/>
    </row>
    <row r="1224" spans="1:19" x14ac:dyDescent="0.3">
      <c r="A1224" s="122" t="s">
        <v>1097</v>
      </c>
      <c r="B1224" s="122" t="s">
        <v>1116</v>
      </c>
      <c r="C1224" s="122">
        <v>118401</v>
      </c>
      <c r="D1224" s="125">
        <v>44260</v>
      </c>
      <c r="E1224" s="126">
        <v>38.3292</v>
      </c>
      <c r="F1224" s="126">
        <v>-52.490099999999998</v>
      </c>
      <c r="G1224" s="126">
        <v>-18.193000000000001</v>
      </c>
      <c r="H1224" s="126">
        <v>-1.931</v>
      </c>
      <c r="I1224" s="126">
        <v>-9.9138999999999999</v>
      </c>
      <c r="J1224" s="126">
        <v>-6.9619</v>
      </c>
      <c r="K1224" s="126">
        <v>-4.7209000000000003</v>
      </c>
      <c r="L1224" s="126">
        <v>2.3788</v>
      </c>
      <c r="M1224" s="126">
        <v>4.9046000000000003</v>
      </c>
      <c r="N1224" s="126">
        <v>6.7803000000000004</v>
      </c>
      <c r="O1224" s="126">
        <v>8.734</v>
      </c>
      <c r="P1224" s="126">
        <v>8.3844999999999992</v>
      </c>
      <c r="Q1224" s="126">
        <v>8.4997000000000007</v>
      </c>
      <c r="R1224" s="126">
        <v>9.2720000000000002</v>
      </c>
      <c r="S1224" s="119"/>
    </row>
    <row r="1225" spans="1:19" x14ac:dyDescent="0.3">
      <c r="A1225" s="122" t="s">
        <v>1097</v>
      </c>
      <c r="B1225" s="122" t="s">
        <v>1117</v>
      </c>
      <c r="C1225" s="122">
        <v>108728</v>
      </c>
      <c r="D1225" s="125">
        <v>44260</v>
      </c>
      <c r="E1225" s="126">
        <v>36.265099999999997</v>
      </c>
      <c r="F1225" s="126">
        <v>-53.064700000000002</v>
      </c>
      <c r="G1225" s="126">
        <v>-18.858899999999998</v>
      </c>
      <c r="H1225" s="126">
        <v>-2.6154999999999999</v>
      </c>
      <c r="I1225" s="126">
        <v>-10.588800000000001</v>
      </c>
      <c r="J1225" s="126">
        <v>-7.633</v>
      </c>
      <c r="K1225" s="126">
        <v>-5.3849</v>
      </c>
      <c r="L1225" s="126">
        <v>1.7003999999999999</v>
      </c>
      <c r="M1225" s="126">
        <v>4.2096999999999998</v>
      </c>
      <c r="N1225" s="126">
        <v>6.0655999999999999</v>
      </c>
      <c r="O1225" s="126">
        <v>8.0197000000000003</v>
      </c>
      <c r="P1225" s="126">
        <v>7.6805000000000003</v>
      </c>
      <c r="Q1225" s="126">
        <v>7.5625</v>
      </c>
      <c r="R1225" s="126">
        <v>8.5530000000000008</v>
      </c>
      <c r="S1225" s="119"/>
    </row>
    <row r="1226" spans="1:19" x14ac:dyDescent="0.3">
      <c r="A1226" s="122" t="s">
        <v>1097</v>
      </c>
      <c r="B1226" s="122" t="s">
        <v>1118</v>
      </c>
      <c r="C1226" s="122">
        <v>121153</v>
      </c>
      <c r="D1226" s="125">
        <v>44260</v>
      </c>
      <c r="E1226" s="126">
        <v>19.011399999999998</v>
      </c>
      <c r="F1226" s="126">
        <v>2.6880999999999999</v>
      </c>
      <c r="G1226" s="126">
        <v>2.6244000000000001</v>
      </c>
      <c r="H1226" s="126">
        <v>2.6617999999999999</v>
      </c>
      <c r="I1226" s="126">
        <v>2.3957999999999999</v>
      </c>
      <c r="J1226" s="126">
        <v>2.4112</v>
      </c>
      <c r="K1226" s="126">
        <v>2.5564</v>
      </c>
      <c r="L1226" s="126">
        <v>4.9042000000000003</v>
      </c>
      <c r="M1226" s="126">
        <v>6.4241000000000001</v>
      </c>
      <c r="N1226" s="126">
        <v>7.2134</v>
      </c>
      <c r="O1226" s="126">
        <v>9.5103000000000009</v>
      </c>
      <c r="P1226" s="126">
        <v>8.4098000000000006</v>
      </c>
      <c r="Q1226" s="126">
        <v>8.3529999999999998</v>
      </c>
      <c r="R1226" s="126">
        <v>8.2335999999999991</v>
      </c>
      <c r="S1226" s="119"/>
    </row>
    <row r="1227" spans="1:19" x14ac:dyDescent="0.3">
      <c r="A1227" s="122" t="s">
        <v>1097</v>
      </c>
      <c r="B1227" s="122" t="s">
        <v>1119</v>
      </c>
      <c r="C1227" s="122">
        <v>121158</v>
      </c>
      <c r="D1227" s="125">
        <v>44260</v>
      </c>
      <c r="E1227" s="126">
        <v>17.833600000000001</v>
      </c>
      <c r="F1227" s="126">
        <v>2.2515000000000001</v>
      </c>
      <c r="G1227" s="126">
        <v>2.1153</v>
      </c>
      <c r="H1227" s="126">
        <v>2.1646000000000001</v>
      </c>
      <c r="I1227" s="126">
        <v>1.8980999999999999</v>
      </c>
      <c r="J1227" s="126">
        <v>1.9106000000000001</v>
      </c>
      <c r="K1227" s="126">
        <v>1.6961999999999999</v>
      </c>
      <c r="L1227" s="126">
        <v>4.2126999999999999</v>
      </c>
      <c r="M1227" s="126">
        <v>5.7774000000000001</v>
      </c>
      <c r="N1227" s="126">
        <v>6.5850999999999997</v>
      </c>
      <c r="O1227" s="126">
        <v>8.9200999999999997</v>
      </c>
      <c r="P1227" s="126">
        <v>7.8032000000000004</v>
      </c>
      <c r="Q1227" s="126">
        <v>7.4911000000000003</v>
      </c>
      <c r="R1227" s="126">
        <v>7.6395999999999997</v>
      </c>
      <c r="S1227" s="119"/>
    </row>
    <row r="1228" spans="1:19" x14ac:dyDescent="0.3">
      <c r="A1228" s="122" t="s">
        <v>1097</v>
      </c>
      <c r="B1228" s="122" t="s">
        <v>1120</v>
      </c>
      <c r="C1228" s="122">
        <v>128009</v>
      </c>
      <c r="D1228" s="125">
        <v>44260</v>
      </c>
      <c r="E1228" s="126">
        <v>17.229500000000002</v>
      </c>
      <c r="F1228" s="126">
        <v>-14.1882</v>
      </c>
      <c r="G1228" s="126">
        <v>5.7225000000000001</v>
      </c>
      <c r="H1228" s="126">
        <v>11.4648</v>
      </c>
      <c r="I1228" s="126">
        <v>-3.0327000000000002</v>
      </c>
      <c r="J1228" s="126">
        <v>-0.65790000000000004</v>
      </c>
      <c r="K1228" s="126">
        <v>-1.4659</v>
      </c>
      <c r="L1228" s="126">
        <v>5.2460000000000004</v>
      </c>
      <c r="M1228" s="126">
        <v>8.7303999999999995</v>
      </c>
      <c r="N1228" s="126">
        <v>4.6189999999999998</v>
      </c>
      <c r="O1228" s="126">
        <v>6.5517000000000003</v>
      </c>
      <c r="P1228" s="126">
        <v>7.2808000000000002</v>
      </c>
      <c r="Q1228" s="126">
        <v>8.1282999999999994</v>
      </c>
      <c r="R1228" s="126">
        <v>6.8520000000000003</v>
      </c>
      <c r="S1228" s="119"/>
    </row>
    <row r="1229" spans="1:19" x14ac:dyDescent="0.3">
      <c r="A1229" s="122" t="s">
        <v>1097</v>
      </c>
      <c r="B1229" s="122" t="s">
        <v>1121</v>
      </c>
      <c r="C1229" s="122">
        <v>128006</v>
      </c>
      <c r="D1229" s="125">
        <v>44260</v>
      </c>
      <c r="E1229" s="126">
        <v>18.3444</v>
      </c>
      <c r="F1229" s="126">
        <v>-13.1274</v>
      </c>
      <c r="G1229" s="126">
        <v>6.7687999999999997</v>
      </c>
      <c r="H1229" s="126">
        <v>12.536799999999999</v>
      </c>
      <c r="I1229" s="126">
        <v>-1.9881</v>
      </c>
      <c r="J1229" s="126">
        <v>0.39100000000000001</v>
      </c>
      <c r="K1229" s="126">
        <v>-0.4259</v>
      </c>
      <c r="L1229" s="126">
        <v>6.2952000000000004</v>
      </c>
      <c r="M1229" s="126">
        <v>9.7958999999999996</v>
      </c>
      <c r="N1229" s="126">
        <v>5.6504000000000003</v>
      </c>
      <c r="O1229" s="126">
        <v>7.4523000000000001</v>
      </c>
      <c r="P1229" s="126">
        <v>8.2533999999999992</v>
      </c>
      <c r="Q1229" s="126">
        <v>9.1065000000000005</v>
      </c>
      <c r="R1229" s="126">
        <v>7.8097000000000003</v>
      </c>
      <c r="S1229" s="119"/>
    </row>
    <row r="1230" spans="1:19" x14ac:dyDescent="0.3">
      <c r="A1230" s="122" t="s">
        <v>1097</v>
      </c>
      <c r="B1230" s="122" t="s">
        <v>1122</v>
      </c>
      <c r="C1230" s="122">
        <v>133604</v>
      </c>
      <c r="D1230" s="125">
        <v>44260</v>
      </c>
      <c r="E1230" s="126">
        <v>16.5306</v>
      </c>
      <c r="F1230" s="126">
        <v>-18.538</v>
      </c>
      <c r="G1230" s="126">
        <v>0.95689999999999997</v>
      </c>
      <c r="H1230" s="126">
        <v>8.0876000000000001</v>
      </c>
      <c r="I1230" s="126">
        <v>0.70679999999999998</v>
      </c>
      <c r="J1230" s="126">
        <v>3.6614</v>
      </c>
      <c r="K1230" s="126">
        <v>4.0191999999999997</v>
      </c>
      <c r="L1230" s="126">
        <v>8.8546999999999993</v>
      </c>
      <c r="M1230" s="126">
        <v>12.2629</v>
      </c>
      <c r="N1230" s="126">
        <v>7.3080999999999996</v>
      </c>
      <c r="O1230" s="126">
        <v>7.9360999999999997</v>
      </c>
      <c r="P1230" s="126">
        <v>8.4626999999999999</v>
      </c>
      <c r="Q1230" s="126">
        <v>8.6029</v>
      </c>
      <c r="R1230" s="126">
        <v>9.1685999999999996</v>
      </c>
      <c r="S1230" s="119"/>
    </row>
    <row r="1231" spans="1:19" x14ac:dyDescent="0.3">
      <c r="A1231" s="122" t="s">
        <v>1097</v>
      </c>
      <c r="B1231" s="122" t="s">
        <v>1123</v>
      </c>
      <c r="C1231" s="122">
        <v>133607</v>
      </c>
      <c r="D1231" s="125">
        <v>44260</v>
      </c>
      <c r="E1231" s="126">
        <v>15.6675</v>
      </c>
      <c r="F1231" s="126">
        <v>-19.558700000000002</v>
      </c>
      <c r="G1231" s="126">
        <v>0</v>
      </c>
      <c r="H1231" s="126">
        <v>7.1651999999999996</v>
      </c>
      <c r="I1231" s="126">
        <v>-0.2019</v>
      </c>
      <c r="J1231" s="126">
        <v>2.7597999999999998</v>
      </c>
      <c r="K1231" s="126">
        <v>3.0594000000000001</v>
      </c>
      <c r="L1231" s="126">
        <v>7.8311000000000002</v>
      </c>
      <c r="M1231" s="126">
        <v>11.2219</v>
      </c>
      <c r="N1231" s="126">
        <v>6.2938000000000001</v>
      </c>
      <c r="O1231" s="126">
        <v>6.9740000000000002</v>
      </c>
      <c r="P1231" s="126">
        <v>7.5023999999999997</v>
      </c>
      <c r="Q1231" s="126">
        <v>7.6509</v>
      </c>
      <c r="R1231" s="126">
        <v>8.1686999999999994</v>
      </c>
      <c r="S1231" s="119"/>
    </row>
    <row r="1232" spans="1:19" x14ac:dyDescent="0.3">
      <c r="A1232" s="122" t="s">
        <v>1097</v>
      </c>
      <c r="B1232" s="122" t="s">
        <v>1124</v>
      </c>
      <c r="C1232" s="122">
        <v>130037</v>
      </c>
      <c r="D1232" s="125">
        <v>44260</v>
      </c>
      <c r="E1232" s="126">
        <v>10.616400000000001</v>
      </c>
      <c r="F1232" s="126">
        <v>-1.3752</v>
      </c>
      <c r="G1232" s="126">
        <v>-1.1458999999999999</v>
      </c>
      <c r="H1232" s="126">
        <v>5.2114000000000003</v>
      </c>
      <c r="I1232" s="126">
        <v>-1.26</v>
      </c>
      <c r="J1232" s="126">
        <v>-1.778</v>
      </c>
      <c r="K1232" s="126">
        <v>1.2697000000000001</v>
      </c>
      <c r="L1232" s="126">
        <v>1.2431000000000001</v>
      </c>
      <c r="M1232" s="126">
        <v>1.2302999999999999</v>
      </c>
      <c r="N1232" s="126">
        <v>0.94230000000000003</v>
      </c>
      <c r="O1232" s="126">
        <v>-8.3988999999999994</v>
      </c>
      <c r="P1232" s="126">
        <v>-1.9507000000000001</v>
      </c>
      <c r="Q1232" s="126">
        <v>0.89729999999999999</v>
      </c>
      <c r="R1232" s="126">
        <v>-14.5307</v>
      </c>
      <c r="S1232" s="119"/>
    </row>
    <row r="1233" spans="1:19" x14ac:dyDescent="0.3">
      <c r="A1233" s="122" t="s">
        <v>1097</v>
      </c>
      <c r="B1233" s="122" t="s">
        <v>1125</v>
      </c>
      <c r="C1233" s="122">
        <v>130050</v>
      </c>
      <c r="D1233" s="125">
        <v>44260</v>
      </c>
      <c r="E1233" s="126">
        <v>11.2296</v>
      </c>
      <c r="F1233" s="126">
        <v>-0.65010000000000001</v>
      </c>
      <c r="G1233" s="126">
        <v>-0.54169999999999996</v>
      </c>
      <c r="H1233" s="126">
        <v>5.8106</v>
      </c>
      <c r="I1233" s="126">
        <v>-0.69320000000000004</v>
      </c>
      <c r="J1233" s="126">
        <v>-1.2177</v>
      </c>
      <c r="K1233" s="126">
        <v>1.8227</v>
      </c>
      <c r="L1233" s="126">
        <v>1.7983</v>
      </c>
      <c r="M1233" s="126">
        <v>1.7867999999999999</v>
      </c>
      <c r="N1233" s="126">
        <v>1.5114000000000001</v>
      </c>
      <c r="O1233" s="126">
        <v>-7.66</v>
      </c>
      <c r="P1233" s="126">
        <v>-1.1092</v>
      </c>
      <c r="Q1233" s="126">
        <v>1.7470000000000001</v>
      </c>
      <c r="R1233" s="126">
        <v>-13.933999999999999</v>
      </c>
      <c r="S1233" s="118"/>
    </row>
    <row r="1234" spans="1:19" x14ac:dyDescent="0.3">
      <c r="A1234" s="122" t="s">
        <v>1097</v>
      </c>
      <c r="B1234" s="122" t="s">
        <v>1126</v>
      </c>
      <c r="C1234" s="122">
        <v>148083</v>
      </c>
      <c r="D1234" s="125">
        <v>44260</v>
      </c>
      <c r="E1234" s="126">
        <v>4.1300000000000003E-2</v>
      </c>
      <c r="F1234" s="126">
        <v>88.592200000000005</v>
      </c>
      <c r="G1234" s="126">
        <v>29.5307</v>
      </c>
      <c r="H1234" s="126">
        <v>12.656000000000001</v>
      </c>
      <c r="I1234" s="126">
        <v>11.840999999999999</v>
      </c>
      <c r="J1234" s="126">
        <v>12.748900000000001</v>
      </c>
      <c r="K1234" s="126">
        <v>-90.8857</v>
      </c>
      <c r="L1234" s="126">
        <v>-49.4054</v>
      </c>
      <c r="M1234" s="126">
        <v>-30.681100000000001</v>
      </c>
      <c r="N1234" s="126">
        <v>-21.183199999999999</v>
      </c>
      <c r="O1234" s="126"/>
      <c r="P1234" s="126"/>
      <c r="Q1234" s="126">
        <v>-19.9056</v>
      </c>
      <c r="R1234" s="126"/>
      <c r="S1234" s="121"/>
    </row>
    <row r="1235" spans="1:19" x14ac:dyDescent="0.3">
      <c r="A1235" s="122" t="s">
        <v>1097</v>
      </c>
      <c r="B1235" s="122" t="s">
        <v>1127</v>
      </c>
      <c r="C1235" s="122">
        <v>148080</v>
      </c>
      <c r="D1235" s="125">
        <v>44260</v>
      </c>
      <c r="E1235" s="126">
        <v>4.3400000000000001E-2</v>
      </c>
      <c r="F1235" s="126">
        <v>0</v>
      </c>
      <c r="G1235" s="126">
        <v>28.098500000000001</v>
      </c>
      <c r="H1235" s="126">
        <v>12.042199999999999</v>
      </c>
      <c r="I1235" s="126">
        <v>11.2654</v>
      </c>
      <c r="J1235" s="126">
        <v>12.126200000000001</v>
      </c>
      <c r="K1235" s="126">
        <v>-91.353499999999997</v>
      </c>
      <c r="L1235" s="126">
        <v>-49.441000000000003</v>
      </c>
      <c r="M1235" s="126">
        <v>-30.817299999999999</v>
      </c>
      <c r="N1235" s="126">
        <v>-21.234100000000002</v>
      </c>
      <c r="O1235" s="126"/>
      <c r="P1235" s="126"/>
      <c r="Q1235" s="126">
        <v>-19.976600000000001</v>
      </c>
      <c r="R1235" s="126"/>
      <c r="S1235" s="119" t="s">
        <v>1833</v>
      </c>
    </row>
    <row r="1236" spans="1:19" x14ac:dyDescent="0.3">
      <c r="A1236" s="122" t="s">
        <v>1097</v>
      </c>
      <c r="B1236" s="122" t="s">
        <v>1128</v>
      </c>
      <c r="C1236" s="122">
        <v>148286</v>
      </c>
      <c r="D1236" s="125"/>
      <c r="E1236" s="126"/>
      <c r="F1236" s="126"/>
      <c r="G1236" s="126"/>
      <c r="H1236" s="126"/>
      <c r="I1236" s="126"/>
      <c r="J1236" s="126"/>
      <c r="K1236" s="126"/>
      <c r="L1236" s="126"/>
      <c r="M1236" s="126"/>
      <c r="N1236" s="126"/>
      <c r="O1236" s="126"/>
      <c r="P1236" s="126"/>
      <c r="Q1236" s="126"/>
      <c r="R1236" s="126"/>
      <c r="S1236" s="119" t="s">
        <v>1833</v>
      </c>
    </row>
    <row r="1237" spans="1:19" x14ac:dyDescent="0.3">
      <c r="A1237" s="122" t="s">
        <v>1097</v>
      </c>
      <c r="B1237" s="122" t="s">
        <v>1129</v>
      </c>
      <c r="C1237" s="122">
        <v>148285</v>
      </c>
      <c r="D1237" s="125"/>
      <c r="E1237" s="126"/>
      <c r="F1237" s="126"/>
      <c r="G1237" s="126"/>
      <c r="H1237" s="126"/>
      <c r="I1237" s="126"/>
      <c r="J1237" s="126"/>
      <c r="K1237" s="126"/>
      <c r="L1237" s="126"/>
      <c r="M1237" s="126"/>
      <c r="N1237" s="126"/>
      <c r="O1237" s="126"/>
      <c r="P1237" s="126"/>
      <c r="Q1237" s="126"/>
      <c r="R1237" s="126"/>
      <c r="S1237" s="119" t="s">
        <v>1850</v>
      </c>
    </row>
    <row r="1238" spans="1:19" x14ac:dyDescent="0.3">
      <c r="A1238" s="122" t="s">
        <v>1097</v>
      </c>
      <c r="B1238" s="122" t="s">
        <v>1130</v>
      </c>
      <c r="C1238" s="122">
        <v>119824</v>
      </c>
      <c r="D1238" s="125">
        <v>44260</v>
      </c>
      <c r="E1238" s="126">
        <v>41.2776</v>
      </c>
      <c r="F1238" s="126">
        <v>-14.1426</v>
      </c>
      <c r="G1238" s="126">
        <v>-1.0021</v>
      </c>
      <c r="H1238" s="126">
        <v>6.843</v>
      </c>
      <c r="I1238" s="126">
        <v>-0.47739999999999999</v>
      </c>
      <c r="J1238" s="126">
        <v>1.0872999999999999</v>
      </c>
      <c r="K1238" s="126">
        <v>-0.4698</v>
      </c>
      <c r="L1238" s="126">
        <v>6.2133000000000003</v>
      </c>
      <c r="M1238" s="126">
        <v>8.6240000000000006</v>
      </c>
      <c r="N1238" s="126">
        <v>8.8615999999999993</v>
      </c>
      <c r="O1238" s="126">
        <v>9.9709000000000003</v>
      </c>
      <c r="P1238" s="126">
        <v>10.490500000000001</v>
      </c>
      <c r="Q1238" s="126">
        <v>10.0929</v>
      </c>
      <c r="R1238" s="126">
        <v>11.109500000000001</v>
      </c>
      <c r="S1238" s="119" t="s">
        <v>1850</v>
      </c>
    </row>
    <row r="1239" spans="1:19" x14ac:dyDescent="0.3">
      <c r="A1239" s="122" t="s">
        <v>1097</v>
      </c>
      <c r="B1239" s="122" t="s">
        <v>1131</v>
      </c>
      <c r="C1239" s="122">
        <v>102053</v>
      </c>
      <c r="D1239" s="125">
        <v>44260</v>
      </c>
      <c r="E1239" s="126">
        <v>39.073500000000003</v>
      </c>
      <c r="F1239" s="126">
        <v>-14.753399999999999</v>
      </c>
      <c r="G1239" s="126">
        <v>-1.619</v>
      </c>
      <c r="H1239" s="126">
        <v>6.2260999999999997</v>
      </c>
      <c r="I1239" s="126">
        <v>-1.0769</v>
      </c>
      <c r="J1239" s="126">
        <v>0.51060000000000005</v>
      </c>
      <c r="K1239" s="126">
        <v>-1.0362</v>
      </c>
      <c r="L1239" s="126">
        <v>5.6589999999999998</v>
      </c>
      <c r="M1239" s="126">
        <v>8.0892999999999997</v>
      </c>
      <c r="N1239" s="126">
        <v>8.3361999999999998</v>
      </c>
      <c r="O1239" s="126">
        <v>9.3832000000000004</v>
      </c>
      <c r="P1239" s="126">
        <v>9.6514000000000006</v>
      </c>
      <c r="Q1239" s="126">
        <v>8.1754999999999995</v>
      </c>
      <c r="R1239" s="126">
        <v>10.6592</v>
      </c>
      <c r="S1239" s="119" t="s">
        <v>1850</v>
      </c>
    </row>
    <row r="1240" spans="1:19" x14ac:dyDescent="0.3">
      <c r="A1240" s="122" t="s">
        <v>1097</v>
      </c>
      <c r="B1240" s="122" t="s">
        <v>1132</v>
      </c>
      <c r="C1240" s="122">
        <v>100603</v>
      </c>
      <c r="D1240" s="125">
        <v>44260</v>
      </c>
      <c r="E1240" s="126">
        <v>57.260800000000003</v>
      </c>
      <c r="F1240" s="126">
        <v>-37.442700000000002</v>
      </c>
      <c r="G1240" s="126">
        <v>-14.155799999999999</v>
      </c>
      <c r="H1240" s="126">
        <v>-1.3747</v>
      </c>
      <c r="I1240" s="126">
        <v>-9.2119999999999997</v>
      </c>
      <c r="J1240" s="126">
        <v>-4.3383000000000003</v>
      </c>
      <c r="K1240" s="126">
        <v>-4.6923000000000004</v>
      </c>
      <c r="L1240" s="126">
        <v>0.28589999999999999</v>
      </c>
      <c r="M1240" s="126">
        <v>3.4666999999999999</v>
      </c>
      <c r="N1240" s="126">
        <v>2.7713000000000001</v>
      </c>
      <c r="O1240" s="126">
        <v>5.9435000000000002</v>
      </c>
      <c r="P1240" s="126">
        <v>6.8667999999999996</v>
      </c>
      <c r="Q1240" s="126">
        <v>7.8022</v>
      </c>
      <c r="R1240" s="126">
        <v>6.0686999999999998</v>
      </c>
      <c r="S1240" s="119" t="s">
        <v>1850</v>
      </c>
    </row>
    <row r="1241" spans="1:19" x14ac:dyDescent="0.3">
      <c r="A1241" s="122" t="s">
        <v>1097</v>
      </c>
      <c r="B1241" s="122" t="s">
        <v>1133</v>
      </c>
      <c r="C1241" s="122">
        <v>119675</v>
      </c>
      <c r="D1241" s="125">
        <v>44260</v>
      </c>
      <c r="E1241" s="126">
        <v>61.411000000000001</v>
      </c>
      <c r="F1241" s="126">
        <v>-36.516300000000001</v>
      </c>
      <c r="G1241" s="126">
        <v>-13.298999999999999</v>
      </c>
      <c r="H1241" s="126">
        <v>-0.51790000000000003</v>
      </c>
      <c r="I1241" s="126">
        <v>-8.3595000000000006</v>
      </c>
      <c r="J1241" s="126">
        <v>-3.4887999999999999</v>
      </c>
      <c r="K1241" s="126">
        <v>-3.8508</v>
      </c>
      <c r="L1241" s="126">
        <v>1.139</v>
      </c>
      <c r="M1241" s="126">
        <v>4.3418999999999999</v>
      </c>
      <c r="N1241" s="126">
        <v>3.6585999999999999</v>
      </c>
      <c r="O1241" s="126">
        <v>6.9023000000000003</v>
      </c>
      <c r="P1241" s="126">
        <v>7.7789999999999999</v>
      </c>
      <c r="Q1241" s="126">
        <v>7.7580999999999998</v>
      </c>
      <c r="R1241" s="126">
        <v>6.9566999999999997</v>
      </c>
      <c r="S1241" s="119" t="s">
        <v>1851</v>
      </c>
    </row>
    <row r="1242" spans="1:19" x14ac:dyDescent="0.3">
      <c r="A1242" s="122" t="s">
        <v>1097</v>
      </c>
      <c r="B1242" s="122" t="s">
        <v>1134</v>
      </c>
      <c r="C1242" s="122">
        <v>119127</v>
      </c>
      <c r="D1242" s="125">
        <v>44260</v>
      </c>
      <c r="E1242" s="126">
        <v>30.3414</v>
      </c>
      <c r="F1242" s="126">
        <v>-9.8617000000000008</v>
      </c>
      <c r="G1242" s="126">
        <v>11.519399999999999</v>
      </c>
      <c r="H1242" s="126">
        <v>12.731</v>
      </c>
      <c r="I1242" s="126">
        <v>0.49730000000000002</v>
      </c>
      <c r="J1242" s="126">
        <v>3.2690999999999999</v>
      </c>
      <c r="K1242" s="126">
        <v>0.35859999999999997</v>
      </c>
      <c r="L1242" s="126">
        <v>4.7180999999999997</v>
      </c>
      <c r="M1242" s="126">
        <v>8.8239000000000001</v>
      </c>
      <c r="N1242" s="126">
        <v>8.9571000000000005</v>
      </c>
      <c r="O1242" s="126">
        <v>2.7366000000000001</v>
      </c>
      <c r="P1242" s="126">
        <v>5.1079999999999997</v>
      </c>
      <c r="Q1242" s="126">
        <v>6.6990999999999996</v>
      </c>
      <c r="R1242" s="126">
        <v>0.81979999999999997</v>
      </c>
      <c r="S1242" s="119" t="s">
        <v>1851</v>
      </c>
    </row>
    <row r="1243" spans="1:19" x14ac:dyDescent="0.3">
      <c r="A1243" s="122" t="s">
        <v>1097</v>
      </c>
      <c r="B1243" s="122" t="s">
        <v>1135</v>
      </c>
      <c r="C1243" s="122">
        <v>147385</v>
      </c>
      <c r="D1243" s="125">
        <v>44260</v>
      </c>
      <c r="E1243" s="126">
        <v>0.83730000000000004</v>
      </c>
      <c r="F1243" s="126">
        <v>0</v>
      </c>
      <c r="G1243" s="126">
        <v>0</v>
      </c>
      <c r="H1243" s="126">
        <v>0</v>
      </c>
      <c r="I1243" s="126">
        <v>0</v>
      </c>
      <c r="J1243" s="126">
        <v>0</v>
      </c>
      <c r="K1243" s="126">
        <v>0</v>
      </c>
      <c r="L1243" s="126">
        <v>0</v>
      </c>
      <c r="M1243" s="126">
        <v>0</v>
      </c>
      <c r="N1243" s="126">
        <v>-25.026900000000001</v>
      </c>
      <c r="O1243" s="126"/>
      <c r="P1243" s="126"/>
      <c r="Q1243" s="126">
        <v>-25.868400000000001</v>
      </c>
      <c r="R1243" s="126"/>
      <c r="S1243" s="119" t="s">
        <v>1833</v>
      </c>
    </row>
    <row r="1244" spans="1:19" x14ac:dyDescent="0.3">
      <c r="A1244" s="122" t="s">
        <v>1097</v>
      </c>
      <c r="B1244" s="122" t="s">
        <v>1136</v>
      </c>
      <c r="C1244" s="122">
        <v>101703</v>
      </c>
      <c r="D1244" s="125">
        <v>44260</v>
      </c>
      <c r="E1244" s="126">
        <v>27.985900000000001</v>
      </c>
      <c r="F1244" s="126">
        <v>-10.821899999999999</v>
      </c>
      <c r="G1244" s="126">
        <v>10.5299</v>
      </c>
      <c r="H1244" s="126">
        <v>11.708399999999999</v>
      </c>
      <c r="I1244" s="126">
        <v>-0.57369999999999999</v>
      </c>
      <c r="J1244" s="126">
        <v>2.2210000000000001</v>
      </c>
      <c r="K1244" s="126">
        <v>-0.71530000000000005</v>
      </c>
      <c r="L1244" s="126">
        <v>3.6429999999999998</v>
      </c>
      <c r="M1244" s="126">
        <v>7.7316000000000003</v>
      </c>
      <c r="N1244" s="126">
        <v>7.9774000000000003</v>
      </c>
      <c r="O1244" s="126">
        <v>1.7898000000000001</v>
      </c>
      <c r="P1244" s="126">
        <v>4.1298000000000004</v>
      </c>
      <c r="Q1244" s="126">
        <v>5.7896000000000001</v>
      </c>
      <c r="R1244" s="126">
        <v>-0.1366</v>
      </c>
      <c r="S1244" s="119" t="s">
        <v>1833</v>
      </c>
    </row>
    <row r="1245" spans="1:19" x14ac:dyDescent="0.3">
      <c r="A1245" s="122" t="s">
        <v>1097</v>
      </c>
      <c r="B1245" s="122" t="s">
        <v>1137</v>
      </c>
      <c r="C1245" s="122">
        <v>147384</v>
      </c>
      <c r="D1245" s="125">
        <v>44260</v>
      </c>
      <c r="E1245" s="126">
        <v>0.7853</v>
      </c>
      <c r="F1245" s="126">
        <v>0</v>
      </c>
      <c r="G1245" s="126">
        <v>0</v>
      </c>
      <c r="H1245" s="126">
        <v>0</v>
      </c>
      <c r="I1245" s="126">
        <v>0</v>
      </c>
      <c r="J1245" s="126">
        <v>0</v>
      </c>
      <c r="K1245" s="126">
        <v>0</v>
      </c>
      <c r="L1245" s="126">
        <v>0</v>
      </c>
      <c r="M1245" s="126">
        <v>0</v>
      </c>
      <c r="N1245" s="126">
        <v>-25.030999999999999</v>
      </c>
      <c r="O1245" s="126"/>
      <c r="P1245" s="126"/>
      <c r="Q1245" s="126">
        <v>-25.8703</v>
      </c>
      <c r="R1245" s="126"/>
      <c r="S1245" s="119" t="s">
        <v>1833</v>
      </c>
    </row>
    <row r="1246" spans="1:19" x14ac:dyDescent="0.3">
      <c r="A1246" s="122" t="s">
        <v>1097</v>
      </c>
      <c r="B1246" s="122" t="s">
        <v>1138</v>
      </c>
      <c r="C1246" s="122">
        <v>148257</v>
      </c>
      <c r="D1246" s="125"/>
      <c r="E1246" s="126"/>
      <c r="F1246" s="126"/>
      <c r="G1246" s="126"/>
      <c r="H1246" s="126"/>
      <c r="I1246" s="126"/>
      <c r="J1246" s="126"/>
      <c r="K1246" s="126"/>
      <c r="L1246" s="126"/>
      <c r="M1246" s="126"/>
      <c r="N1246" s="126"/>
      <c r="O1246" s="126"/>
      <c r="P1246" s="126"/>
      <c r="Q1246" s="126"/>
      <c r="R1246" s="126"/>
      <c r="S1246" s="119" t="s">
        <v>1833</v>
      </c>
    </row>
    <row r="1247" spans="1:19" x14ac:dyDescent="0.3">
      <c r="A1247" s="122" t="s">
        <v>1097</v>
      </c>
      <c r="B1247" s="122" t="s">
        <v>1139</v>
      </c>
      <c r="C1247" s="122">
        <v>148252</v>
      </c>
      <c r="D1247" s="125"/>
      <c r="E1247" s="126"/>
      <c r="F1247" s="126"/>
      <c r="G1247" s="126"/>
      <c r="H1247" s="126"/>
      <c r="I1247" s="126"/>
      <c r="J1247" s="126"/>
      <c r="K1247" s="126"/>
      <c r="L1247" s="126"/>
      <c r="M1247" s="126"/>
      <c r="N1247" s="126"/>
      <c r="O1247" s="126"/>
      <c r="P1247" s="126"/>
      <c r="Q1247" s="126"/>
      <c r="R1247" s="126"/>
      <c r="S1247" s="119" t="s">
        <v>1851</v>
      </c>
    </row>
    <row r="1248" spans="1:19" x14ac:dyDescent="0.3">
      <c r="A1248" s="122" t="s">
        <v>1097</v>
      </c>
      <c r="B1248" s="122" t="s">
        <v>1140</v>
      </c>
      <c r="C1248" s="122">
        <v>148136</v>
      </c>
      <c r="D1248" s="125">
        <v>44260</v>
      </c>
      <c r="E1248" s="126">
        <v>8.4500000000000006E-2</v>
      </c>
      <c r="F1248" s="126">
        <v>43.246400000000001</v>
      </c>
      <c r="G1248" s="126">
        <v>14.4155</v>
      </c>
      <c r="H1248" s="126">
        <v>12.370799999999999</v>
      </c>
      <c r="I1248" s="126">
        <v>11.573499999999999</v>
      </c>
      <c r="J1248" s="126">
        <v>12.4595</v>
      </c>
      <c r="K1248" s="126">
        <v>-89.583699999999993</v>
      </c>
      <c r="L1248" s="126">
        <v>-41.577300000000001</v>
      </c>
      <c r="M1248" s="126">
        <v>-25.3811</v>
      </c>
      <c r="N1248" s="126">
        <v>-17.1569</v>
      </c>
      <c r="O1248" s="126"/>
      <c r="P1248" s="126"/>
      <c r="Q1248" s="126">
        <v>-16.145800000000001</v>
      </c>
      <c r="R1248" s="126"/>
      <c r="S1248" s="119" t="s">
        <v>1851</v>
      </c>
    </row>
    <row r="1249" spans="1:19" x14ac:dyDescent="0.3">
      <c r="A1249" s="122" t="s">
        <v>1097</v>
      </c>
      <c r="B1249" s="122" t="s">
        <v>1141</v>
      </c>
      <c r="C1249" s="122">
        <v>148138</v>
      </c>
      <c r="D1249" s="125">
        <v>44260</v>
      </c>
      <c r="E1249" s="126">
        <v>8.1299999999999997E-2</v>
      </c>
      <c r="F1249" s="126">
        <v>0</v>
      </c>
      <c r="G1249" s="126">
        <v>14.983599999999999</v>
      </c>
      <c r="H1249" s="126">
        <v>12.8589</v>
      </c>
      <c r="I1249" s="126">
        <v>12.0313</v>
      </c>
      <c r="J1249" s="126">
        <v>11.321300000000001</v>
      </c>
      <c r="K1249" s="126">
        <v>-90.533799999999999</v>
      </c>
      <c r="L1249" s="126">
        <v>-41.9437</v>
      </c>
      <c r="M1249" s="126">
        <v>-25.650099999999998</v>
      </c>
      <c r="N1249" s="126">
        <v>-17.378</v>
      </c>
      <c r="O1249" s="126"/>
      <c r="P1249" s="126"/>
      <c r="Q1249" s="126">
        <v>-16.348199999999999</v>
      </c>
      <c r="R1249" s="126"/>
      <c r="S1249" s="119" t="s">
        <v>1833</v>
      </c>
    </row>
    <row r="1250" spans="1:19" x14ac:dyDescent="0.3">
      <c r="A1250" s="122" t="s">
        <v>1097</v>
      </c>
      <c r="B1250" s="122" t="s">
        <v>1142</v>
      </c>
      <c r="C1250" s="122">
        <v>134503</v>
      </c>
      <c r="D1250" s="125">
        <v>44260</v>
      </c>
      <c r="E1250" s="126">
        <v>14.533300000000001</v>
      </c>
      <c r="F1250" s="126">
        <v>-21.084199999999999</v>
      </c>
      <c r="G1250" s="126">
        <v>-0.83709999999999996</v>
      </c>
      <c r="H1250" s="126">
        <v>3.6261999999999999</v>
      </c>
      <c r="I1250" s="126">
        <v>-4.6289999999999996</v>
      </c>
      <c r="J1250" s="126">
        <v>-1.9523999999999999</v>
      </c>
      <c r="K1250" s="126">
        <v>-2.0019</v>
      </c>
      <c r="L1250" s="126">
        <v>3.7433000000000001</v>
      </c>
      <c r="M1250" s="126">
        <v>0.8881</v>
      </c>
      <c r="N1250" s="126">
        <v>0.17649999999999999</v>
      </c>
      <c r="O1250" s="126">
        <v>3.9843999999999999</v>
      </c>
      <c r="P1250" s="126">
        <v>6.0976999999999997</v>
      </c>
      <c r="Q1250" s="126">
        <v>6.5026999999999999</v>
      </c>
      <c r="R1250" s="126">
        <v>2.8622000000000001</v>
      </c>
      <c r="S1250" s="119" t="s">
        <v>1833</v>
      </c>
    </row>
    <row r="1251" spans="1:19" x14ac:dyDescent="0.3">
      <c r="A1251" s="122" t="s">
        <v>1097</v>
      </c>
      <c r="B1251" s="122" t="s">
        <v>1143</v>
      </c>
      <c r="C1251" s="122">
        <v>134499</v>
      </c>
      <c r="D1251" s="125">
        <v>44260</v>
      </c>
      <c r="E1251" s="126">
        <v>13.939500000000001</v>
      </c>
      <c r="F1251" s="126">
        <v>-21.720300000000002</v>
      </c>
      <c r="G1251" s="126">
        <v>-1.4836</v>
      </c>
      <c r="H1251" s="126">
        <v>2.9942000000000002</v>
      </c>
      <c r="I1251" s="126">
        <v>-5.2431000000000001</v>
      </c>
      <c r="J1251" s="126">
        <v>-2.5760000000000001</v>
      </c>
      <c r="K1251" s="126">
        <v>-2.6072000000000002</v>
      </c>
      <c r="L1251" s="126">
        <v>3.1461000000000001</v>
      </c>
      <c r="M1251" s="126">
        <v>0.31730000000000003</v>
      </c>
      <c r="N1251" s="126">
        <v>-0.3795</v>
      </c>
      <c r="O1251" s="126">
        <v>3.3039999999999998</v>
      </c>
      <c r="P1251" s="126">
        <v>5.3997999999999999</v>
      </c>
      <c r="Q1251" s="126">
        <v>5.7565999999999997</v>
      </c>
      <c r="R1251" s="126">
        <v>2.1676000000000002</v>
      </c>
      <c r="S1251" s="119" t="s">
        <v>1851</v>
      </c>
    </row>
    <row r="1252" spans="1:19" x14ac:dyDescent="0.3">
      <c r="A1252" s="127" t="s">
        <v>27</v>
      </c>
      <c r="B1252" s="122"/>
      <c r="C1252" s="122"/>
      <c r="D1252" s="122"/>
      <c r="E1252" s="122"/>
      <c r="F1252" s="128">
        <f t="shared" ref="F1252:R1252" si="51">AVERAGE(F1204:F1251)</f>
        <v>-8.8470875000000024</v>
      </c>
      <c r="G1252" s="128">
        <f t="shared" si="51"/>
        <v>2.8590425000000002</v>
      </c>
      <c r="H1252" s="128">
        <f t="shared" si="51"/>
        <v>6.9030524999999985</v>
      </c>
      <c r="I1252" s="128">
        <f t="shared" si="51"/>
        <v>0.72837250000000009</v>
      </c>
      <c r="J1252" s="128">
        <f t="shared" si="51"/>
        <v>3.3255050000000006</v>
      </c>
      <c r="K1252" s="128">
        <f t="shared" si="51"/>
        <v>-8.0435149999999993</v>
      </c>
      <c r="L1252" s="128">
        <f t="shared" si="51"/>
        <v>0.28612250000000022</v>
      </c>
      <c r="M1252" s="128">
        <f t="shared" si="51"/>
        <v>3.0282475000000009</v>
      </c>
      <c r="N1252" s="128">
        <f t="shared" si="51"/>
        <v>-5.4105000000000493E-2</v>
      </c>
      <c r="O1252" s="128">
        <f t="shared" si="51"/>
        <v>5.4119562500000002</v>
      </c>
      <c r="P1252" s="128">
        <f t="shared" si="51"/>
        <v>6.7121906249999999</v>
      </c>
      <c r="Q1252" s="128">
        <f t="shared" si="51"/>
        <v>1.8469350000000007</v>
      </c>
      <c r="R1252" s="128">
        <f t="shared" si="51"/>
        <v>4.9102781250000014</v>
      </c>
      <c r="S1252" s="119" t="s">
        <v>1851</v>
      </c>
    </row>
    <row r="1253" spans="1:19" x14ac:dyDescent="0.3">
      <c r="A1253" s="127" t="s">
        <v>408</v>
      </c>
      <c r="B1253" s="122"/>
      <c r="C1253" s="122"/>
      <c r="D1253" s="122"/>
      <c r="E1253" s="122"/>
      <c r="F1253" s="128">
        <f t="shared" ref="F1253:R1253" si="52">MEDIAN(F1204:F1251)</f>
        <v>-9.7021499999999996</v>
      </c>
      <c r="G1253" s="128">
        <f t="shared" si="52"/>
        <v>0.88429999999999997</v>
      </c>
      <c r="H1253" s="128">
        <f t="shared" si="52"/>
        <v>6.3634500000000003</v>
      </c>
      <c r="I1253" s="128">
        <f t="shared" si="52"/>
        <v>-0.10095</v>
      </c>
      <c r="J1253" s="128">
        <f t="shared" si="52"/>
        <v>0.95599999999999996</v>
      </c>
      <c r="K1253" s="128">
        <f t="shared" si="52"/>
        <v>-0.10435</v>
      </c>
      <c r="L1253" s="128">
        <f t="shared" si="52"/>
        <v>3.6931500000000002</v>
      </c>
      <c r="M1253" s="128">
        <f t="shared" si="52"/>
        <v>5.4873500000000002</v>
      </c>
      <c r="N1253" s="128">
        <f t="shared" si="52"/>
        <v>5.8379500000000002</v>
      </c>
      <c r="O1253" s="128">
        <f t="shared" si="52"/>
        <v>6.7270000000000003</v>
      </c>
      <c r="P1253" s="128">
        <f t="shared" si="52"/>
        <v>7.3916000000000004</v>
      </c>
      <c r="Q1253" s="128">
        <f t="shared" si="52"/>
        <v>7.5838000000000001</v>
      </c>
      <c r="R1253" s="128">
        <f t="shared" si="52"/>
        <v>6.90435</v>
      </c>
      <c r="S1253" s="119" t="s">
        <v>1833</v>
      </c>
    </row>
    <row r="1254" spans="1:19" x14ac:dyDescent="0.3">
      <c r="A1254" s="122"/>
      <c r="B1254" s="122"/>
      <c r="C1254" s="122"/>
      <c r="D1254" s="122"/>
      <c r="E1254" s="122"/>
      <c r="F1254" s="122"/>
      <c r="G1254" s="122"/>
      <c r="H1254" s="122"/>
      <c r="I1254" s="122"/>
      <c r="J1254" s="122"/>
      <c r="K1254" s="122"/>
      <c r="L1254" s="122"/>
      <c r="M1254" s="122"/>
      <c r="N1254" s="122"/>
      <c r="O1254" s="122"/>
      <c r="P1254" s="122"/>
      <c r="Q1254" s="122"/>
      <c r="R1254" s="122"/>
      <c r="S1254" s="119" t="s">
        <v>1833</v>
      </c>
    </row>
    <row r="1255" spans="1:19" x14ac:dyDescent="0.3">
      <c r="A1255" s="124" t="s">
        <v>1144</v>
      </c>
      <c r="B1255" s="124"/>
      <c r="C1255" s="124"/>
      <c r="D1255" s="124"/>
      <c r="E1255" s="124"/>
      <c r="F1255" s="124"/>
      <c r="G1255" s="124"/>
      <c r="H1255" s="124"/>
      <c r="I1255" s="124"/>
      <c r="J1255" s="124"/>
      <c r="K1255" s="124"/>
      <c r="L1255" s="124"/>
      <c r="M1255" s="124"/>
      <c r="N1255" s="124"/>
      <c r="O1255" s="124"/>
      <c r="P1255" s="124"/>
      <c r="Q1255" s="124"/>
      <c r="R1255" s="124"/>
      <c r="S1255" s="119" t="s">
        <v>1833</v>
      </c>
    </row>
    <row r="1256" spans="1:19" x14ac:dyDescent="0.3">
      <c r="A1256" s="122" t="s">
        <v>1145</v>
      </c>
      <c r="B1256" s="122" t="s">
        <v>1146</v>
      </c>
      <c r="C1256" s="122">
        <v>100038</v>
      </c>
      <c r="D1256" s="125">
        <v>44260</v>
      </c>
      <c r="E1256" s="126">
        <v>96.124499999999998</v>
      </c>
      <c r="F1256" s="126">
        <v>-14.727</v>
      </c>
      <c r="G1256" s="126">
        <v>1.8609</v>
      </c>
      <c r="H1256" s="126">
        <v>9.4884000000000004</v>
      </c>
      <c r="I1256" s="126">
        <v>-9.0943000000000005</v>
      </c>
      <c r="J1256" s="126">
        <v>-7.9577</v>
      </c>
      <c r="K1256" s="126">
        <v>-6.2907000000000002</v>
      </c>
      <c r="L1256" s="126">
        <v>1.0183</v>
      </c>
      <c r="M1256" s="126">
        <v>5.0373999999999999</v>
      </c>
      <c r="N1256" s="126">
        <v>6.7319000000000004</v>
      </c>
      <c r="O1256" s="126">
        <v>8.9594000000000005</v>
      </c>
      <c r="P1256" s="126">
        <v>8.3887</v>
      </c>
      <c r="Q1256" s="126">
        <v>9.3229000000000006</v>
      </c>
      <c r="R1256" s="126">
        <v>9.6725999999999992</v>
      </c>
      <c r="S1256" s="119" t="s">
        <v>1833</v>
      </c>
    </row>
    <row r="1257" spans="1:19" x14ac:dyDescent="0.3">
      <c r="A1257" s="122" t="s">
        <v>1145</v>
      </c>
      <c r="B1257" s="122" t="s">
        <v>1147</v>
      </c>
      <c r="C1257" s="122">
        <v>119657</v>
      </c>
      <c r="D1257" s="125">
        <v>44260</v>
      </c>
      <c r="E1257" s="126">
        <v>101.7509</v>
      </c>
      <c r="F1257" s="126">
        <v>-14.3431</v>
      </c>
      <c r="G1257" s="126">
        <v>2.2604000000000002</v>
      </c>
      <c r="H1257" s="126">
        <v>9.8834999999999997</v>
      </c>
      <c r="I1257" s="126">
        <v>-8.6999999999999993</v>
      </c>
      <c r="J1257" s="126">
        <v>-7.5632999999999999</v>
      </c>
      <c r="K1257" s="126">
        <v>-5.8684000000000003</v>
      </c>
      <c r="L1257" s="126">
        <v>1.47</v>
      </c>
      <c r="M1257" s="126">
        <v>5.5125000000000002</v>
      </c>
      <c r="N1257" s="126">
        <v>7.2241999999999997</v>
      </c>
      <c r="O1257" s="126">
        <v>9.6953999999999994</v>
      </c>
      <c r="P1257" s="126">
        <v>9.1672999999999991</v>
      </c>
      <c r="Q1257" s="126">
        <v>8.5841999999999992</v>
      </c>
      <c r="R1257" s="126">
        <v>10.343400000000001</v>
      </c>
      <c r="S1257" s="119" t="s">
        <v>1833</v>
      </c>
    </row>
    <row r="1258" spans="1:19" x14ac:dyDescent="0.3">
      <c r="A1258" s="122" t="s">
        <v>1145</v>
      </c>
      <c r="B1258" s="122" t="s">
        <v>1148</v>
      </c>
      <c r="C1258" s="122">
        <v>118282</v>
      </c>
      <c r="D1258" s="125">
        <v>44260</v>
      </c>
      <c r="E1258" s="126">
        <v>47.884900000000002</v>
      </c>
      <c r="F1258" s="126">
        <v>-9.9064999999999994</v>
      </c>
      <c r="G1258" s="126">
        <v>-2.5402999999999998</v>
      </c>
      <c r="H1258" s="126">
        <v>5.1120000000000001</v>
      </c>
      <c r="I1258" s="126">
        <v>-4.6054000000000004</v>
      </c>
      <c r="J1258" s="126">
        <v>-2.1254</v>
      </c>
      <c r="K1258" s="126">
        <v>-3.5278</v>
      </c>
      <c r="L1258" s="126">
        <v>2.0670000000000002</v>
      </c>
      <c r="M1258" s="126">
        <v>4.6078000000000001</v>
      </c>
      <c r="N1258" s="126">
        <v>6.6369999999999996</v>
      </c>
      <c r="O1258" s="126">
        <v>9.3139000000000003</v>
      </c>
      <c r="P1258" s="126">
        <v>9.0631000000000004</v>
      </c>
      <c r="Q1258" s="126">
        <v>8.7324999999999999</v>
      </c>
      <c r="R1258" s="126">
        <v>10.159800000000001</v>
      </c>
      <c r="S1258" s="119" t="s">
        <v>1833</v>
      </c>
    </row>
    <row r="1259" spans="1:19" x14ac:dyDescent="0.3">
      <c r="A1259" s="122" t="s">
        <v>1145</v>
      </c>
      <c r="B1259" s="122" t="s">
        <v>1149</v>
      </c>
      <c r="C1259" s="122">
        <v>101588</v>
      </c>
      <c r="D1259" s="125">
        <v>44260</v>
      </c>
      <c r="E1259" s="126">
        <v>44.840499999999999</v>
      </c>
      <c r="F1259" s="126">
        <v>-11.067</v>
      </c>
      <c r="G1259" s="126">
        <v>-3.7161</v>
      </c>
      <c r="H1259" s="126">
        <v>3.9567000000000001</v>
      </c>
      <c r="I1259" s="126">
        <v>-5.7656999999999998</v>
      </c>
      <c r="J1259" s="126">
        <v>-3.2738999999999998</v>
      </c>
      <c r="K1259" s="126">
        <v>-4.6497000000000002</v>
      </c>
      <c r="L1259" s="126">
        <v>0.92689999999999995</v>
      </c>
      <c r="M1259" s="126">
        <v>3.4464000000000001</v>
      </c>
      <c r="N1259" s="126">
        <v>5.4695999999999998</v>
      </c>
      <c r="O1259" s="126">
        <v>8.2021999999999995</v>
      </c>
      <c r="P1259" s="126">
        <v>8.0534999999999997</v>
      </c>
      <c r="Q1259" s="126">
        <v>8.4626999999999999</v>
      </c>
      <c r="R1259" s="126">
        <v>8.9734999999999996</v>
      </c>
      <c r="S1259" s="119" t="s">
        <v>1833</v>
      </c>
    </row>
    <row r="1260" spans="1:19" x14ac:dyDescent="0.3">
      <c r="A1260" s="122" t="s">
        <v>1145</v>
      </c>
      <c r="B1260" s="122" t="s">
        <v>1150</v>
      </c>
      <c r="C1260" s="122">
        <v>100124</v>
      </c>
      <c r="D1260" s="125">
        <v>44260</v>
      </c>
      <c r="E1260" s="126">
        <v>46.171199999999999</v>
      </c>
      <c r="F1260" s="126">
        <v>-32.146500000000003</v>
      </c>
      <c r="G1260" s="126">
        <v>-12.951000000000001</v>
      </c>
      <c r="H1260" s="126">
        <v>0.58730000000000004</v>
      </c>
      <c r="I1260" s="126">
        <v>-7.5183999999999997</v>
      </c>
      <c r="J1260" s="126">
        <v>-4.9081999999999999</v>
      </c>
      <c r="K1260" s="126">
        <v>-4.5528000000000004</v>
      </c>
      <c r="L1260" s="126">
        <v>1.401</v>
      </c>
      <c r="M1260" s="126">
        <v>3.9891999999999999</v>
      </c>
      <c r="N1260" s="126">
        <v>4.3940999999999999</v>
      </c>
      <c r="O1260" s="126">
        <v>7.1833</v>
      </c>
      <c r="P1260" s="126">
        <v>7.0210999999999997</v>
      </c>
      <c r="Q1260" s="126">
        <v>7.7504999999999997</v>
      </c>
      <c r="R1260" s="126">
        <v>7.8483999999999998</v>
      </c>
      <c r="S1260" s="119" t="s">
        <v>1833</v>
      </c>
    </row>
    <row r="1261" spans="1:19" x14ac:dyDescent="0.3">
      <c r="A1261" s="122" t="s">
        <v>1145</v>
      </c>
      <c r="B1261" s="122" t="s">
        <v>1151</v>
      </c>
      <c r="C1261" s="122">
        <v>119069</v>
      </c>
      <c r="D1261" s="125">
        <v>44260</v>
      </c>
      <c r="E1261" s="126">
        <v>48.9405</v>
      </c>
      <c r="F1261" s="126">
        <v>-31.371300000000002</v>
      </c>
      <c r="G1261" s="126">
        <v>-12.094799999999999</v>
      </c>
      <c r="H1261" s="126">
        <v>1.4706999999999999</v>
      </c>
      <c r="I1261" s="126">
        <v>-6.6344000000000003</v>
      </c>
      <c r="J1261" s="126">
        <v>-4.0095999999999998</v>
      </c>
      <c r="K1261" s="126">
        <v>-3.7502</v>
      </c>
      <c r="L1261" s="126">
        <v>2.1080999999999999</v>
      </c>
      <c r="M1261" s="126">
        <v>4.6440999999999999</v>
      </c>
      <c r="N1261" s="126">
        <v>5.0164</v>
      </c>
      <c r="O1261" s="126">
        <v>7.7526000000000002</v>
      </c>
      <c r="P1261" s="126">
        <v>7.6753</v>
      </c>
      <c r="Q1261" s="126">
        <v>7.8037999999999998</v>
      </c>
      <c r="R1261" s="126">
        <v>8.4316999999999993</v>
      </c>
      <c r="S1261" s="119" t="s">
        <v>1850</v>
      </c>
    </row>
    <row r="1262" spans="1:19" x14ac:dyDescent="0.3">
      <c r="A1262" s="122" t="s">
        <v>1145</v>
      </c>
      <c r="B1262" s="122" t="s">
        <v>1152</v>
      </c>
      <c r="C1262" s="122">
        <v>101685</v>
      </c>
      <c r="D1262" s="125">
        <v>44260</v>
      </c>
      <c r="E1262" s="126">
        <v>33.898099999999999</v>
      </c>
      <c r="F1262" s="126">
        <v>-60.306199999999997</v>
      </c>
      <c r="G1262" s="126">
        <v>-29.360299999999999</v>
      </c>
      <c r="H1262" s="126">
        <v>-4.9790999999999999</v>
      </c>
      <c r="I1262" s="126">
        <v>-17.460799999999999</v>
      </c>
      <c r="J1262" s="126">
        <v>-15.135199999999999</v>
      </c>
      <c r="K1262" s="126">
        <v>-9.9916999999999998</v>
      </c>
      <c r="L1262" s="126">
        <v>-0.71389999999999998</v>
      </c>
      <c r="M1262" s="126">
        <v>1.0963000000000001</v>
      </c>
      <c r="N1262" s="126">
        <v>3.2747999999999999</v>
      </c>
      <c r="O1262" s="126">
        <v>7.7580999999999998</v>
      </c>
      <c r="P1262" s="126">
        <v>6.6391</v>
      </c>
      <c r="Q1262" s="126">
        <v>6.9192999999999998</v>
      </c>
      <c r="R1262" s="126">
        <v>7.7066999999999997</v>
      </c>
      <c r="S1262" s="119" t="s">
        <v>1850</v>
      </c>
    </row>
    <row r="1263" spans="1:19" x14ac:dyDescent="0.3">
      <c r="A1263" s="122" t="s">
        <v>1145</v>
      </c>
      <c r="B1263" s="122" t="s">
        <v>1153</v>
      </c>
      <c r="C1263" s="122">
        <v>120059</v>
      </c>
      <c r="D1263" s="125">
        <v>44260</v>
      </c>
      <c r="E1263" s="126">
        <v>36.152099999999997</v>
      </c>
      <c r="F1263" s="126">
        <v>-59.571300000000001</v>
      </c>
      <c r="G1263" s="126">
        <v>-28.505400000000002</v>
      </c>
      <c r="H1263" s="126">
        <v>-4.1361999999999997</v>
      </c>
      <c r="I1263" s="126">
        <v>-16.631799999999998</v>
      </c>
      <c r="J1263" s="126">
        <v>-14.307700000000001</v>
      </c>
      <c r="K1263" s="126">
        <v>-9.1746999999999996</v>
      </c>
      <c r="L1263" s="126">
        <v>0.1216</v>
      </c>
      <c r="M1263" s="126">
        <v>1.9423999999999999</v>
      </c>
      <c r="N1263" s="126">
        <v>4.1433</v>
      </c>
      <c r="O1263" s="126">
        <v>8.6216000000000008</v>
      </c>
      <c r="P1263" s="126">
        <v>7.4729000000000001</v>
      </c>
      <c r="Q1263" s="126">
        <v>7.4978999999999996</v>
      </c>
      <c r="R1263" s="126">
        <v>8.5962999999999994</v>
      </c>
      <c r="S1263" s="119" t="s">
        <v>1833</v>
      </c>
    </row>
    <row r="1264" spans="1:19" x14ac:dyDescent="0.3">
      <c r="A1264" s="122" t="s">
        <v>1145</v>
      </c>
      <c r="B1264" s="122" t="s">
        <v>1154</v>
      </c>
      <c r="C1264" s="122">
        <v>109740</v>
      </c>
      <c r="D1264" s="125">
        <v>44260</v>
      </c>
      <c r="E1264" s="126">
        <v>30.526800000000001</v>
      </c>
      <c r="F1264" s="126">
        <v>-19.7179</v>
      </c>
      <c r="G1264" s="126">
        <v>-6.9309000000000003</v>
      </c>
      <c r="H1264" s="126">
        <v>6.7214999999999998</v>
      </c>
      <c r="I1264" s="126">
        <v>-6.7804000000000002</v>
      </c>
      <c r="J1264" s="126">
        <v>-4.5023</v>
      </c>
      <c r="K1264" s="126">
        <v>-5.3041999999999998</v>
      </c>
      <c r="L1264" s="126">
        <v>1.3152999999999999</v>
      </c>
      <c r="M1264" s="126">
        <v>5.5324999999999998</v>
      </c>
      <c r="N1264" s="126">
        <v>6.9476000000000004</v>
      </c>
      <c r="O1264" s="126">
        <v>8.5767000000000007</v>
      </c>
      <c r="P1264" s="126">
        <v>8.2786000000000008</v>
      </c>
      <c r="Q1264" s="126">
        <v>9.2972999999999999</v>
      </c>
      <c r="R1264" s="126">
        <v>9.8254999999999999</v>
      </c>
      <c r="S1264" s="119" t="s">
        <v>1833</v>
      </c>
    </row>
    <row r="1265" spans="1:19" x14ac:dyDescent="0.3">
      <c r="A1265" s="122" t="s">
        <v>1145</v>
      </c>
      <c r="B1265" s="122" t="s">
        <v>1155</v>
      </c>
      <c r="C1265" s="122">
        <v>120619</v>
      </c>
      <c r="D1265" s="125">
        <v>44260</v>
      </c>
      <c r="E1265" s="126">
        <v>31.647600000000001</v>
      </c>
      <c r="F1265" s="126">
        <v>-19.02</v>
      </c>
      <c r="G1265" s="126">
        <v>-6.2632000000000003</v>
      </c>
      <c r="H1265" s="126">
        <v>7.3586999999999998</v>
      </c>
      <c r="I1265" s="126">
        <v>-6.1356000000000002</v>
      </c>
      <c r="J1265" s="126">
        <v>-3.8645</v>
      </c>
      <c r="K1265" s="126">
        <v>-4.6760000000000002</v>
      </c>
      <c r="L1265" s="126">
        <v>1.9225000000000001</v>
      </c>
      <c r="M1265" s="126">
        <v>6.1410999999999998</v>
      </c>
      <c r="N1265" s="126">
        <v>7.5438999999999998</v>
      </c>
      <c r="O1265" s="126">
        <v>9.1877999999999993</v>
      </c>
      <c r="P1265" s="126">
        <v>8.8727</v>
      </c>
      <c r="Q1265" s="126">
        <v>8.8309999999999995</v>
      </c>
      <c r="R1265" s="126">
        <v>10.427899999999999</v>
      </c>
      <c r="S1265" s="119" t="s">
        <v>1833</v>
      </c>
    </row>
    <row r="1266" spans="1:19" x14ac:dyDescent="0.3">
      <c r="A1266" s="122" t="s">
        <v>1145</v>
      </c>
      <c r="B1266" s="122" t="s">
        <v>1156</v>
      </c>
      <c r="C1266" s="122">
        <v>118394</v>
      </c>
      <c r="D1266" s="125">
        <v>44260</v>
      </c>
      <c r="E1266" s="126">
        <v>55.654800000000002</v>
      </c>
      <c r="F1266" s="126">
        <v>-80.489000000000004</v>
      </c>
      <c r="G1266" s="126">
        <v>-29.636700000000001</v>
      </c>
      <c r="H1266" s="126">
        <v>-5.1665999999999999</v>
      </c>
      <c r="I1266" s="126">
        <v>-16.514600000000002</v>
      </c>
      <c r="J1266" s="126">
        <v>-13.972300000000001</v>
      </c>
      <c r="K1266" s="126">
        <v>-8.7127999999999997</v>
      </c>
      <c r="L1266" s="126">
        <v>0.65869999999999995</v>
      </c>
      <c r="M1266" s="126">
        <v>2.4281000000000001</v>
      </c>
      <c r="N1266" s="126">
        <v>5.6761999999999997</v>
      </c>
      <c r="O1266" s="126">
        <v>9.5699000000000005</v>
      </c>
      <c r="P1266" s="126">
        <v>8.9059000000000008</v>
      </c>
      <c r="Q1266" s="126">
        <v>8.9550000000000001</v>
      </c>
      <c r="R1266" s="126">
        <v>10.294</v>
      </c>
      <c r="S1266" s="119" t="s">
        <v>1833</v>
      </c>
    </row>
    <row r="1267" spans="1:19" x14ac:dyDescent="0.3">
      <c r="A1267" s="122" t="s">
        <v>1145</v>
      </c>
      <c r="B1267" s="122" t="s">
        <v>1157</v>
      </c>
      <c r="C1267" s="122">
        <v>108765</v>
      </c>
      <c r="D1267" s="125">
        <v>44260</v>
      </c>
      <c r="E1267" s="126">
        <v>52.345500000000001</v>
      </c>
      <c r="F1267" s="126">
        <v>-81.192700000000002</v>
      </c>
      <c r="G1267" s="126">
        <v>-30.372299999999999</v>
      </c>
      <c r="H1267" s="126">
        <v>-5.9004000000000003</v>
      </c>
      <c r="I1267" s="126">
        <v>-17.2029</v>
      </c>
      <c r="J1267" s="126">
        <v>-14.6241</v>
      </c>
      <c r="K1267" s="126">
        <v>-9.3328000000000007</v>
      </c>
      <c r="L1267" s="126">
        <v>2.8400000000000002E-2</v>
      </c>
      <c r="M1267" s="126">
        <v>1.7906</v>
      </c>
      <c r="N1267" s="126">
        <v>5.0170000000000003</v>
      </c>
      <c r="O1267" s="126">
        <v>8.8745999999999992</v>
      </c>
      <c r="P1267" s="126">
        <v>8.1117000000000008</v>
      </c>
      <c r="Q1267" s="126">
        <v>8.3438999999999997</v>
      </c>
      <c r="R1267" s="126">
        <v>9.6262000000000008</v>
      </c>
      <c r="S1267" s="119" t="s">
        <v>1850</v>
      </c>
    </row>
    <row r="1268" spans="1:19" x14ac:dyDescent="0.3">
      <c r="A1268" s="122" t="s">
        <v>1145</v>
      </c>
      <c r="B1268" s="122" t="s">
        <v>1158</v>
      </c>
      <c r="C1268" s="122">
        <v>100223</v>
      </c>
      <c r="D1268" s="125">
        <v>44260</v>
      </c>
      <c r="E1268" s="126">
        <v>49.221499999999999</v>
      </c>
      <c r="F1268" s="126">
        <v>-91.204099999999997</v>
      </c>
      <c r="G1268" s="126">
        <v>-33.130800000000001</v>
      </c>
      <c r="H1268" s="126">
        <v>-12.5548</v>
      </c>
      <c r="I1268" s="126">
        <v>-19.036200000000001</v>
      </c>
      <c r="J1268" s="126">
        <v>-12.706300000000001</v>
      </c>
      <c r="K1268" s="126">
        <v>-7.6010999999999997</v>
      </c>
      <c r="L1268" s="126">
        <v>-1.1815</v>
      </c>
      <c r="M1268" s="126">
        <v>3.2309000000000001</v>
      </c>
      <c r="N1268" s="126">
        <v>4.7861000000000002</v>
      </c>
      <c r="O1268" s="126">
        <v>1.9859</v>
      </c>
      <c r="P1268" s="126">
        <v>3.2515000000000001</v>
      </c>
      <c r="Q1268" s="126">
        <v>6.2949000000000002</v>
      </c>
      <c r="R1268" s="126">
        <v>-0.31409999999999999</v>
      </c>
      <c r="S1268" s="119" t="s">
        <v>1850</v>
      </c>
    </row>
    <row r="1269" spans="1:19" x14ac:dyDescent="0.3">
      <c r="A1269" s="122" t="s">
        <v>1145</v>
      </c>
      <c r="B1269" s="122" t="s">
        <v>1159</v>
      </c>
      <c r="C1269" s="122">
        <v>120430</v>
      </c>
      <c r="D1269" s="125">
        <v>44260</v>
      </c>
      <c r="E1269" s="126">
        <v>53.404800000000002</v>
      </c>
      <c r="F1269" s="126">
        <v>-90.1982</v>
      </c>
      <c r="G1269" s="126">
        <v>-32.128599999999999</v>
      </c>
      <c r="H1269" s="126">
        <v>-11.5541</v>
      </c>
      <c r="I1269" s="126">
        <v>-18.045200000000001</v>
      </c>
      <c r="J1269" s="126">
        <v>-11.717599999999999</v>
      </c>
      <c r="K1269" s="126">
        <v>-6.6184000000000003</v>
      </c>
      <c r="L1269" s="126">
        <v>-0.18459999999999999</v>
      </c>
      <c r="M1269" s="126">
        <v>4.2592999999999996</v>
      </c>
      <c r="N1269" s="126">
        <v>5.8392999999999997</v>
      </c>
      <c r="O1269" s="126">
        <v>3.0108000000000001</v>
      </c>
      <c r="P1269" s="126">
        <v>4.2895000000000003</v>
      </c>
      <c r="Q1269" s="126">
        <v>5.6043000000000003</v>
      </c>
      <c r="R1269" s="126">
        <v>0.6885</v>
      </c>
      <c r="S1269" s="119" t="s">
        <v>1833</v>
      </c>
    </row>
    <row r="1270" spans="1:19" x14ac:dyDescent="0.3">
      <c r="A1270" s="122" t="s">
        <v>1145</v>
      </c>
      <c r="B1270" s="122" t="s">
        <v>1160</v>
      </c>
      <c r="C1270" s="122">
        <v>119735</v>
      </c>
      <c r="D1270" s="125">
        <v>44260</v>
      </c>
      <c r="E1270" s="126">
        <v>64.278800000000004</v>
      </c>
      <c r="F1270" s="126">
        <v>-52.5062</v>
      </c>
      <c r="G1270" s="126">
        <v>-11.931800000000001</v>
      </c>
      <c r="H1270" s="126">
        <v>4.6848000000000001</v>
      </c>
      <c r="I1270" s="126">
        <v>-11.742699999999999</v>
      </c>
      <c r="J1270" s="126">
        <v>-13.92</v>
      </c>
      <c r="K1270" s="126">
        <v>-5.5068999999999999</v>
      </c>
      <c r="L1270" s="126">
        <v>2.8256999999999999</v>
      </c>
      <c r="M1270" s="126">
        <v>5.2157</v>
      </c>
      <c r="N1270" s="126">
        <v>7.4537000000000004</v>
      </c>
      <c r="O1270" s="126">
        <v>9.9308999999999994</v>
      </c>
      <c r="P1270" s="126">
        <v>8.9437999999999995</v>
      </c>
      <c r="Q1270" s="126">
        <v>8.3680000000000003</v>
      </c>
      <c r="R1270" s="126">
        <v>10.958399999999999</v>
      </c>
      <c r="S1270" s="119" t="s">
        <v>1833</v>
      </c>
    </row>
    <row r="1271" spans="1:19" x14ac:dyDescent="0.3">
      <c r="A1271" s="122" t="s">
        <v>1145</v>
      </c>
      <c r="B1271" s="122" t="s">
        <v>1161</v>
      </c>
      <c r="C1271" s="122">
        <v>100299</v>
      </c>
      <c r="D1271" s="125">
        <v>44260</v>
      </c>
      <c r="E1271" s="126">
        <v>59.933199999999999</v>
      </c>
      <c r="F1271" s="126">
        <v>-53.696599999999997</v>
      </c>
      <c r="G1271" s="126">
        <v>-13.079700000000001</v>
      </c>
      <c r="H1271" s="126">
        <v>3.5347</v>
      </c>
      <c r="I1271" s="126">
        <v>-12.8871</v>
      </c>
      <c r="J1271" s="126">
        <v>-15.058</v>
      </c>
      <c r="K1271" s="126">
        <v>-6.5896999999999997</v>
      </c>
      <c r="L1271" s="126">
        <v>1.7396</v>
      </c>
      <c r="M1271" s="126">
        <v>4.0892999999999997</v>
      </c>
      <c r="N1271" s="126">
        <v>6.2873000000000001</v>
      </c>
      <c r="O1271" s="126">
        <v>8.8178999999999998</v>
      </c>
      <c r="P1271" s="126">
        <v>7.9122000000000003</v>
      </c>
      <c r="Q1271" s="126">
        <v>8.7744</v>
      </c>
      <c r="R1271" s="126">
        <v>9.7883999999999993</v>
      </c>
      <c r="S1271" s="119" t="s">
        <v>1833</v>
      </c>
    </row>
    <row r="1272" spans="1:19" x14ac:dyDescent="0.3">
      <c r="A1272" s="122" t="s">
        <v>1145</v>
      </c>
      <c r="B1272" s="122" t="s">
        <v>1162</v>
      </c>
      <c r="C1272" s="122">
        <v>100315</v>
      </c>
      <c r="D1272" s="125">
        <v>44260</v>
      </c>
      <c r="E1272" s="126">
        <v>56.325600000000001</v>
      </c>
      <c r="F1272" s="126">
        <v>-53.577100000000002</v>
      </c>
      <c r="G1272" s="126">
        <v>-18.742000000000001</v>
      </c>
      <c r="H1272" s="126">
        <v>-2.2486000000000002</v>
      </c>
      <c r="I1272" s="126">
        <v>-5.5903</v>
      </c>
      <c r="J1272" s="126">
        <v>-3.7545999999999999</v>
      </c>
      <c r="K1272" s="126">
        <v>-5.3455000000000004</v>
      </c>
      <c r="L1272" s="126">
        <v>-0.65190000000000003</v>
      </c>
      <c r="M1272" s="126">
        <v>1.9946999999999999</v>
      </c>
      <c r="N1272" s="126">
        <v>4.3137999999999996</v>
      </c>
      <c r="O1272" s="126">
        <v>7.5864000000000003</v>
      </c>
      <c r="P1272" s="126">
        <v>7.19</v>
      </c>
      <c r="Q1272" s="126">
        <v>8.1514000000000006</v>
      </c>
      <c r="R1272" s="126">
        <v>8.0139999999999993</v>
      </c>
      <c r="S1272" s="119" t="s">
        <v>1833</v>
      </c>
    </row>
    <row r="1273" spans="1:19" x14ac:dyDescent="0.3">
      <c r="A1273" s="122" t="s">
        <v>1145</v>
      </c>
      <c r="B1273" s="122" t="s">
        <v>1163</v>
      </c>
      <c r="C1273" s="122">
        <v>120279</v>
      </c>
      <c r="D1273" s="125">
        <v>44260</v>
      </c>
      <c r="E1273" s="126">
        <v>58.966900000000003</v>
      </c>
      <c r="F1273" s="126">
        <v>-53.4026</v>
      </c>
      <c r="G1273" s="126">
        <v>-18.582599999999999</v>
      </c>
      <c r="H1273" s="126">
        <v>-2.0861000000000001</v>
      </c>
      <c r="I1273" s="126">
        <v>-5.4267000000000003</v>
      </c>
      <c r="J1273" s="126">
        <v>-3.6067</v>
      </c>
      <c r="K1273" s="126">
        <v>-4.9505999999999997</v>
      </c>
      <c r="L1273" s="126">
        <v>-1.2200000000000001E-2</v>
      </c>
      <c r="M1273" s="126">
        <v>2.7353000000000001</v>
      </c>
      <c r="N1273" s="126">
        <v>5.1214000000000004</v>
      </c>
      <c r="O1273" s="126">
        <v>8.2825000000000006</v>
      </c>
      <c r="P1273" s="126">
        <v>7.8005000000000004</v>
      </c>
      <c r="Q1273" s="126">
        <v>7.6580000000000004</v>
      </c>
      <c r="R1273" s="126">
        <v>8.7893000000000008</v>
      </c>
      <c r="S1273" s="119" t="s">
        <v>1852</v>
      </c>
    </row>
    <row r="1274" spans="1:19" x14ac:dyDescent="0.3">
      <c r="A1274" s="122" t="s">
        <v>1145</v>
      </c>
      <c r="B1274" s="122" t="s">
        <v>1164</v>
      </c>
      <c r="C1274" s="122">
        <v>100387</v>
      </c>
      <c r="D1274" s="125">
        <v>44260</v>
      </c>
      <c r="E1274" s="126">
        <v>69.567300000000003</v>
      </c>
      <c r="F1274" s="126">
        <v>-56.628999999999998</v>
      </c>
      <c r="G1274" s="126">
        <v>-20.096699999999998</v>
      </c>
      <c r="H1274" s="126">
        <v>11.5684</v>
      </c>
      <c r="I1274" s="126">
        <v>-11.030799999999999</v>
      </c>
      <c r="J1274" s="126">
        <v>-10.859400000000001</v>
      </c>
      <c r="K1274" s="126">
        <v>-9.4512999999999998</v>
      </c>
      <c r="L1274" s="126">
        <v>-0.7702</v>
      </c>
      <c r="M1274" s="126">
        <v>1.7848999999999999</v>
      </c>
      <c r="N1274" s="126">
        <v>4.0751999999999997</v>
      </c>
      <c r="O1274" s="126">
        <v>9.0653000000000006</v>
      </c>
      <c r="P1274" s="126">
        <v>8.1971000000000007</v>
      </c>
      <c r="Q1274" s="126">
        <v>8.7386999999999997</v>
      </c>
      <c r="R1274" s="126">
        <v>9.5351999999999997</v>
      </c>
      <c r="S1274" s="119" t="s">
        <v>1852</v>
      </c>
    </row>
    <row r="1275" spans="1:19" x14ac:dyDescent="0.3">
      <c r="A1275" s="122" t="s">
        <v>1145</v>
      </c>
      <c r="B1275" s="122" t="s">
        <v>1165</v>
      </c>
      <c r="C1275" s="122">
        <v>118687</v>
      </c>
      <c r="D1275" s="125">
        <v>44260</v>
      </c>
      <c r="E1275" s="126">
        <v>74.561400000000006</v>
      </c>
      <c r="F1275" s="126">
        <v>-55.5259</v>
      </c>
      <c r="G1275" s="126">
        <v>-19.029199999999999</v>
      </c>
      <c r="H1275" s="126">
        <v>12.632400000000001</v>
      </c>
      <c r="I1275" s="126">
        <v>-9.8679000000000006</v>
      </c>
      <c r="J1275" s="126">
        <v>-9.6693999999999996</v>
      </c>
      <c r="K1275" s="126">
        <v>-8.2493999999999996</v>
      </c>
      <c r="L1275" s="126">
        <v>0.34810000000000002</v>
      </c>
      <c r="M1275" s="126">
        <v>2.8184</v>
      </c>
      <c r="N1275" s="126">
        <v>5.0636000000000001</v>
      </c>
      <c r="O1275" s="126">
        <v>9.9611000000000001</v>
      </c>
      <c r="P1275" s="126">
        <v>9.1052</v>
      </c>
      <c r="Q1275" s="126">
        <v>8.6326999999999998</v>
      </c>
      <c r="R1275" s="126">
        <v>10.4651</v>
      </c>
      <c r="S1275" s="119"/>
    </row>
    <row r="1276" spans="1:19" x14ac:dyDescent="0.3">
      <c r="A1276" s="122" t="s">
        <v>1145</v>
      </c>
      <c r="B1276" s="122" t="s">
        <v>1166</v>
      </c>
      <c r="C1276" s="122">
        <v>119714</v>
      </c>
      <c r="D1276" s="125">
        <v>44260</v>
      </c>
      <c r="E1276" s="126">
        <v>57.031999999999996</v>
      </c>
      <c r="F1276" s="126">
        <v>-14.202299999999999</v>
      </c>
      <c r="G1276" s="126">
        <v>0.87470000000000003</v>
      </c>
      <c r="H1276" s="126">
        <v>7.4619999999999997</v>
      </c>
      <c r="I1276" s="126">
        <v>-0.32850000000000001</v>
      </c>
      <c r="J1276" s="126">
        <v>2.9689999999999999</v>
      </c>
      <c r="K1276" s="126">
        <v>-1.3451</v>
      </c>
      <c r="L1276" s="126">
        <v>4.2972000000000001</v>
      </c>
      <c r="M1276" s="126">
        <v>7.6939000000000002</v>
      </c>
      <c r="N1276" s="126">
        <v>8.0113000000000003</v>
      </c>
      <c r="O1276" s="126">
        <v>9.8712999999999997</v>
      </c>
      <c r="P1276" s="126">
        <v>9.7697000000000003</v>
      </c>
      <c r="Q1276" s="126">
        <v>8.9017999999999997</v>
      </c>
      <c r="R1276" s="126">
        <v>11.595599999999999</v>
      </c>
      <c r="S1276" s="119"/>
    </row>
    <row r="1277" spans="1:19" x14ac:dyDescent="0.3">
      <c r="A1277" s="122" t="s">
        <v>1145</v>
      </c>
      <c r="B1277" s="122" t="s">
        <v>1167</v>
      </c>
      <c r="C1277" s="122">
        <v>100639</v>
      </c>
      <c r="D1277" s="125">
        <v>44260</v>
      </c>
      <c r="E1277" s="126">
        <v>54.407400000000003</v>
      </c>
      <c r="F1277" s="126">
        <v>-14.8201</v>
      </c>
      <c r="G1277" s="126">
        <v>0.22359999999999999</v>
      </c>
      <c r="H1277" s="126">
        <v>6.8037999999999998</v>
      </c>
      <c r="I1277" s="126">
        <v>-0.98799999999999999</v>
      </c>
      <c r="J1277" s="126">
        <v>2.3233999999999999</v>
      </c>
      <c r="K1277" s="126">
        <v>-1.9770000000000001</v>
      </c>
      <c r="L1277" s="126">
        <v>3.6572</v>
      </c>
      <c r="M1277" s="126">
        <v>7.0382999999999996</v>
      </c>
      <c r="N1277" s="126">
        <v>7.3483999999999998</v>
      </c>
      <c r="O1277" s="126">
        <v>9.1194000000000006</v>
      </c>
      <c r="P1277" s="126">
        <v>9.0016999999999996</v>
      </c>
      <c r="Q1277" s="126">
        <v>7.8670999999999998</v>
      </c>
      <c r="R1277" s="126">
        <v>10.9217</v>
      </c>
      <c r="S1277" s="119" t="s">
        <v>1833</v>
      </c>
    </row>
    <row r="1278" spans="1:19" x14ac:dyDescent="0.3">
      <c r="A1278" s="122" t="s">
        <v>1145</v>
      </c>
      <c r="B1278" s="122" t="s">
        <v>1168</v>
      </c>
      <c r="C1278" s="122">
        <v>119876</v>
      </c>
      <c r="D1278" s="125">
        <v>44260</v>
      </c>
      <c r="E1278" s="126">
        <v>68.717500000000001</v>
      </c>
      <c r="F1278" s="126">
        <v>5.4185999999999996</v>
      </c>
      <c r="G1278" s="126">
        <v>-2.5135999999999998</v>
      </c>
      <c r="H1278" s="126">
        <v>11.1783</v>
      </c>
      <c r="I1278" s="126">
        <v>-8.9962999999999997</v>
      </c>
      <c r="J1278" s="126">
        <v>-6.0271999999999997</v>
      </c>
      <c r="K1278" s="126">
        <v>-5.6432000000000002</v>
      </c>
      <c r="L1278" s="126">
        <v>1.1458999999999999</v>
      </c>
      <c r="M1278" s="126">
        <v>5.8208000000000002</v>
      </c>
      <c r="N1278" s="126">
        <v>6.9526000000000003</v>
      </c>
      <c r="O1278" s="126">
        <v>8.4946000000000002</v>
      </c>
      <c r="P1278" s="126">
        <v>8.3257999999999992</v>
      </c>
      <c r="Q1278" s="126">
        <v>8.6515000000000004</v>
      </c>
      <c r="R1278" s="126">
        <v>10.115500000000001</v>
      </c>
      <c r="S1278" s="119" t="s">
        <v>1833</v>
      </c>
    </row>
    <row r="1279" spans="1:19" x14ac:dyDescent="0.3">
      <c r="A1279" s="122" t="s">
        <v>1145</v>
      </c>
      <c r="B1279" s="122" t="s">
        <v>1169</v>
      </c>
      <c r="C1279" s="122">
        <v>100418</v>
      </c>
      <c r="D1279" s="125">
        <v>44260</v>
      </c>
      <c r="E1279" s="126">
        <v>64.127899999999997</v>
      </c>
      <c r="F1279" s="126">
        <v>4.5540000000000003</v>
      </c>
      <c r="G1279" s="126">
        <v>-3.3761999999999999</v>
      </c>
      <c r="H1279" s="126">
        <v>10.314299999999999</v>
      </c>
      <c r="I1279" s="126">
        <v>-9.8861000000000008</v>
      </c>
      <c r="J1279" s="126">
        <v>-6.9031000000000002</v>
      </c>
      <c r="K1279" s="126">
        <v>-6.5015999999999998</v>
      </c>
      <c r="L1279" s="126">
        <v>0.27279999999999999</v>
      </c>
      <c r="M1279" s="126">
        <v>4.9268000000000001</v>
      </c>
      <c r="N1279" s="126">
        <v>6.0667</v>
      </c>
      <c r="O1279" s="126">
        <v>7.4344999999999999</v>
      </c>
      <c r="P1279" s="126">
        <v>7.2393000000000001</v>
      </c>
      <c r="Q1279" s="126">
        <v>8.0966000000000005</v>
      </c>
      <c r="R1279" s="126">
        <v>9.1656999999999993</v>
      </c>
      <c r="S1279" s="119" t="s">
        <v>1833</v>
      </c>
    </row>
    <row r="1280" spans="1:19" x14ac:dyDescent="0.3">
      <c r="A1280" s="122" t="s">
        <v>1145</v>
      </c>
      <c r="B1280" s="122" t="s">
        <v>1170</v>
      </c>
      <c r="C1280" s="122">
        <v>148086</v>
      </c>
      <c r="D1280" s="125">
        <v>44260</v>
      </c>
      <c r="E1280" s="126">
        <v>1.6954</v>
      </c>
      <c r="F1280" s="126">
        <v>10.7676</v>
      </c>
      <c r="G1280" s="126">
        <v>11.492900000000001</v>
      </c>
      <c r="H1280" s="126">
        <v>11.404400000000001</v>
      </c>
      <c r="I1280" s="126">
        <v>11.3916</v>
      </c>
      <c r="J1280" s="126">
        <v>11.479699999999999</v>
      </c>
      <c r="K1280" s="126">
        <v>-89.604699999999994</v>
      </c>
      <c r="L1280" s="126">
        <v>-41.509500000000003</v>
      </c>
      <c r="M1280" s="126">
        <v>-25.377800000000001</v>
      </c>
      <c r="N1280" s="126">
        <v>-17.168299999999999</v>
      </c>
      <c r="O1280" s="126"/>
      <c r="P1280" s="126"/>
      <c r="Q1280" s="126">
        <v>-16.157900000000001</v>
      </c>
      <c r="R1280" s="126"/>
      <c r="S1280" s="119" t="s">
        <v>1833</v>
      </c>
    </row>
    <row r="1281" spans="1:19" x14ac:dyDescent="0.3">
      <c r="A1281" s="122" t="s">
        <v>1145</v>
      </c>
      <c r="B1281" s="122" t="s">
        <v>1171</v>
      </c>
      <c r="C1281" s="122">
        <v>148085</v>
      </c>
      <c r="D1281" s="125">
        <v>44260</v>
      </c>
      <c r="E1281" s="126">
        <v>1.5866</v>
      </c>
      <c r="F1281" s="126">
        <v>11.5062</v>
      </c>
      <c r="G1281" s="126">
        <v>11.513500000000001</v>
      </c>
      <c r="H1281" s="126">
        <v>11.528</v>
      </c>
      <c r="I1281" s="126">
        <v>11.4024</v>
      </c>
      <c r="J1281" s="126">
        <v>11.5214</v>
      </c>
      <c r="K1281" s="126">
        <v>-90.258499999999998</v>
      </c>
      <c r="L1281" s="126">
        <v>-41.834499999999998</v>
      </c>
      <c r="M1281" s="126">
        <v>-25.6035</v>
      </c>
      <c r="N1281" s="126">
        <v>-17.338799999999999</v>
      </c>
      <c r="O1281" s="126"/>
      <c r="P1281" s="126"/>
      <c r="Q1281" s="126">
        <v>-16.327000000000002</v>
      </c>
      <c r="R1281" s="126"/>
      <c r="S1281" s="119" t="s">
        <v>1833</v>
      </c>
    </row>
    <row r="1282" spans="1:19" x14ac:dyDescent="0.3">
      <c r="A1282" s="122" t="s">
        <v>1145</v>
      </c>
      <c r="B1282" s="122" t="s">
        <v>1172</v>
      </c>
      <c r="C1282" s="122">
        <v>120689</v>
      </c>
      <c r="D1282" s="125">
        <v>44260</v>
      </c>
      <c r="E1282" s="126">
        <v>53.789400000000001</v>
      </c>
      <c r="F1282" s="126">
        <v>-37.960500000000003</v>
      </c>
      <c r="G1282" s="126">
        <v>-9.1311999999999998</v>
      </c>
      <c r="H1282" s="126">
        <v>1.988</v>
      </c>
      <c r="I1282" s="126">
        <v>-7.5942999999999996</v>
      </c>
      <c r="J1282" s="126">
        <v>-3.0415999999999999</v>
      </c>
      <c r="K1282" s="126">
        <v>-3.0348999999999999</v>
      </c>
      <c r="L1282" s="126">
        <v>0.89849999999999997</v>
      </c>
      <c r="M1282" s="126">
        <v>3.9203999999999999</v>
      </c>
      <c r="N1282" s="126">
        <v>6.8021000000000003</v>
      </c>
      <c r="O1282" s="126">
        <v>0.35980000000000001</v>
      </c>
      <c r="P1282" s="126">
        <v>3.6852</v>
      </c>
      <c r="Q1282" s="126">
        <v>5.7112999999999996</v>
      </c>
      <c r="R1282" s="126">
        <v>-1.3017000000000001</v>
      </c>
      <c r="S1282" s="119" t="s">
        <v>1833</v>
      </c>
    </row>
    <row r="1283" spans="1:19" x14ac:dyDescent="0.3">
      <c r="A1283" s="122" t="s">
        <v>1145</v>
      </c>
      <c r="B1283" s="122" t="s">
        <v>1173</v>
      </c>
      <c r="C1283" s="122">
        <v>100741</v>
      </c>
      <c r="D1283" s="125">
        <v>44260</v>
      </c>
      <c r="E1283" s="126">
        <v>50.149900000000002</v>
      </c>
      <c r="F1283" s="126">
        <v>-38.388399999999997</v>
      </c>
      <c r="G1283" s="126">
        <v>-9.5996000000000006</v>
      </c>
      <c r="H1283" s="126">
        <v>1.5288999999999999</v>
      </c>
      <c r="I1283" s="126">
        <v>-8.0519999999999996</v>
      </c>
      <c r="J1283" s="126">
        <v>-3.5023</v>
      </c>
      <c r="K1283" s="126">
        <v>-3.5057999999999998</v>
      </c>
      <c r="L1283" s="126">
        <v>0.39710000000000001</v>
      </c>
      <c r="M1283" s="126">
        <v>3.3803999999999998</v>
      </c>
      <c r="N1283" s="126">
        <v>6.2184999999999997</v>
      </c>
      <c r="O1283" s="126">
        <v>-0.38869999999999999</v>
      </c>
      <c r="P1283" s="126">
        <v>2.89</v>
      </c>
      <c r="Q1283" s="126">
        <v>7.351</v>
      </c>
      <c r="R1283" s="126">
        <v>-2.0724</v>
      </c>
      <c r="S1283" s="119" t="s">
        <v>1833</v>
      </c>
    </row>
    <row r="1284" spans="1:19" x14ac:dyDescent="0.3">
      <c r="A1284" s="127" t="s">
        <v>27</v>
      </c>
      <c r="B1284" s="122"/>
      <c r="C1284" s="122"/>
      <c r="D1284" s="122"/>
      <c r="E1284" s="122"/>
      <c r="F1284" s="128">
        <f t="shared" ref="F1284:R1284" si="53">AVERAGE(F1256:F1283)</f>
        <v>-36.204396428571435</v>
      </c>
      <c r="G1284" s="128">
        <f t="shared" si="53"/>
        <v>-11.624535714285713</v>
      </c>
      <c r="H1284" s="128">
        <f t="shared" si="53"/>
        <v>3.2350321428571429</v>
      </c>
      <c r="I1284" s="128">
        <f t="shared" si="53"/>
        <v>-8.2043714285714291</v>
      </c>
      <c r="J1284" s="128">
        <f t="shared" si="53"/>
        <v>-6.0256035714285696</v>
      </c>
      <c r="K1284" s="128">
        <f t="shared" si="53"/>
        <v>-11.857696428571428</v>
      </c>
      <c r="L1284" s="128">
        <f t="shared" si="53"/>
        <v>-2.0799428571428575</v>
      </c>
      <c r="M1284" s="128">
        <f t="shared" si="53"/>
        <v>1.9320071428571419</v>
      </c>
      <c r="N1284" s="128">
        <f t="shared" si="53"/>
        <v>4.2110321428571424</v>
      </c>
      <c r="O1284" s="128">
        <f t="shared" si="53"/>
        <v>7.5856615384615385</v>
      </c>
      <c r="P1284" s="128">
        <f t="shared" si="53"/>
        <v>7.5096692307692301</v>
      </c>
      <c r="Q1284" s="128">
        <f t="shared" si="53"/>
        <v>6.3149214285714264</v>
      </c>
      <c r="R1284" s="128">
        <f t="shared" si="53"/>
        <v>8.0098153846153828</v>
      </c>
      <c r="S1284" s="119" t="s">
        <v>1833</v>
      </c>
    </row>
    <row r="1285" spans="1:19" x14ac:dyDescent="0.3">
      <c r="A1285" s="127" t="s">
        <v>408</v>
      </c>
      <c r="B1285" s="122"/>
      <c r="C1285" s="122"/>
      <c r="D1285" s="122"/>
      <c r="E1285" s="122"/>
      <c r="F1285" s="128">
        <f t="shared" ref="F1285:R1285" si="54">MEDIAN(F1256:F1283)</f>
        <v>-35.0535</v>
      </c>
      <c r="G1285" s="128">
        <f t="shared" si="54"/>
        <v>-10.765700000000001</v>
      </c>
      <c r="H1285" s="128">
        <f t="shared" si="54"/>
        <v>4.3207500000000003</v>
      </c>
      <c r="I1285" s="128">
        <f t="shared" si="54"/>
        <v>-8.3759999999999994</v>
      </c>
      <c r="J1285" s="128">
        <f t="shared" si="54"/>
        <v>-5.4676999999999998</v>
      </c>
      <c r="K1285" s="128">
        <f t="shared" si="54"/>
        <v>-5.7558000000000007</v>
      </c>
      <c r="L1285" s="128">
        <f t="shared" si="54"/>
        <v>0.77859999999999996</v>
      </c>
      <c r="M1285" s="128">
        <f t="shared" si="54"/>
        <v>3.9547999999999996</v>
      </c>
      <c r="N1285" s="128">
        <f t="shared" si="54"/>
        <v>5.7577499999999997</v>
      </c>
      <c r="O1285" s="128">
        <f t="shared" si="54"/>
        <v>8.5991500000000016</v>
      </c>
      <c r="P1285" s="128">
        <f t="shared" si="54"/>
        <v>8.0825999999999993</v>
      </c>
      <c r="Q1285" s="128">
        <f t="shared" si="54"/>
        <v>8.2476500000000001</v>
      </c>
      <c r="R1285" s="128">
        <f t="shared" si="54"/>
        <v>9.5807000000000002</v>
      </c>
      <c r="S1285" s="119" t="s">
        <v>1851</v>
      </c>
    </row>
    <row r="1286" spans="1:19" x14ac:dyDescent="0.3">
      <c r="A1286" s="122"/>
      <c r="B1286" s="122"/>
      <c r="C1286" s="122"/>
      <c r="D1286" s="122"/>
      <c r="E1286" s="122"/>
      <c r="F1286" s="122"/>
      <c r="G1286" s="122"/>
      <c r="H1286" s="122"/>
      <c r="I1286" s="122"/>
      <c r="J1286" s="122"/>
      <c r="K1286" s="122"/>
      <c r="L1286" s="122"/>
      <c r="M1286" s="122"/>
      <c r="N1286" s="122"/>
      <c r="O1286" s="122"/>
      <c r="P1286" s="122"/>
      <c r="Q1286" s="122"/>
      <c r="R1286" s="122"/>
      <c r="S1286" s="119" t="s">
        <v>1851</v>
      </c>
    </row>
    <row r="1287" spans="1:19" x14ac:dyDescent="0.3">
      <c r="A1287" s="124" t="s">
        <v>1174</v>
      </c>
      <c r="B1287" s="124"/>
      <c r="C1287" s="124"/>
      <c r="D1287" s="124"/>
      <c r="E1287" s="124"/>
      <c r="F1287" s="124"/>
      <c r="G1287" s="124"/>
      <c r="H1287" s="124"/>
      <c r="I1287" s="124"/>
      <c r="J1287" s="124"/>
      <c r="K1287" s="124"/>
      <c r="L1287" s="124"/>
      <c r="M1287" s="124"/>
      <c r="N1287" s="124"/>
      <c r="O1287" s="124"/>
      <c r="P1287" s="124"/>
      <c r="Q1287" s="124"/>
      <c r="R1287" s="124"/>
      <c r="S1287" s="119"/>
    </row>
    <row r="1288" spans="1:19" x14ac:dyDescent="0.3">
      <c r="A1288" s="122" t="s">
        <v>1175</v>
      </c>
      <c r="B1288" s="122" t="s">
        <v>1176</v>
      </c>
      <c r="C1288" s="122">
        <v>101592</v>
      </c>
      <c r="D1288" s="125">
        <v>44260</v>
      </c>
      <c r="E1288" s="126">
        <v>356.38</v>
      </c>
      <c r="F1288" s="126">
        <v>-1.4708000000000001</v>
      </c>
      <c r="G1288" s="126">
        <v>0.59840000000000004</v>
      </c>
      <c r="H1288" s="126">
        <v>3.2416999999999998</v>
      </c>
      <c r="I1288" s="126">
        <v>3.7888999999999999</v>
      </c>
      <c r="J1288" s="126">
        <v>6.7773000000000003</v>
      </c>
      <c r="K1288" s="126">
        <v>17.1724</v>
      </c>
      <c r="L1288" s="126">
        <v>35.248600000000003</v>
      </c>
      <c r="M1288" s="126">
        <v>59.833199999999998</v>
      </c>
      <c r="N1288" s="126">
        <v>31.302</v>
      </c>
      <c r="O1288" s="126">
        <v>4.4028999999999998</v>
      </c>
      <c r="P1288" s="126">
        <v>12.504300000000001</v>
      </c>
      <c r="Q1288" s="126">
        <v>21.392700000000001</v>
      </c>
      <c r="R1288" s="126">
        <v>13.171099999999999</v>
      </c>
      <c r="S1288" s="119"/>
    </row>
    <row r="1289" spans="1:19" x14ac:dyDescent="0.3">
      <c r="A1289" s="122" t="s">
        <v>1175</v>
      </c>
      <c r="B1289" s="122" t="s">
        <v>1177</v>
      </c>
      <c r="C1289" s="122">
        <v>119620</v>
      </c>
      <c r="D1289" s="125">
        <v>44260</v>
      </c>
      <c r="E1289" s="126">
        <v>382.23</v>
      </c>
      <c r="F1289" s="126">
        <v>-1.4719</v>
      </c>
      <c r="G1289" s="126">
        <v>0.60270000000000001</v>
      </c>
      <c r="H1289" s="126">
        <v>3.2551999999999999</v>
      </c>
      <c r="I1289" s="126">
        <v>3.8189000000000002</v>
      </c>
      <c r="J1289" s="126">
        <v>6.8398000000000003</v>
      </c>
      <c r="K1289" s="126">
        <v>17.425000000000001</v>
      </c>
      <c r="L1289" s="126">
        <v>35.870199999999997</v>
      </c>
      <c r="M1289" s="126">
        <v>60.986400000000003</v>
      </c>
      <c r="N1289" s="126">
        <v>32.548499999999997</v>
      </c>
      <c r="O1289" s="126">
        <v>5.3552</v>
      </c>
      <c r="P1289" s="126">
        <v>13.5379</v>
      </c>
      <c r="Q1289" s="126">
        <v>15.225899999999999</v>
      </c>
      <c r="R1289" s="126">
        <v>14.244300000000001</v>
      </c>
      <c r="S1289" s="118"/>
    </row>
    <row r="1290" spans="1:19" x14ac:dyDescent="0.3">
      <c r="A1290" s="122" t="s">
        <v>1175</v>
      </c>
      <c r="B1290" s="122" t="s">
        <v>1178</v>
      </c>
      <c r="C1290" s="122">
        <v>120505</v>
      </c>
      <c r="D1290" s="125">
        <v>44260</v>
      </c>
      <c r="E1290" s="126">
        <v>60.91</v>
      </c>
      <c r="F1290" s="126">
        <v>-1.2002999999999999</v>
      </c>
      <c r="G1290" s="126">
        <v>0.27989999999999998</v>
      </c>
      <c r="H1290" s="126">
        <v>3.1673</v>
      </c>
      <c r="I1290" s="126">
        <v>2.6977000000000002</v>
      </c>
      <c r="J1290" s="126">
        <v>5.3806000000000003</v>
      </c>
      <c r="K1290" s="126">
        <v>14.794600000000001</v>
      </c>
      <c r="L1290" s="126">
        <v>33.457500000000003</v>
      </c>
      <c r="M1290" s="126">
        <v>49.692799999999998</v>
      </c>
      <c r="N1290" s="126">
        <v>38.243299999999998</v>
      </c>
      <c r="O1290" s="126">
        <v>20.115100000000002</v>
      </c>
      <c r="P1290" s="126">
        <v>21.268599999999999</v>
      </c>
      <c r="Q1290" s="126">
        <v>20.024799999999999</v>
      </c>
      <c r="R1290" s="126">
        <v>26.781400000000001</v>
      </c>
      <c r="S1290" s="121"/>
    </row>
    <row r="1291" spans="1:19" x14ac:dyDescent="0.3">
      <c r="A1291" s="122" t="s">
        <v>1175</v>
      </c>
      <c r="B1291" s="122" t="s">
        <v>1179</v>
      </c>
      <c r="C1291" s="122">
        <v>114564</v>
      </c>
      <c r="D1291" s="125">
        <v>44260</v>
      </c>
      <c r="E1291" s="126">
        <v>55.12</v>
      </c>
      <c r="F1291" s="126">
        <v>-1.2185999999999999</v>
      </c>
      <c r="G1291" s="126">
        <v>0.25459999999999999</v>
      </c>
      <c r="H1291" s="126">
        <v>3.1436999999999999</v>
      </c>
      <c r="I1291" s="126">
        <v>2.6442999999999999</v>
      </c>
      <c r="J1291" s="126">
        <v>5.2712000000000003</v>
      </c>
      <c r="K1291" s="126">
        <v>14.404299999999999</v>
      </c>
      <c r="L1291" s="126">
        <v>32.563699999999997</v>
      </c>
      <c r="M1291" s="126">
        <v>48.132199999999997</v>
      </c>
      <c r="N1291" s="126">
        <v>36.368099999999998</v>
      </c>
      <c r="O1291" s="126">
        <v>18.594899999999999</v>
      </c>
      <c r="P1291" s="126">
        <v>19.794499999999999</v>
      </c>
      <c r="Q1291" s="126">
        <v>18.513300000000001</v>
      </c>
      <c r="R1291" s="126">
        <v>25.080200000000001</v>
      </c>
      <c r="S1291" s="119"/>
    </row>
    <row r="1292" spans="1:19" x14ac:dyDescent="0.3">
      <c r="A1292" s="122" t="s">
        <v>1175</v>
      </c>
      <c r="B1292" s="122" t="s">
        <v>1180</v>
      </c>
      <c r="C1292" s="122">
        <v>113327</v>
      </c>
      <c r="D1292" s="125">
        <v>44260</v>
      </c>
      <c r="E1292" s="126">
        <v>12.96</v>
      </c>
      <c r="F1292" s="126">
        <v>-1.4449000000000001</v>
      </c>
      <c r="G1292" s="126">
        <v>0.62109999999999999</v>
      </c>
      <c r="H1292" s="126">
        <v>3.3492999999999999</v>
      </c>
      <c r="I1292" s="126">
        <v>3.8462000000000001</v>
      </c>
      <c r="J1292" s="126">
        <v>6.1425000000000001</v>
      </c>
      <c r="K1292" s="126">
        <v>15.405200000000001</v>
      </c>
      <c r="L1292" s="126">
        <v>35.8491</v>
      </c>
      <c r="M1292" s="126">
        <v>59.0184</v>
      </c>
      <c r="N1292" s="126">
        <v>44</v>
      </c>
      <c r="O1292" s="126">
        <v>9.9041999999999994</v>
      </c>
      <c r="P1292" s="126">
        <v>14.852399999999999</v>
      </c>
      <c r="Q1292" s="126">
        <v>2.5184000000000002</v>
      </c>
      <c r="R1292" s="126">
        <v>21.530899999999999</v>
      </c>
      <c r="S1292" s="119"/>
    </row>
    <row r="1293" spans="1:19" x14ac:dyDescent="0.3">
      <c r="A1293" s="122" t="s">
        <v>1175</v>
      </c>
      <c r="B1293" s="122" t="s">
        <v>1181</v>
      </c>
      <c r="C1293" s="122">
        <v>119392</v>
      </c>
      <c r="D1293" s="125">
        <v>44260</v>
      </c>
      <c r="E1293" s="126">
        <v>13.86</v>
      </c>
      <c r="F1293" s="126">
        <v>-1.4225000000000001</v>
      </c>
      <c r="G1293" s="126">
        <v>0.65359999999999996</v>
      </c>
      <c r="H1293" s="126">
        <v>3.4327999999999999</v>
      </c>
      <c r="I1293" s="126">
        <v>3.976</v>
      </c>
      <c r="J1293" s="126">
        <v>6.2882999999999996</v>
      </c>
      <c r="K1293" s="126">
        <v>15.7895</v>
      </c>
      <c r="L1293" s="126">
        <v>36.417299999999997</v>
      </c>
      <c r="M1293" s="126">
        <v>60.046199999999999</v>
      </c>
      <c r="N1293" s="126">
        <v>45.130899999999997</v>
      </c>
      <c r="O1293" s="126">
        <v>10.895899999999999</v>
      </c>
      <c r="P1293" s="126">
        <v>15.8375</v>
      </c>
      <c r="Q1293" s="126">
        <v>7.9397000000000002</v>
      </c>
      <c r="R1293" s="126">
        <v>22.506699999999999</v>
      </c>
      <c r="S1293" s="119"/>
    </row>
    <row r="1294" spans="1:19" x14ac:dyDescent="0.3">
      <c r="A1294" s="122" t="s">
        <v>1175</v>
      </c>
      <c r="B1294" s="122" t="s">
        <v>1182</v>
      </c>
      <c r="C1294" s="122">
        <v>113566</v>
      </c>
      <c r="D1294" s="125">
        <v>44260</v>
      </c>
      <c r="E1294" s="126">
        <v>47.442</v>
      </c>
      <c r="F1294" s="126">
        <v>-1.9631000000000001</v>
      </c>
      <c r="G1294" s="126">
        <v>0.22819999999999999</v>
      </c>
      <c r="H1294" s="126">
        <v>3.5467</v>
      </c>
      <c r="I1294" s="126">
        <v>5.2302</v>
      </c>
      <c r="J1294" s="126">
        <v>10.430400000000001</v>
      </c>
      <c r="K1294" s="126">
        <v>21.152200000000001</v>
      </c>
      <c r="L1294" s="126">
        <v>40.025399999999998</v>
      </c>
      <c r="M1294" s="126">
        <v>60.809399999999997</v>
      </c>
      <c r="N1294" s="126">
        <v>41.411099999999998</v>
      </c>
      <c r="O1294" s="126">
        <v>11.6157</v>
      </c>
      <c r="P1294" s="126">
        <v>15.883699999999999</v>
      </c>
      <c r="Q1294" s="126">
        <v>11.052</v>
      </c>
      <c r="R1294" s="126">
        <v>24.666699999999999</v>
      </c>
      <c r="S1294" s="118"/>
    </row>
    <row r="1295" spans="1:19" x14ac:dyDescent="0.3">
      <c r="A1295" s="122" t="s">
        <v>1175</v>
      </c>
      <c r="B1295" s="122" t="s">
        <v>1183</v>
      </c>
      <c r="C1295" s="122">
        <v>120002</v>
      </c>
      <c r="D1295" s="125">
        <v>44260</v>
      </c>
      <c r="E1295" s="126">
        <v>52.893000000000001</v>
      </c>
      <c r="F1295" s="126">
        <v>-1.9574</v>
      </c>
      <c r="G1295" s="126">
        <v>0.2407</v>
      </c>
      <c r="H1295" s="126">
        <v>3.5756999999999999</v>
      </c>
      <c r="I1295" s="126">
        <v>5.2953000000000001</v>
      </c>
      <c r="J1295" s="126">
        <v>10.5646</v>
      </c>
      <c r="K1295" s="126">
        <v>21.637799999999999</v>
      </c>
      <c r="L1295" s="126">
        <v>41.108199999999997</v>
      </c>
      <c r="M1295" s="126">
        <v>62.657600000000002</v>
      </c>
      <c r="N1295" s="126">
        <v>43.477600000000002</v>
      </c>
      <c r="O1295" s="126">
        <v>13.3017</v>
      </c>
      <c r="P1295" s="126">
        <v>17.652100000000001</v>
      </c>
      <c r="Q1295" s="126">
        <v>19.336099999999998</v>
      </c>
      <c r="R1295" s="126">
        <v>26.4755</v>
      </c>
      <c r="S1295" s="118"/>
    </row>
    <row r="1296" spans="1:19" x14ac:dyDescent="0.3">
      <c r="A1296" s="122" t="s">
        <v>1175</v>
      </c>
      <c r="B1296" s="122" t="s">
        <v>1184</v>
      </c>
      <c r="C1296" s="122">
        <v>119071</v>
      </c>
      <c r="D1296" s="125">
        <v>44260</v>
      </c>
      <c r="E1296" s="126">
        <v>82.384</v>
      </c>
      <c r="F1296" s="126">
        <v>-1.3494999999999999</v>
      </c>
      <c r="G1296" s="126">
        <v>8.3799999999999999E-2</v>
      </c>
      <c r="H1296" s="126">
        <v>2.9054000000000002</v>
      </c>
      <c r="I1296" s="126">
        <v>2.6055000000000001</v>
      </c>
      <c r="J1296" s="126">
        <v>4.032</v>
      </c>
      <c r="K1296" s="126">
        <v>11.087999999999999</v>
      </c>
      <c r="L1296" s="126">
        <v>28.356000000000002</v>
      </c>
      <c r="M1296" s="126">
        <v>48.445</v>
      </c>
      <c r="N1296" s="126">
        <v>32.605800000000002</v>
      </c>
      <c r="O1296" s="126">
        <v>12.520899999999999</v>
      </c>
      <c r="P1296" s="126">
        <v>19.511900000000001</v>
      </c>
      <c r="Q1296" s="126">
        <v>18.766300000000001</v>
      </c>
      <c r="R1296" s="126">
        <v>22.216999999999999</v>
      </c>
      <c r="S1296" s="118"/>
    </row>
    <row r="1297" spans="1:19" x14ac:dyDescent="0.3">
      <c r="A1297" s="122" t="s">
        <v>1175</v>
      </c>
      <c r="B1297" s="122" t="s">
        <v>1185</v>
      </c>
      <c r="C1297" s="122">
        <v>104481</v>
      </c>
      <c r="D1297" s="125">
        <v>44260</v>
      </c>
      <c r="E1297" s="126">
        <v>77.272999999999996</v>
      </c>
      <c r="F1297" s="126">
        <v>-1.3519000000000001</v>
      </c>
      <c r="G1297" s="126">
        <v>7.6399999999999996E-2</v>
      </c>
      <c r="H1297" s="126">
        <v>2.8853</v>
      </c>
      <c r="I1297" s="126">
        <v>2.5670999999999999</v>
      </c>
      <c r="J1297" s="126">
        <v>3.9538000000000002</v>
      </c>
      <c r="K1297" s="126">
        <v>10.8127</v>
      </c>
      <c r="L1297" s="126">
        <v>27.732399999999998</v>
      </c>
      <c r="M1297" s="126">
        <v>47.383200000000002</v>
      </c>
      <c r="N1297" s="126">
        <v>31.349699999999999</v>
      </c>
      <c r="O1297" s="126">
        <v>11.516</v>
      </c>
      <c r="P1297" s="126">
        <v>18.471599999999999</v>
      </c>
      <c r="Q1297" s="126">
        <v>15.3545</v>
      </c>
      <c r="R1297" s="126">
        <v>21.083600000000001</v>
      </c>
      <c r="S1297" s="118"/>
    </row>
    <row r="1298" spans="1:19" x14ac:dyDescent="0.3">
      <c r="A1298" s="122" t="s">
        <v>1175</v>
      </c>
      <c r="B1298" s="122" t="s">
        <v>1186</v>
      </c>
      <c r="C1298" s="122">
        <v>140228</v>
      </c>
      <c r="D1298" s="125">
        <v>44260</v>
      </c>
      <c r="E1298" s="126">
        <v>43.713999999999999</v>
      </c>
      <c r="F1298" s="126">
        <v>-1.8456999999999999</v>
      </c>
      <c r="G1298" s="126">
        <v>0.18329999999999999</v>
      </c>
      <c r="H1298" s="126">
        <v>2.4851000000000001</v>
      </c>
      <c r="I1298" s="126">
        <v>2.3555000000000001</v>
      </c>
      <c r="J1298" s="126">
        <v>6.6376999999999997</v>
      </c>
      <c r="K1298" s="126">
        <v>20.830300000000001</v>
      </c>
      <c r="L1298" s="126">
        <v>43.6873</v>
      </c>
      <c r="M1298" s="126">
        <v>71.973699999999994</v>
      </c>
      <c r="N1298" s="126">
        <v>46.982300000000002</v>
      </c>
      <c r="O1298" s="126">
        <v>12.971299999999999</v>
      </c>
      <c r="P1298" s="126">
        <v>19.419899999999998</v>
      </c>
      <c r="Q1298" s="126">
        <v>21.020800000000001</v>
      </c>
      <c r="R1298" s="126">
        <v>26.8597</v>
      </c>
      <c r="S1298" s="118"/>
    </row>
    <row r="1299" spans="1:19" x14ac:dyDescent="0.3">
      <c r="A1299" s="122" t="s">
        <v>1175</v>
      </c>
      <c r="B1299" s="122" t="s">
        <v>1187</v>
      </c>
      <c r="C1299" s="122">
        <v>140225</v>
      </c>
      <c r="D1299" s="125">
        <v>44260</v>
      </c>
      <c r="E1299" s="126">
        <v>39.884</v>
      </c>
      <c r="F1299" s="126">
        <v>-1.8482000000000001</v>
      </c>
      <c r="G1299" s="126">
        <v>0.17330000000000001</v>
      </c>
      <c r="H1299" s="126">
        <v>2.4584000000000001</v>
      </c>
      <c r="I1299" s="126">
        <v>2.306</v>
      </c>
      <c r="J1299" s="126">
        <v>6.5335000000000001</v>
      </c>
      <c r="K1299" s="126">
        <v>20.408200000000001</v>
      </c>
      <c r="L1299" s="126">
        <v>42.6875</v>
      </c>
      <c r="M1299" s="126">
        <v>70.073800000000006</v>
      </c>
      <c r="N1299" s="126">
        <v>44.753700000000002</v>
      </c>
      <c r="O1299" s="126">
        <v>11.2836</v>
      </c>
      <c r="P1299" s="126">
        <v>18.05</v>
      </c>
      <c r="Q1299" s="126">
        <v>11.049099999999999</v>
      </c>
      <c r="R1299" s="126">
        <v>24.8856</v>
      </c>
      <c r="S1299" s="118"/>
    </row>
    <row r="1300" spans="1:19" x14ac:dyDescent="0.3">
      <c r="A1300" s="122" t="s">
        <v>1175</v>
      </c>
      <c r="B1300" s="122" t="s">
        <v>1188</v>
      </c>
      <c r="C1300" s="122">
        <v>100473</v>
      </c>
      <c r="D1300" s="125">
        <v>44260</v>
      </c>
      <c r="E1300" s="126">
        <v>1292.0820000000001</v>
      </c>
      <c r="F1300" s="126">
        <v>-1.6763999999999999</v>
      </c>
      <c r="G1300" s="126">
        <v>0.27089999999999997</v>
      </c>
      <c r="H1300" s="126">
        <v>3.2376999999999998</v>
      </c>
      <c r="I1300" s="126">
        <v>3.1966999999999999</v>
      </c>
      <c r="J1300" s="126">
        <v>6.0016999999999996</v>
      </c>
      <c r="K1300" s="126">
        <v>16.327300000000001</v>
      </c>
      <c r="L1300" s="126">
        <v>40.707599999999999</v>
      </c>
      <c r="M1300" s="126">
        <v>60.447800000000001</v>
      </c>
      <c r="N1300" s="126">
        <v>38.289200000000001</v>
      </c>
      <c r="O1300" s="126">
        <v>9.9905000000000008</v>
      </c>
      <c r="P1300" s="126">
        <v>15.7614</v>
      </c>
      <c r="Q1300" s="126">
        <v>19.509599999999999</v>
      </c>
      <c r="R1300" s="126">
        <v>18.0136</v>
      </c>
      <c r="S1300" s="118"/>
    </row>
    <row r="1301" spans="1:19" x14ac:dyDescent="0.3">
      <c r="A1301" s="122" t="s">
        <v>1175</v>
      </c>
      <c r="B1301" s="122" t="s">
        <v>1189</v>
      </c>
      <c r="C1301" s="122">
        <v>118533</v>
      </c>
      <c r="D1301" s="125">
        <v>44260</v>
      </c>
      <c r="E1301" s="126">
        <v>1401.508</v>
      </c>
      <c r="F1301" s="126">
        <v>-1.6744000000000001</v>
      </c>
      <c r="G1301" s="126">
        <v>0.27739999999999998</v>
      </c>
      <c r="H1301" s="126">
        <v>3.2534999999999998</v>
      </c>
      <c r="I1301" s="126">
        <v>3.2284000000000002</v>
      </c>
      <c r="J1301" s="126">
        <v>6.0670000000000002</v>
      </c>
      <c r="K1301" s="126">
        <v>16.564800000000002</v>
      </c>
      <c r="L1301" s="126">
        <v>41.278599999999997</v>
      </c>
      <c r="M1301" s="126">
        <v>61.425899999999999</v>
      </c>
      <c r="N1301" s="126">
        <v>39.432099999999998</v>
      </c>
      <c r="O1301" s="126">
        <v>10.991300000000001</v>
      </c>
      <c r="P1301" s="126">
        <v>16.867899999999999</v>
      </c>
      <c r="Q1301" s="126">
        <v>19.2043</v>
      </c>
      <c r="R1301" s="126">
        <v>19.033200000000001</v>
      </c>
      <c r="S1301" s="118"/>
    </row>
    <row r="1302" spans="1:19" x14ac:dyDescent="0.3">
      <c r="A1302" s="122" t="s">
        <v>1175</v>
      </c>
      <c r="B1302" s="122" t="s">
        <v>1190</v>
      </c>
      <c r="C1302" s="122">
        <v>105758</v>
      </c>
      <c r="D1302" s="125">
        <v>44260</v>
      </c>
      <c r="E1302" s="126">
        <v>74.466999999999999</v>
      </c>
      <c r="F1302" s="126">
        <v>-1.7040999999999999</v>
      </c>
      <c r="G1302" s="126">
        <v>-0.26919999999999999</v>
      </c>
      <c r="H1302" s="126">
        <v>2.6055000000000001</v>
      </c>
      <c r="I1302" s="126">
        <v>3.1242000000000001</v>
      </c>
      <c r="J1302" s="126">
        <v>6.6296999999999997</v>
      </c>
      <c r="K1302" s="126">
        <v>16.695699999999999</v>
      </c>
      <c r="L1302" s="126">
        <v>37.071800000000003</v>
      </c>
      <c r="M1302" s="126">
        <v>63.125999999999998</v>
      </c>
      <c r="N1302" s="126">
        <v>38.824800000000003</v>
      </c>
      <c r="O1302" s="126">
        <v>9.5810999999999993</v>
      </c>
      <c r="P1302" s="126">
        <v>16.510300000000001</v>
      </c>
      <c r="Q1302" s="126">
        <v>15.778499999999999</v>
      </c>
      <c r="R1302" s="126">
        <v>18.708200000000001</v>
      </c>
      <c r="S1302" s="118"/>
    </row>
    <row r="1303" spans="1:19" x14ac:dyDescent="0.3">
      <c r="A1303" s="122" t="s">
        <v>1175</v>
      </c>
      <c r="B1303" s="122" t="s">
        <v>1191</v>
      </c>
      <c r="C1303" s="122">
        <v>118989</v>
      </c>
      <c r="D1303" s="125">
        <v>44260</v>
      </c>
      <c r="E1303" s="126">
        <v>79.619</v>
      </c>
      <c r="F1303" s="126">
        <v>-1.7000999999999999</v>
      </c>
      <c r="G1303" s="126">
        <v>-0.2606</v>
      </c>
      <c r="H1303" s="126">
        <v>2.6215999999999999</v>
      </c>
      <c r="I1303" s="126">
        <v>3.1520999999999999</v>
      </c>
      <c r="J1303" s="126">
        <v>6.6849999999999996</v>
      </c>
      <c r="K1303" s="126">
        <v>16.889099999999999</v>
      </c>
      <c r="L1303" s="126">
        <v>37.525500000000001</v>
      </c>
      <c r="M1303" s="126">
        <v>63.9465</v>
      </c>
      <c r="N1303" s="126">
        <v>39.790399999999998</v>
      </c>
      <c r="O1303" s="126">
        <v>10.4809</v>
      </c>
      <c r="P1303" s="126">
        <v>17.539400000000001</v>
      </c>
      <c r="Q1303" s="126">
        <v>19.4206</v>
      </c>
      <c r="R1303" s="126">
        <v>19.5122</v>
      </c>
      <c r="S1303" s="118"/>
    </row>
    <row r="1304" spans="1:19" x14ac:dyDescent="0.3">
      <c r="A1304" s="122" t="s">
        <v>1175</v>
      </c>
      <c r="B1304" s="122" t="s">
        <v>1192</v>
      </c>
      <c r="C1304" s="122">
        <v>102528</v>
      </c>
      <c r="D1304" s="125">
        <v>44260</v>
      </c>
      <c r="E1304" s="126">
        <v>129.36000000000001</v>
      </c>
      <c r="F1304" s="126">
        <v>-1.6797</v>
      </c>
      <c r="G1304" s="126">
        <v>0.5988</v>
      </c>
      <c r="H1304" s="126">
        <v>3.1168</v>
      </c>
      <c r="I1304" s="126">
        <v>4.2637</v>
      </c>
      <c r="J1304" s="126">
        <v>6.6798999999999999</v>
      </c>
      <c r="K1304" s="126">
        <v>18.678899999999999</v>
      </c>
      <c r="L1304" s="126">
        <v>39.788200000000003</v>
      </c>
      <c r="M1304" s="126">
        <v>66.937700000000007</v>
      </c>
      <c r="N1304" s="126">
        <v>44.2301</v>
      </c>
      <c r="O1304" s="126">
        <v>8.5158000000000005</v>
      </c>
      <c r="P1304" s="126">
        <v>15.5275</v>
      </c>
      <c r="Q1304" s="126">
        <v>16.936900000000001</v>
      </c>
      <c r="R1304" s="126">
        <v>18.6798</v>
      </c>
      <c r="S1304" s="118"/>
    </row>
    <row r="1305" spans="1:19" x14ac:dyDescent="0.3">
      <c r="A1305" s="122" t="s">
        <v>1175</v>
      </c>
      <c r="B1305" s="122" t="s">
        <v>1193</v>
      </c>
      <c r="C1305" s="122">
        <v>120381</v>
      </c>
      <c r="D1305" s="125">
        <v>44260</v>
      </c>
      <c r="E1305" s="126">
        <v>139.43</v>
      </c>
      <c r="F1305" s="126">
        <v>-1.6782999999999999</v>
      </c>
      <c r="G1305" s="126">
        <v>0.60609999999999997</v>
      </c>
      <c r="H1305" s="126">
        <v>3.1362999999999999</v>
      </c>
      <c r="I1305" s="126">
        <v>4.3013000000000003</v>
      </c>
      <c r="J1305" s="126">
        <v>6.7447999999999997</v>
      </c>
      <c r="K1305" s="126">
        <v>18.937100000000001</v>
      </c>
      <c r="L1305" s="126">
        <v>40.384599999999999</v>
      </c>
      <c r="M1305" s="126">
        <v>68.068899999999999</v>
      </c>
      <c r="N1305" s="126">
        <v>45.5276</v>
      </c>
      <c r="O1305" s="126">
        <v>9.6000999999999994</v>
      </c>
      <c r="P1305" s="126">
        <v>16.690100000000001</v>
      </c>
      <c r="Q1305" s="126">
        <v>18.787299999999998</v>
      </c>
      <c r="R1305" s="126">
        <v>19.782699999999998</v>
      </c>
      <c r="S1305" s="118"/>
    </row>
    <row r="1306" spans="1:19" x14ac:dyDescent="0.3">
      <c r="A1306" s="122" t="s">
        <v>1175</v>
      </c>
      <c r="B1306" s="122" t="s">
        <v>1194</v>
      </c>
      <c r="C1306" s="122">
        <v>140460</v>
      </c>
      <c r="D1306" s="125">
        <v>44260</v>
      </c>
      <c r="E1306" s="126">
        <v>14.51</v>
      </c>
      <c r="F1306" s="126">
        <v>-1.7603</v>
      </c>
      <c r="G1306" s="126">
        <v>-0.6845</v>
      </c>
      <c r="H1306" s="126">
        <v>2.1112000000000002</v>
      </c>
      <c r="I1306" s="126">
        <v>2.0394000000000001</v>
      </c>
      <c r="J1306" s="126">
        <v>5.6040999999999999</v>
      </c>
      <c r="K1306" s="126">
        <v>15.894600000000001</v>
      </c>
      <c r="L1306" s="126">
        <v>35.988799999999998</v>
      </c>
      <c r="M1306" s="126">
        <v>58.061</v>
      </c>
      <c r="N1306" s="126">
        <v>36.886800000000001</v>
      </c>
      <c r="O1306" s="126">
        <v>7.4622000000000002</v>
      </c>
      <c r="P1306" s="126"/>
      <c r="Q1306" s="126">
        <v>9.4810999999999996</v>
      </c>
      <c r="R1306" s="126">
        <v>16.589700000000001</v>
      </c>
      <c r="S1306" s="118"/>
    </row>
    <row r="1307" spans="1:19" x14ac:dyDescent="0.3">
      <c r="A1307" s="122" t="s">
        <v>1175</v>
      </c>
      <c r="B1307" s="122" t="s">
        <v>1195</v>
      </c>
      <c r="C1307" s="122">
        <v>140461</v>
      </c>
      <c r="D1307" s="125">
        <v>44260</v>
      </c>
      <c r="E1307" s="126">
        <v>15.59</v>
      </c>
      <c r="F1307" s="126">
        <v>-1.7023999999999999</v>
      </c>
      <c r="G1307" s="126">
        <v>-0.63729999999999998</v>
      </c>
      <c r="H1307" s="126">
        <v>2.1625000000000001</v>
      </c>
      <c r="I1307" s="126">
        <v>2.0956000000000001</v>
      </c>
      <c r="J1307" s="126">
        <v>5.6948999999999996</v>
      </c>
      <c r="K1307" s="126">
        <v>16.256499999999999</v>
      </c>
      <c r="L1307" s="126">
        <v>36.634500000000003</v>
      </c>
      <c r="M1307" s="126">
        <v>59.244100000000003</v>
      </c>
      <c r="N1307" s="126">
        <v>38.086799999999997</v>
      </c>
      <c r="O1307" s="126">
        <v>8.9563000000000006</v>
      </c>
      <c r="P1307" s="126"/>
      <c r="Q1307" s="126">
        <v>11.410399999999999</v>
      </c>
      <c r="R1307" s="126">
        <v>17.7974</v>
      </c>
      <c r="S1307" s="118"/>
    </row>
    <row r="1308" spans="1:19" x14ac:dyDescent="0.3">
      <c r="A1308" s="122" t="s">
        <v>1175</v>
      </c>
      <c r="B1308" s="122" t="s">
        <v>1196</v>
      </c>
      <c r="C1308" s="122">
        <v>105503</v>
      </c>
      <c r="D1308" s="125">
        <v>44260</v>
      </c>
      <c r="E1308" s="126">
        <v>69.91</v>
      </c>
      <c r="F1308" s="126">
        <v>-1.6322000000000001</v>
      </c>
      <c r="G1308" s="126">
        <v>-0.52649999999999997</v>
      </c>
      <c r="H1308" s="126">
        <v>1.407</v>
      </c>
      <c r="I1308" s="126">
        <v>1.0698000000000001</v>
      </c>
      <c r="J1308" s="126">
        <v>3.4325000000000001</v>
      </c>
      <c r="K1308" s="126">
        <v>15.9178</v>
      </c>
      <c r="L1308" s="126">
        <v>33.6967</v>
      </c>
      <c r="M1308" s="126">
        <v>50.765599999999999</v>
      </c>
      <c r="N1308" s="126">
        <v>33.212699999999998</v>
      </c>
      <c r="O1308" s="126">
        <v>13.9842</v>
      </c>
      <c r="P1308" s="126">
        <v>17.557600000000001</v>
      </c>
      <c r="Q1308" s="126">
        <v>15.0303</v>
      </c>
      <c r="R1308" s="126">
        <v>21.3491</v>
      </c>
      <c r="S1308" s="118"/>
    </row>
    <row r="1309" spans="1:19" x14ac:dyDescent="0.3">
      <c r="A1309" s="122" t="s">
        <v>1175</v>
      </c>
      <c r="B1309" s="122" t="s">
        <v>1197</v>
      </c>
      <c r="C1309" s="122">
        <v>120403</v>
      </c>
      <c r="D1309" s="125">
        <v>44260</v>
      </c>
      <c r="E1309" s="126">
        <v>79.27</v>
      </c>
      <c r="F1309" s="126">
        <v>-1.6134999999999999</v>
      </c>
      <c r="G1309" s="126">
        <v>-0.50209999999999999</v>
      </c>
      <c r="H1309" s="126">
        <v>1.4460999999999999</v>
      </c>
      <c r="I1309" s="126">
        <v>1.1355</v>
      </c>
      <c r="J1309" s="126">
        <v>3.5668000000000002</v>
      </c>
      <c r="K1309" s="126">
        <v>16.368200000000002</v>
      </c>
      <c r="L1309" s="126">
        <v>34.744199999999999</v>
      </c>
      <c r="M1309" s="126">
        <v>52.471600000000002</v>
      </c>
      <c r="N1309" s="126">
        <v>35.134700000000002</v>
      </c>
      <c r="O1309" s="126">
        <v>15.7532</v>
      </c>
      <c r="P1309" s="126">
        <v>19.4832</v>
      </c>
      <c r="Q1309" s="126">
        <v>20.162700000000001</v>
      </c>
      <c r="R1309" s="126">
        <v>23.1249</v>
      </c>
      <c r="S1309" s="118"/>
    </row>
    <row r="1310" spans="1:19" x14ac:dyDescent="0.3">
      <c r="A1310" s="122" t="s">
        <v>1175</v>
      </c>
      <c r="B1310" s="122" t="s">
        <v>1198</v>
      </c>
      <c r="C1310" s="122">
        <v>104908</v>
      </c>
      <c r="D1310" s="125">
        <v>44260</v>
      </c>
      <c r="E1310" s="126">
        <v>57.887</v>
      </c>
      <c r="F1310" s="126">
        <v>-1.3548</v>
      </c>
      <c r="G1310" s="126">
        <v>0.5</v>
      </c>
      <c r="H1310" s="126">
        <v>2.9504999999999999</v>
      </c>
      <c r="I1310" s="126">
        <v>3.7383000000000002</v>
      </c>
      <c r="J1310" s="126">
        <v>7.4668000000000001</v>
      </c>
      <c r="K1310" s="126">
        <v>20.035299999999999</v>
      </c>
      <c r="L1310" s="126">
        <v>43.565399999999997</v>
      </c>
      <c r="M1310" s="126">
        <v>67.376000000000005</v>
      </c>
      <c r="N1310" s="126">
        <v>41.398200000000003</v>
      </c>
      <c r="O1310" s="126">
        <v>13.421799999999999</v>
      </c>
      <c r="P1310" s="126">
        <v>19.212399999999999</v>
      </c>
      <c r="Q1310" s="126">
        <v>13.4214</v>
      </c>
      <c r="R1310" s="126">
        <v>24.595800000000001</v>
      </c>
      <c r="S1310" s="119"/>
    </row>
    <row r="1311" spans="1:19" x14ac:dyDescent="0.3">
      <c r="A1311" s="122" t="s">
        <v>1175</v>
      </c>
      <c r="B1311" s="122" t="s">
        <v>1199</v>
      </c>
      <c r="C1311" s="122">
        <v>119775</v>
      </c>
      <c r="D1311" s="125">
        <v>44260</v>
      </c>
      <c r="E1311" s="126">
        <v>63.683</v>
      </c>
      <c r="F1311" s="126">
        <v>-1.3523000000000001</v>
      </c>
      <c r="G1311" s="126">
        <v>0.50980000000000003</v>
      </c>
      <c r="H1311" s="126">
        <v>2.9735999999999998</v>
      </c>
      <c r="I1311" s="126">
        <v>3.7875000000000001</v>
      </c>
      <c r="J1311" s="126">
        <v>7.569</v>
      </c>
      <c r="K1311" s="126">
        <v>20.406500000000001</v>
      </c>
      <c r="L1311" s="126">
        <v>44.448500000000003</v>
      </c>
      <c r="M1311" s="126">
        <v>68.938299999999998</v>
      </c>
      <c r="N1311" s="126">
        <v>43.233400000000003</v>
      </c>
      <c r="O1311" s="126">
        <v>14.8217</v>
      </c>
      <c r="P1311" s="126">
        <v>20.771599999999999</v>
      </c>
      <c r="Q1311" s="126">
        <v>20.4407</v>
      </c>
      <c r="R1311" s="126">
        <v>26.1846</v>
      </c>
      <c r="S1311" s="119"/>
    </row>
    <row r="1312" spans="1:19" x14ac:dyDescent="0.3">
      <c r="A1312" s="122" t="s">
        <v>1175</v>
      </c>
      <c r="B1312" s="122" t="s">
        <v>1200</v>
      </c>
      <c r="C1312" s="122">
        <v>119807</v>
      </c>
      <c r="D1312" s="125">
        <v>44260</v>
      </c>
      <c r="E1312" s="126">
        <v>187.45</v>
      </c>
      <c r="F1312" s="126">
        <v>-1.3939999999999999</v>
      </c>
      <c r="G1312" s="126">
        <v>-0.1757</v>
      </c>
      <c r="H1312" s="126">
        <v>2.2808000000000002</v>
      </c>
      <c r="I1312" s="126">
        <v>2.9379</v>
      </c>
      <c r="J1312" s="126">
        <v>6.2160000000000002</v>
      </c>
      <c r="K1312" s="126">
        <v>14.4383</v>
      </c>
      <c r="L1312" s="126">
        <v>30.9649</v>
      </c>
      <c r="M1312" s="126">
        <v>52.534799999999997</v>
      </c>
      <c r="N1312" s="126">
        <v>32.109400000000001</v>
      </c>
      <c r="O1312" s="126">
        <v>8.0442</v>
      </c>
      <c r="P1312" s="126">
        <v>17.971800000000002</v>
      </c>
      <c r="Q1312" s="126">
        <v>19.7698</v>
      </c>
      <c r="R1312" s="126">
        <v>17.5657</v>
      </c>
      <c r="S1312" s="119"/>
    </row>
    <row r="1313" spans="1:19" x14ac:dyDescent="0.3">
      <c r="A1313" s="122" t="s">
        <v>1175</v>
      </c>
      <c r="B1313" s="122" t="s">
        <v>1201</v>
      </c>
      <c r="C1313" s="122">
        <v>112496</v>
      </c>
      <c r="D1313" s="125">
        <v>44260</v>
      </c>
      <c r="E1313" s="126">
        <v>173.98</v>
      </c>
      <c r="F1313" s="126">
        <v>-1.3942000000000001</v>
      </c>
      <c r="G1313" s="126">
        <v>-0.18360000000000001</v>
      </c>
      <c r="H1313" s="126">
        <v>2.2570000000000001</v>
      </c>
      <c r="I1313" s="126">
        <v>2.8919999999999999</v>
      </c>
      <c r="J1313" s="126">
        <v>6.1242000000000001</v>
      </c>
      <c r="K1313" s="126">
        <v>14.1227</v>
      </c>
      <c r="L1313" s="126">
        <v>30.244</v>
      </c>
      <c r="M1313" s="126">
        <v>51.2607</v>
      </c>
      <c r="N1313" s="126">
        <v>30.596</v>
      </c>
      <c r="O1313" s="126">
        <v>6.8605999999999998</v>
      </c>
      <c r="P1313" s="126">
        <v>16.796500000000002</v>
      </c>
      <c r="Q1313" s="126">
        <v>18.799700000000001</v>
      </c>
      <c r="R1313" s="126">
        <v>16.194500000000001</v>
      </c>
      <c r="S1313" s="119"/>
    </row>
    <row r="1314" spans="1:19" x14ac:dyDescent="0.3">
      <c r="A1314" s="122" t="s">
        <v>1175</v>
      </c>
      <c r="B1314" s="122" t="s">
        <v>1202</v>
      </c>
      <c r="C1314" s="122">
        <v>142110</v>
      </c>
      <c r="D1314" s="125">
        <v>44260</v>
      </c>
      <c r="E1314" s="126">
        <v>14.3423</v>
      </c>
      <c r="F1314" s="126">
        <v>-1.7906</v>
      </c>
      <c r="G1314" s="126">
        <v>0.25019999999999998</v>
      </c>
      <c r="H1314" s="126">
        <v>2.9420999999999999</v>
      </c>
      <c r="I1314" s="126">
        <v>4.6623000000000001</v>
      </c>
      <c r="J1314" s="126">
        <v>9.5409000000000006</v>
      </c>
      <c r="K1314" s="126">
        <v>22.2577</v>
      </c>
      <c r="L1314" s="126">
        <v>38.022199999999998</v>
      </c>
      <c r="M1314" s="126">
        <v>55.921700000000001</v>
      </c>
      <c r="N1314" s="126">
        <v>38.547499999999999</v>
      </c>
      <c r="O1314" s="126">
        <v>14.126899999999999</v>
      </c>
      <c r="P1314" s="126"/>
      <c r="Q1314" s="126">
        <v>12.354200000000001</v>
      </c>
      <c r="R1314" s="126">
        <v>23.968299999999999</v>
      </c>
      <c r="S1314" s="119"/>
    </row>
    <row r="1315" spans="1:19" x14ac:dyDescent="0.3">
      <c r="A1315" s="122" t="s">
        <v>1175</v>
      </c>
      <c r="B1315" s="122" t="s">
        <v>1203</v>
      </c>
      <c r="C1315" s="122">
        <v>142109</v>
      </c>
      <c r="D1315" s="125">
        <v>44260</v>
      </c>
      <c r="E1315" s="126">
        <v>13.5779</v>
      </c>
      <c r="F1315" s="126">
        <v>-1.7951999999999999</v>
      </c>
      <c r="G1315" s="126">
        <v>0.23699999999999999</v>
      </c>
      <c r="H1315" s="126">
        <v>2.9104000000000001</v>
      </c>
      <c r="I1315" s="126">
        <v>4.5983000000000001</v>
      </c>
      <c r="J1315" s="126">
        <v>9.4083000000000006</v>
      </c>
      <c r="K1315" s="126">
        <v>21.776</v>
      </c>
      <c r="L1315" s="126">
        <v>36.930599999999998</v>
      </c>
      <c r="M1315" s="126">
        <v>54.031799999999997</v>
      </c>
      <c r="N1315" s="126">
        <v>36.3489</v>
      </c>
      <c r="O1315" s="126">
        <v>12.1183</v>
      </c>
      <c r="P1315" s="126"/>
      <c r="Q1315" s="126">
        <v>10.384</v>
      </c>
      <c r="R1315" s="126">
        <v>22.0121</v>
      </c>
      <c r="S1315" s="119"/>
    </row>
    <row r="1316" spans="1:19" x14ac:dyDescent="0.3">
      <c r="A1316" s="122" t="s">
        <v>1175</v>
      </c>
      <c r="B1316" s="122" t="s">
        <v>1204</v>
      </c>
      <c r="C1316" s="122">
        <v>147445</v>
      </c>
      <c r="D1316" s="125">
        <v>44260</v>
      </c>
      <c r="E1316" s="126">
        <v>16.814</v>
      </c>
      <c r="F1316" s="126">
        <v>-1.5804</v>
      </c>
      <c r="G1316" s="126">
        <v>5.8999999999999999E-3</v>
      </c>
      <c r="H1316" s="126">
        <v>2.6684000000000001</v>
      </c>
      <c r="I1316" s="126">
        <v>2.0762999999999998</v>
      </c>
      <c r="J1316" s="126">
        <v>4.0598999999999998</v>
      </c>
      <c r="K1316" s="126">
        <v>20.9466</v>
      </c>
      <c r="L1316" s="126">
        <v>45.626199999999997</v>
      </c>
      <c r="M1316" s="126">
        <v>73.823999999999998</v>
      </c>
      <c r="N1316" s="126">
        <v>49.4711</v>
      </c>
      <c r="O1316" s="126"/>
      <c r="P1316" s="126"/>
      <c r="Q1316" s="126">
        <v>38.293999999999997</v>
      </c>
      <c r="R1316" s="126"/>
      <c r="S1316" s="119"/>
    </row>
    <row r="1317" spans="1:19" x14ac:dyDescent="0.3">
      <c r="A1317" s="122" t="s">
        <v>1175</v>
      </c>
      <c r="B1317" s="122" t="s">
        <v>1205</v>
      </c>
      <c r="C1317" s="122">
        <v>147479</v>
      </c>
      <c r="D1317" s="125">
        <v>44260</v>
      </c>
      <c r="E1317" s="126">
        <v>16.376000000000001</v>
      </c>
      <c r="F1317" s="126">
        <v>-1.5806</v>
      </c>
      <c r="G1317" s="126">
        <v>-6.1000000000000004E-3</v>
      </c>
      <c r="H1317" s="126">
        <v>2.6322000000000001</v>
      </c>
      <c r="I1317" s="126">
        <v>2.0121000000000002</v>
      </c>
      <c r="J1317" s="126">
        <v>3.9350000000000001</v>
      </c>
      <c r="K1317" s="126">
        <v>20.4649</v>
      </c>
      <c r="L1317" s="126">
        <v>44.485599999999998</v>
      </c>
      <c r="M1317" s="126">
        <v>71.800299999999993</v>
      </c>
      <c r="N1317" s="126">
        <v>47.028199999999998</v>
      </c>
      <c r="O1317" s="126"/>
      <c r="P1317" s="126"/>
      <c r="Q1317" s="126">
        <v>36.0351</v>
      </c>
      <c r="R1317" s="126"/>
      <c r="S1317" s="119"/>
    </row>
    <row r="1318" spans="1:19" x14ac:dyDescent="0.3">
      <c r="A1318" s="122" t="s">
        <v>1175</v>
      </c>
      <c r="B1318" s="122" t="s">
        <v>1206</v>
      </c>
      <c r="C1318" s="122">
        <v>127042</v>
      </c>
      <c r="D1318" s="125">
        <v>44260</v>
      </c>
      <c r="E1318" s="126">
        <v>36.534999999999997</v>
      </c>
      <c r="F1318" s="126">
        <v>-0.7843</v>
      </c>
      <c r="G1318" s="126">
        <v>1.0801000000000001</v>
      </c>
      <c r="H1318" s="126">
        <v>3.6084000000000001</v>
      </c>
      <c r="I1318" s="126">
        <v>4.1394000000000002</v>
      </c>
      <c r="J1318" s="126">
        <v>7.6426999999999996</v>
      </c>
      <c r="K1318" s="126">
        <v>18.4847</v>
      </c>
      <c r="L1318" s="126">
        <v>37.282499999999999</v>
      </c>
      <c r="M1318" s="126">
        <v>60.700800000000001</v>
      </c>
      <c r="N1318" s="126">
        <v>23.295300000000001</v>
      </c>
      <c r="O1318" s="126">
        <v>11.606199999999999</v>
      </c>
      <c r="P1318" s="126">
        <v>13.936</v>
      </c>
      <c r="Q1318" s="126">
        <v>20.238199999999999</v>
      </c>
      <c r="R1318" s="126">
        <v>19.5367</v>
      </c>
      <c r="S1318" s="119"/>
    </row>
    <row r="1319" spans="1:19" x14ac:dyDescent="0.3">
      <c r="A1319" s="122" t="s">
        <v>1175</v>
      </c>
      <c r="B1319" s="122" t="s">
        <v>1207</v>
      </c>
      <c r="C1319" s="122">
        <v>127039</v>
      </c>
      <c r="D1319" s="125">
        <v>44260</v>
      </c>
      <c r="E1319" s="126">
        <v>33.482199999999999</v>
      </c>
      <c r="F1319" s="126">
        <v>-0.78820000000000001</v>
      </c>
      <c r="G1319" s="126">
        <v>1.0686</v>
      </c>
      <c r="H1319" s="126">
        <v>3.5811999999999999</v>
      </c>
      <c r="I1319" s="126">
        <v>4.0850999999999997</v>
      </c>
      <c r="J1319" s="126">
        <v>7.5305</v>
      </c>
      <c r="K1319" s="126">
        <v>18.083400000000001</v>
      </c>
      <c r="L1319" s="126">
        <v>36.358199999999997</v>
      </c>
      <c r="M1319" s="126">
        <v>59.132100000000001</v>
      </c>
      <c r="N1319" s="126">
        <v>21.7393</v>
      </c>
      <c r="O1319" s="126">
        <v>10.2508</v>
      </c>
      <c r="P1319" s="126">
        <v>12.5144</v>
      </c>
      <c r="Q1319" s="126">
        <v>18.754999999999999</v>
      </c>
      <c r="R1319" s="126">
        <v>18.121300000000002</v>
      </c>
      <c r="S1319" s="119"/>
    </row>
    <row r="1320" spans="1:19" x14ac:dyDescent="0.3">
      <c r="A1320" s="122" t="s">
        <v>1175</v>
      </c>
      <c r="B1320" s="122" t="s">
        <v>1208</v>
      </c>
      <c r="C1320" s="122">
        <v>100377</v>
      </c>
      <c r="D1320" s="125">
        <v>44260</v>
      </c>
      <c r="E1320" s="126">
        <v>1594.0826999999999</v>
      </c>
      <c r="F1320" s="126">
        <v>-1.8855999999999999</v>
      </c>
      <c r="G1320" s="126">
        <v>-0.26829999999999998</v>
      </c>
      <c r="H1320" s="126">
        <v>2.3740999999999999</v>
      </c>
      <c r="I1320" s="126">
        <v>3.1259000000000001</v>
      </c>
      <c r="J1320" s="126">
        <v>5.5190999999999999</v>
      </c>
      <c r="K1320" s="126">
        <v>18.46</v>
      </c>
      <c r="L1320" s="126">
        <v>37.415399999999998</v>
      </c>
      <c r="M1320" s="126">
        <v>63.525700000000001</v>
      </c>
      <c r="N1320" s="126">
        <v>36.131500000000003</v>
      </c>
      <c r="O1320" s="126">
        <v>12.4444</v>
      </c>
      <c r="P1320" s="126">
        <v>17.420300000000001</v>
      </c>
      <c r="Q1320" s="126">
        <v>22.075600000000001</v>
      </c>
      <c r="R1320" s="126">
        <v>21.994800000000001</v>
      </c>
      <c r="S1320" s="119"/>
    </row>
    <row r="1321" spans="1:19" x14ac:dyDescent="0.3">
      <c r="A1321" s="122" t="s">
        <v>1175</v>
      </c>
      <c r="B1321" s="122" t="s">
        <v>1209</v>
      </c>
      <c r="C1321" s="122">
        <v>118668</v>
      </c>
      <c r="D1321" s="125">
        <v>44260</v>
      </c>
      <c r="E1321" s="126">
        <v>1686.8151</v>
      </c>
      <c r="F1321" s="126">
        <v>-1.8836999999999999</v>
      </c>
      <c r="G1321" s="126">
        <v>-0.26229999999999998</v>
      </c>
      <c r="H1321" s="126">
        <v>2.3885999999999998</v>
      </c>
      <c r="I1321" s="126">
        <v>3.1543000000000001</v>
      </c>
      <c r="J1321" s="126">
        <v>5.5758999999999999</v>
      </c>
      <c r="K1321" s="126">
        <v>18.667000000000002</v>
      </c>
      <c r="L1321" s="126">
        <v>37.907800000000002</v>
      </c>
      <c r="M1321" s="126">
        <v>64.379199999999997</v>
      </c>
      <c r="N1321" s="126">
        <v>37.072800000000001</v>
      </c>
      <c r="O1321" s="126">
        <v>13.1927</v>
      </c>
      <c r="P1321" s="126">
        <v>18.2624</v>
      </c>
      <c r="Q1321" s="126">
        <v>15.8796</v>
      </c>
      <c r="R1321" s="126">
        <v>22.796600000000002</v>
      </c>
      <c r="S1321" s="119"/>
    </row>
    <row r="1322" spans="1:19" x14ac:dyDescent="0.3">
      <c r="A1322" s="122" t="s">
        <v>1175</v>
      </c>
      <c r="B1322" s="122" t="s">
        <v>1210</v>
      </c>
      <c r="C1322" s="122">
        <v>125307</v>
      </c>
      <c r="D1322" s="125">
        <v>44260</v>
      </c>
      <c r="E1322" s="126">
        <v>34.090000000000003</v>
      </c>
      <c r="F1322" s="126">
        <v>-2.1246</v>
      </c>
      <c r="G1322" s="126">
        <v>-0.64119999999999999</v>
      </c>
      <c r="H1322" s="126">
        <v>1.8828</v>
      </c>
      <c r="I1322" s="126">
        <v>2.1882000000000001</v>
      </c>
      <c r="J1322" s="126">
        <v>5.1836000000000002</v>
      </c>
      <c r="K1322" s="126">
        <v>21.706499999999998</v>
      </c>
      <c r="L1322" s="126">
        <v>47.129899999999999</v>
      </c>
      <c r="M1322" s="126">
        <v>80.370400000000004</v>
      </c>
      <c r="N1322" s="126">
        <v>66.373800000000003</v>
      </c>
      <c r="O1322" s="126">
        <v>18.9802</v>
      </c>
      <c r="P1322" s="126">
        <v>19.475000000000001</v>
      </c>
      <c r="Q1322" s="126">
        <v>18.402799999999999</v>
      </c>
      <c r="R1322" s="126">
        <v>36.094099999999997</v>
      </c>
      <c r="S1322" s="119" t="s">
        <v>1817</v>
      </c>
    </row>
    <row r="1323" spans="1:19" x14ac:dyDescent="0.3">
      <c r="A1323" s="122" t="s">
        <v>1175</v>
      </c>
      <c r="B1323" s="122" t="s">
        <v>1211</v>
      </c>
      <c r="C1323" s="122">
        <v>125305</v>
      </c>
      <c r="D1323" s="125">
        <v>44260</v>
      </c>
      <c r="E1323" s="126">
        <v>31.39</v>
      </c>
      <c r="F1323" s="126">
        <v>-2.1509</v>
      </c>
      <c r="G1323" s="126">
        <v>-0.66459999999999997</v>
      </c>
      <c r="H1323" s="126">
        <v>1.8493999999999999</v>
      </c>
      <c r="I1323" s="126">
        <v>2.1145</v>
      </c>
      <c r="J1323" s="126">
        <v>5.0183999999999997</v>
      </c>
      <c r="K1323" s="126">
        <v>21.103400000000001</v>
      </c>
      <c r="L1323" s="126">
        <v>45.796599999999998</v>
      </c>
      <c r="M1323" s="126">
        <v>77.947800000000001</v>
      </c>
      <c r="N1323" s="126">
        <v>63.319499999999998</v>
      </c>
      <c r="O1323" s="126">
        <v>17.001100000000001</v>
      </c>
      <c r="P1323" s="126">
        <v>17.757999999999999</v>
      </c>
      <c r="Q1323" s="126">
        <v>17.064699999999998</v>
      </c>
      <c r="R1323" s="126">
        <v>33.876100000000001</v>
      </c>
      <c r="S1323" s="119" t="s">
        <v>1817</v>
      </c>
    </row>
    <row r="1324" spans="1:19" x14ac:dyDescent="0.3">
      <c r="A1324" s="122" t="s">
        <v>1175</v>
      </c>
      <c r="B1324" s="122" t="s">
        <v>1212</v>
      </c>
      <c r="C1324" s="122">
        <v>147778</v>
      </c>
      <c r="D1324" s="125">
        <v>44260</v>
      </c>
      <c r="E1324" s="126">
        <v>14.17</v>
      </c>
      <c r="F1324" s="126">
        <v>-1.5972</v>
      </c>
      <c r="G1324" s="126">
        <v>7.0599999999999996E-2</v>
      </c>
      <c r="H1324" s="126">
        <v>2.2366999999999999</v>
      </c>
      <c r="I1324" s="126">
        <v>1.8692</v>
      </c>
      <c r="J1324" s="126">
        <v>4.1912000000000003</v>
      </c>
      <c r="K1324" s="126">
        <v>17.788900000000002</v>
      </c>
      <c r="L1324" s="126">
        <v>37.706499999999998</v>
      </c>
      <c r="M1324" s="126">
        <v>57.444400000000002</v>
      </c>
      <c r="N1324" s="126">
        <v>41.1355</v>
      </c>
      <c r="O1324" s="126"/>
      <c r="P1324" s="126"/>
      <c r="Q1324" s="126">
        <v>34.335299999999997</v>
      </c>
      <c r="R1324" s="126"/>
      <c r="S1324" s="119"/>
    </row>
    <row r="1325" spans="1:19" x14ac:dyDescent="0.3">
      <c r="A1325" s="122" t="s">
        <v>1175</v>
      </c>
      <c r="B1325" s="122" t="s">
        <v>1213</v>
      </c>
      <c r="C1325" s="122">
        <v>147779</v>
      </c>
      <c r="D1325" s="125">
        <v>44260</v>
      </c>
      <c r="E1325" s="126">
        <v>13.84</v>
      </c>
      <c r="F1325" s="126">
        <v>-1.5647</v>
      </c>
      <c r="G1325" s="126">
        <v>7.2300000000000003E-2</v>
      </c>
      <c r="H1325" s="126">
        <v>2.2157</v>
      </c>
      <c r="I1325" s="126">
        <v>1.7646999999999999</v>
      </c>
      <c r="J1325" s="126">
        <v>4.0602</v>
      </c>
      <c r="K1325" s="126">
        <v>17.188800000000001</v>
      </c>
      <c r="L1325" s="126">
        <v>36.354700000000001</v>
      </c>
      <c r="M1325" s="126">
        <v>55.156999999999996</v>
      </c>
      <c r="N1325" s="126">
        <v>38.4</v>
      </c>
      <c r="O1325" s="126"/>
      <c r="P1325" s="126"/>
      <c r="Q1325" s="126">
        <v>31.681100000000001</v>
      </c>
      <c r="R1325" s="126"/>
      <c r="S1325" s="119"/>
    </row>
    <row r="1326" spans="1:19" x14ac:dyDescent="0.3">
      <c r="A1326" s="122" t="s">
        <v>1175</v>
      </c>
      <c r="B1326" s="122" t="s">
        <v>1214</v>
      </c>
      <c r="C1326" s="122">
        <v>101065</v>
      </c>
      <c r="D1326" s="125">
        <v>44260</v>
      </c>
      <c r="E1326" s="126">
        <v>83.244</v>
      </c>
      <c r="F1326" s="126">
        <v>-1.7392000000000001</v>
      </c>
      <c r="G1326" s="126">
        <v>-0.29720000000000002</v>
      </c>
      <c r="H1326" s="126">
        <v>3.8441999999999998</v>
      </c>
      <c r="I1326" s="126">
        <v>5.3883999999999999</v>
      </c>
      <c r="J1326" s="126">
        <v>5.5191999999999997</v>
      </c>
      <c r="K1326" s="126">
        <v>12.945499999999999</v>
      </c>
      <c r="L1326" s="126">
        <v>36.515000000000001</v>
      </c>
      <c r="M1326" s="126">
        <v>55.663499999999999</v>
      </c>
      <c r="N1326" s="126">
        <v>49.341999999999999</v>
      </c>
      <c r="O1326" s="126">
        <v>14.1646</v>
      </c>
      <c r="P1326" s="126">
        <v>13.5162</v>
      </c>
      <c r="Q1326" s="126">
        <v>11.1584</v>
      </c>
      <c r="R1326" s="126">
        <v>22.870899999999999</v>
      </c>
      <c r="S1326" s="119"/>
    </row>
    <row r="1327" spans="1:19" x14ac:dyDescent="0.3">
      <c r="A1327" s="122" t="s">
        <v>1175</v>
      </c>
      <c r="B1327" s="122" t="s">
        <v>1215</v>
      </c>
      <c r="C1327" s="122">
        <v>120841</v>
      </c>
      <c r="D1327" s="125">
        <v>44260</v>
      </c>
      <c r="E1327" s="126">
        <v>86.743099999999998</v>
      </c>
      <c r="F1327" s="126">
        <v>-1.7338</v>
      </c>
      <c r="G1327" s="126">
        <v>-0.28160000000000002</v>
      </c>
      <c r="H1327" s="126">
        <v>3.8837000000000002</v>
      </c>
      <c r="I1327" s="126">
        <v>5.4684999999999997</v>
      </c>
      <c r="J1327" s="126">
        <v>5.6844999999999999</v>
      </c>
      <c r="K1327" s="126">
        <v>13.290699999999999</v>
      </c>
      <c r="L1327" s="126">
        <v>37.486699999999999</v>
      </c>
      <c r="M1327" s="126">
        <v>57.474499999999999</v>
      </c>
      <c r="N1327" s="126">
        <v>51.751199999999997</v>
      </c>
      <c r="O1327" s="126">
        <v>15.5015</v>
      </c>
      <c r="P1327" s="126">
        <v>14.3316</v>
      </c>
      <c r="Q1327" s="126">
        <v>13.6137</v>
      </c>
      <c r="R1327" s="126">
        <v>24.710899999999999</v>
      </c>
      <c r="S1327" s="119"/>
    </row>
    <row r="1328" spans="1:19" x14ac:dyDescent="0.3">
      <c r="A1328" s="122" t="s">
        <v>1175</v>
      </c>
      <c r="B1328" s="122" t="s">
        <v>1216</v>
      </c>
      <c r="C1328" s="122">
        <v>119716</v>
      </c>
      <c r="D1328" s="125">
        <v>44260</v>
      </c>
      <c r="E1328" s="126">
        <v>116.6048</v>
      </c>
      <c r="F1328" s="126">
        <v>-1.5658000000000001</v>
      </c>
      <c r="G1328" s="126">
        <v>0.1482</v>
      </c>
      <c r="H1328" s="126">
        <v>1.7477</v>
      </c>
      <c r="I1328" s="126">
        <v>1.8822000000000001</v>
      </c>
      <c r="J1328" s="126">
        <v>8.1737000000000002</v>
      </c>
      <c r="K1328" s="126">
        <v>22.38</v>
      </c>
      <c r="L1328" s="126">
        <v>48.365000000000002</v>
      </c>
      <c r="M1328" s="126">
        <v>75.310500000000005</v>
      </c>
      <c r="N1328" s="126">
        <v>50.2209</v>
      </c>
      <c r="O1328" s="126">
        <v>11.1768</v>
      </c>
      <c r="P1328" s="126">
        <v>15.356299999999999</v>
      </c>
      <c r="Q1328" s="126">
        <v>19.146599999999999</v>
      </c>
      <c r="R1328" s="126">
        <v>24.1252</v>
      </c>
      <c r="S1328" s="119"/>
    </row>
    <row r="1329" spans="1:19" x14ac:dyDescent="0.3">
      <c r="A1329" s="122" t="s">
        <v>1175</v>
      </c>
      <c r="B1329" s="122" t="s">
        <v>1217</v>
      </c>
      <c r="C1329" s="122">
        <v>102941</v>
      </c>
      <c r="D1329" s="125">
        <v>44260</v>
      </c>
      <c r="E1329" s="126">
        <v>108.11799999999999</v>
      </c>
      <c r="F1329" s="126">
        <v>-1.5682</v>
      </c>
      <c r="G1329" s="126">
        <v>0.1409</v>
      </c>
      <c r="H1329" s="126">
        <v>1.7299</v>
      </c>
      <c r="I1329" s="126">
        <v>1.8455999999999999</v>
      </c>
      <c r="J1329" s="126">
        <v>8.0978999999999992</v>
      </c>
      <c r="K1329" s="126">
        <v>22.103100000000001</v>
      </c>
      <c r="L1329" s="126">
        <v>47.738300000000002</v>
      </c>
      <c r="M1329" s="126">
        <v>74.195899999999995</v>
      </c>
      <c r="N1329" s="126">
        <v>48.9026</v>
      </c>
      <c r="O1329" s="126">
        <v>10.152100000000001</v>
      </c>
      <c r="P1329" s="126">
        <v>14.1905</v>
      </c>
      <c r="Q1329" s="126">
        <v>16.1023</v>
      </c>
      <c r="R1329" s="126">
        <v>23.0642</v>
      </c>
      <c r="S1329" s="119"/>
    </row>
    <row r="1330" spans="1:19" x14ac:dyDescent="0.3">
      <c r="A1330" s="122" t="s">
        <v>1175</v>
      </c>
      <c r="B1330" s="122" t="s">
        <v>1218</v>
      </c>
      <c r="C1330" s="122">
        <v>101539</v>
      </c>
      <c r="D1330" s="125">
        <v>44260</v>
      </c>
      <c r="E1330" s="126">
        <v>592.50360000000001</v>
      </c>
      <c r="F1330" s="126">
        <v>-1.9498</v>
      </c>
      <c r="G1330" s="126">
        <v>5.7200000000000001E-2</v>
      </c>
      <c r="H1330" s="126">
        <v>3.012</v>
      </c>
      <c r="I1330" s="126">
        <v>3.5182000000000002</v>
      </c>
      <c r="J1330" s="126">
        <v>6.4154</v>
      </c>
      <c r="K1330" s="126">
        <v>20.256399999999999</v>
      </c>
      <c r="L1330" s="126">
        <v>36.965899999999998</v>
      </c>
      <c r="M1330" s="126">
        <v>58.224499999999999</v>
      </c>
      <c r="N1330" s="126">
        <v>27.5</v>
      </c>
      <c r="O1330" s="126">
        <v>5.0720999999999998</v>
      </c>
      <c r="P1330" s="126">
        <v>13.6638</v>
      </c>
      <c r="Q1330" s="126">
        <v>24.478899999999999</v>
      </c>
      <c r="R1330" s="126">
        <v>14.472300000000001</v>
      </c>
      <c r="S1330" s="119"/>
    </row>
    <row r="1331" spans="1:19" x14ac:dyDescent="0.3">
      <c r="A1331" s="122" t="s">
        <v>1175</v>
      </c>
      <c r="B1331" s="122" t="s">
        <v>1219</v>
      </c>
      <c r="C1331" s="122">
        <v>119581</v>
      </c>
      <c r="D1331" s="125">
        <v>44260</v>
      </c>
      <c r="E1331" s="126">
        <v>623.2627</v>
      </c>
      <c r="F1331" s="126">
        <v>-1.9477</v>
      </c>
      <c r="G1331" s="126">
        <v>6.3799999999999996E-2</v>
      </c>
      <c r="H1331" s="126">
        <v>3.0276999999999998</v>
      </c>
      <c r="I1331" s="126">
        <v>3.5497000000000001</v>
      </c>
      <c r="J1331" s="126">
        <v>6.4790000000000001</v>
      </c>
      <c r="K1331" s="126">
        <v>20.490200000000002</v>
      </c>
      <c r="L1331" s="126">
        <v>37.502299999999998</v>
      </c>
      <c r="M1331" s="126">
        <v>59.161700000000003</v>
      </c>
      <c r="N1331" s="126">
        <v>28.521999999999998</v>
      </c>
      <c r="O1331" s="126">
        <v>5.8971999999999998</v>
      </c>
      <c r="P1331" s="126">
        <v>14.4414</v>
      </c>
      <c r="Q1331" s="126">
        <v>16.908999999999999</v>
      </c>
      <c r="R1331" s="126">
        <v>15.3825</v>
      </c>
      <c r="S1331" s="119"/>
    </row>
    <row r="1332" spans="1:19" x14ac:dyDescent="0.3">
      <c r="A1332" s="122" t="s">
        <v>1175</v>
      </c>
      <c r="B1332" s="122" t="s">
        <v>1220</v>
      </c>
      <c r="C1332" s="122">
        <v>102328</v>
      </c>
      <c r="D1332" s="125">
        <v>44260</v>
      </c>
      <c r="E1332" s="126">
        <v>197.33779999999999</v>
      </c>
      <c r="F1332" s="126">
        <v>-1.7394000000000001</v>
      </c>
      <c r="G1332" s="126">
        <v>0.2024</v>
      </c>
      <c r="H1332" s="126">
        <v>3.536</v>
      </c>
      <c r="I1332" s="126">
        <v>3.0257999999999998</v>
      </c>
      <c r="J1332" s="126">
        <v>6.6802000000000001</v>
      </c>
      <c r="K1332" s="126">
        <v>16.388100000000001</v>
      </c>
      <c r="L1332" s="126">
        <v>37.271099999999997</v>
      </c>
      <c r="M1332" s="126">
        <v>55.358499999999999</v>
      </c>
      <c r="N1332" s="126">
        <v>35.4758</v>
      </c>
      <c r="O1332" s="126">
        <v>12.760300000000001</v>
      </c>
      <c r="P1332" s="126">
        <v>16.8935</v>
      </c>
      <c r="Q1332" s="126">
        <v>11.8194</v>
      </c>
      <c r="R1332" s="126">
        <v>21.808499999999999</v>
      </c>
      <c r="S1332" s="119"/>
    </row>
    <row r="1333" spans="1:19" x14ac:dyDescent="0.3">
      <c r="A1333" s="122" t="s">
        <v>1175</v>
      </c>
      <c r="B1333" s="122" t="s">
        <v>1221</v>
      </c>
      <c r="C1333" s="122">
        <v>119178</v>
      </c>
      <c r="D1333" s="125">
        <v>44260</v>
      </c>
      <c r="E1333" s="126">
        <v>212.75190000000001</v>
      </c>
      <c r="F1333" s="126">
        <v>-1.7364999999999999</v>
      </c>
      <c r="G1333" s="126">
        <v>0.21199999999999999</v>
      </c>
      <c r="H1333" s="126">
        <v>3.56</v>
      </c>
      <c r="I1333" s="126">
        <v>3.0735999999999999</v>
      </c>
      <c r="J1333" s="126">
        <v>6.7786999999999997</v>
      </c>
      <c r="K1333" s="126">
        <v>16.7407</v>
      </c>
      <c r="L1333" s="126">
        <v>38.102200000000003</v>
      </c>
      <c r="M1333" s="126">
        <v>56.818399999999997</v>
      </c>
      <c r="N1333" s="126">
        <v>37.233499999999999</v>
      </c>
      <c r="O1333" s="126">
        <v>14.1213</v>
      </c>
      <c r="P1333" s="126">
        <v>18.074000000000002</v>
      </c>
      <c r="Q1333" s="126">
        <v>19.578099999999999</v>
      </c>
      <c r="R1333" s="126">
        <v>23.485700000000001</v>
      </c>
      <c r="S1333" s="119"/>
    </row>
    <row r="1334" spans="1:19" x14ac:dyDescent="0.3">
      <c r="A1334" s="122" t="s">
        <v>1175</v>
      </c>
      <c r="B1334" s="122" t="s">
        <v>1222</v>
      </c>
      <c r="C1334" s="122">
        <v>118872</v>
      </c>
      <c r="D1334" s="125">
        <v>44260</v>
      </c>
      <c r="E1334" s="126">
        <v>63.81</v>
      </c>
      <c r="F1334" s="126">
        <v>-2.0417999999999998</v>
      </c>
      <c r="G1334" s="126">
        <v>0.2041</v>
      </c>
      <c r="H1334" s="126">
        <v>2.5390000000000001</v>
      </c>
      <c r="I1334" s="126">
        <v>3.8235999999999999</v>
      </c>
      <c r="J1334" s="126">
        <v>7.5690999999999997</v>
      </c>
      <c r="K1334" s="126">
        <v>15.535</v>
      </c>
      <c r="L1334" s="126">
        <v>30.5442</v>
      </c>
      <c r="M1334" s="126">
        <v>50.851100000000002</v>
      </c>
      <c r="N1334" s="126">
        <v>37.196300000000001</v>
      </c>
      <c r="O1334" s="126">
        <v>11.4345</v>
      </c>
      <c r="P1334" s="126">
        <v>18.773499999999999</v>
      </c>
      <c r="Q1334" s="126">
        <v>16.968399999999999</v>
      </c>
      <c r="R1334" s="126">
        <v>22.2255</v>
      </c>
      <c r="S1334" s="119"/>
    </row>
    <row r="1335" spans="1:19" x14ac:dyDescent="0.3">
      <c r="A1335" s="122" t="s">
        <v>1175</v>
      </c>
      <c r="B1335" s="122" t="s">
        <v>1223</v>
      </c>
      <c r="C1335" s="122">
        <v>100477</v>
      </c>
      <c r="D1335" s="125">
        <v>44260</v>
      </c>
      <c r="E1335" s="126">
        <v>61.43</v>
      </c>
      <c r="F1335" s="126">
        <v>-2.0411000000000001</v>
      </c>
      <c r="G1335" s="126">
        <v>0.19570000000000001</v>
      </c>
      <c r="H1335" s="126">
        <v>2.52</v>
      </c>
      <c r="I1335" s="126">
        <v>3.802</v>
      </c>
      <c r="J1335" s="126">
        <v>7.5266999999999999</v>
      </c>
      <c r="K1335" s="126">
        <v>15.4482</v>
      </c>
      <c r="L1335" s="126">
        <v>30.314</v>
      </c>
      <c r="M1335" s="126">
        <v>50.453099999999999</v>
      </c>
      <c r="N1335" s="126">
        <v>36.662999999999997</v>
      </c>
      <c r="O1335" s="126">
        <v>10.9377</v>
      </c>
      <c r="P1335" s="126">
        <v>18.2363</v>
      </c>
      <c r="Q1335" s="126">
        <v>7.0861000000000001</v>
      </c>
      <c r="R1335" s="126">
        <v>21.7058</v>
      </c>
      <c r="S1335" s="119"/>
    </row>
    <row r="1336" spans="1:19" x14ac:dyDescent="0.3">
      <c r="A1336" s="122" t="s">
        <v>1175</v>
      </c>
      <c r="B1336" s="122" t="s">
        <v>1224</v>
      </c>
      <c r="C1336" s="122">
        <v>148073</v>
      </c>
      <c r="D1336" s="125">
        <v>44260</v>
      </c>
      <c r="E1336" s="126">
        <v>21.34</v>
      </c>
      <c r="F1336" s="126">
        <v>-1.0204</v>
      </c>
      <c r="G1336" s="126">
        <v>0.66039999999999999</v>
      </c>
      <c r="H1336" s="126">
        <v>2.6455000000000002</v>
      </c>
      <c r="I1336" s="126">
        <v>3.8948</v>
      </c>
      <c r="J1336" s="126">
        <v>7.1822999999999997</v>
      </c>
      <c r="K1336" s="126">
        <v>18.6874</v>
      </c>
      <c r="L1336" s="126">
        <v>39.386000000000003</v>
      </c>
      <c r="M1336" s="126">
        <v>68.562399999999997</v>
      </c>
      <c r="N1336" s="126"/>
      <c r="O1336" s="126"/>
      <c r="P1336" s="126"/>
      <c r="Q1336" s="126">
        <v>113.4</v>
      </c>
      <c r="R1336" s="126"/>
      <c r="S1336" s="118"/>
    </row>
    <row r="1337" spans="1:19" x14ac:dyDescent="0.3">
      <c r="A1337" s="122" t="s">
        <v>1175</v>
      </c>
      <c r="B1337" s="122" t="s">
        <v>1225</v>
      </c>
      <c r="C1337" s="122">
        <v>148071</v>
      </c>
      <c r="D1337" s="125">
        <v>44260</v>
      </c>
      <c r="E1337" s="126">
        <v>21.14</v>
      </c>
      <c r="F1337" s="126">
        <v>-0.98360000000000003</v>
      </c>
      <c r="G1337" s="126">
        <v>0.71460000000000001</v>
      </c>
      <c r="H1337" s="126">
        <v>2.6214</v>
      </c>
      <c r="I1337" s="126">
        <v>3.8820999999999999</v>
      </c>
      <c r="J1337" s="126">
        <v>7.0922000000000001</v>
      </c>
      <c r="K1337" s="126">
        <v>18.4314</v>
      </c>
      <c r="L1337" s="126">
        <v>38.713900000000002</v>
      </c>
      <c r="M1337" s="126">
        <v>67.379300000000001</v>
      </c>
      <c r="N1337" s="126"/>
      <c r="O1337" s="126"/>
      <c r="P1337" s="126"/>
      <c r="Q1337" s="126">
        <v>111.4</v>
      </c>
      <c r="R1337" s="126"/>
      <c r="S1337" s="121"/>
    </row>
    <row r="1338" spans="1:19" x14ac:dyDescent="0.3">
      <c r="A1338" s="122" t="s">
        <v>1175</v>
      </c>
      <c r="B1338" s="122" t="s">
        <v>1226</v>
      </c>
      <c r="C1338" s="122">
        <v>120727</v>
      </c>
      <c r="D1338" s="125">
        <v>44260</v>
      </c>
      <c r="E1338" s="126">
        <v>107.655466645647</v>
      </c>
      <c r="F1338" s="126">
        <v>-1.4462999999999999</v>
      </c>
      <c r="G1338" s="126">
        <v>1.21E-2</v>
      </c>
      <c r="H1338" s="126">
        <v>2.4260999999999999</v>
      </c>
      <c r="I1338" s="126">
        <v>2.73</v>
      </c>
      <c r="J1338" s="126">
        <v>5.0484</v>
      </c>
      <c r="K1338" s="126">
        <v>16.6374</v>
      </c>
      <c r="L1338" s="126">
        <v>38.138500000000001</v>
      </c>
      <c r="M1338" s="126">
        <v>64.872200000000007</v>
      </c>
      <c r="N1338" s="126">
        <v>45.722099999999998</v>
      </c>
      <c r="O1338" s="126">
        <v>10.8828</v>
      </c>
      <c r="P1338" s="126">
        <v>16.201499999999999</v>
      </c>
      <c r="Q1338" s="126">
        <v>19.6755</v>
      </c>
      <c r="R1338" s="126">
        <v>23.914899999999999</v>
      </c>
      <c r="S1338" s="119"/>
    </row>
    <row r="1339" spans="1:19" x14ac:dyDescent="0.3">
      <c r="A1339" s="122" t="s">
        <v>1175</v>
      </c>
      <c r="B1339" s="122" t="s">
        <v>1227</v>
      </c>
      <c r="C1339" s="122">
        <v>102393</v>
      </c>
      <c r="D1339" s="125">
        <v>44260</v>
      </c>
      <c r="E1339" s="126">
        <v>162.02121829558601</v>
      </c>
      <c r="F1339" s="126">
        <v>-1.4490000000000001</v>
      </c>
      <c r="G1339" s="126">
        <v>3.7000000000000002E-3</v>
      </c>
      <c r="H1339" s="126">
        <v>2.4076</v>
      </c>
      <c r="I1339" s="126">
        <v>2.6928999999999998</v>
      </c>
      <c r="J1339" s="126">
        <v>4.9741999999999997</v>
      </c>
      <c r="K1339" s="126">
        <v>16.373699999999999</v>
      </c>
      <c r="L1339" s="126">
        <v>37.523699999999998</v>
      </c>
      <c r="M1339" s="126">
        <v>63.764200000000002</v>
      </c>
      <c r="N1339" s="126">
        <v>44.390300000000003</v>
      </c>
      <c r="O1339" s="126">
        <v>9.9178999999999995</v>
      </c>
      <c r="P1339" s="126">
        <v>15.1686</v>
      </c>
      <c r="Q1339" s="126">
        <v>17.892299999999999</v>
      </c>
      <c r="R1339" s="126">
        <v>22.853400000000001</v>
      </c>
      <c r="S1339" s="119"/>
    </row>
    <row r="1340" spans="1:19" x14ac:dyDescent="0.3">
      <c r="A1340" s="127" t="s">
        <v>27</v>
      </c>
      <c r="B1340" s="122"/>
      <c r="C1340" s="122"/>
      <c r="D1340" s="122"/>
      <c r="E1340" s="122"/>
      <c r="F1340" s="128">
        <f t="shared" ref="F1340:R1340" si="55">AVERAGE(F1288:F1339)</f>
        <v>-1.6028865384615378</v>
      </c>
      <c r="G1340" s="128">
        <f t="shared" si="55"/>
        <v>0.12496153846153847</v>
      </c>
      <c r="H1340" s="128">
        <f t="shared" si="55"/>
        <v>2.765336538461538</v>
      </c>
      <c r="I1340" s="128">
        <f t="shared" si="55"/>
        <v>3.2011865384615388</v>
      </c>
      <c r="J1340" s="128">
        <f t="shared" si="55"/>
        <v>6.3119480769230769</v>
      </c>
      <c r="K1340" s="128">
        <f t="shared" si="55"/>
        <v>17.713244230769234</v>
      </c>
      <c r="L1340" s="128">
        <f t="shared" si="55"/>
        <v>37.992874999999991</v>
      </c>
      <c r="M1340" s="128">
        <f t="shared" si="55"/>
        <v>61.076573076923076</v>
      </c>
      <c r="N1340" s="128">
        <f t="shared" si="55"/>
        <v>39.934165999999998</v>
      </c>
      <c r="O1340" s="128">
        <f t="shared" si="55"/>
        <v>11.580015217391304</v>
      </c>
      <c r="P1340" s="128">
        <f t="shared" si="55"/>
        <v>16.802080952380955</v>
      </c>
      <c r="Q1340" s="128">
        <f t="shared" si="55"/>
        <v>21.443753846153843</v>
      </c>
      <c r="R1340" s="128">
        <f t="shared" si="55"/>
        <v>21.862041304347827</v>
      </c>
      <c r="S1340" s="119" t="s">
        <v>1820</v>
      </c>
    </row>
    <row r="1341" spans="1:19" x14ac:dyDescent="0.3">
      <c r="A1341" s="127" t="s">
        <v>408</v>
      </c>
      <c r="B1341" s="122"/>
      <c r="C1341" s="122"/>
      <c r="D1341" s="122"/>
      <c r="E1341" s="122"/>
      <c r="F1341" s="128">
        <f t="shared" ref="F1341:R1341" si="56">MEDIAN(F1288:F1339)</f>
        <v>-1.6533000000000002</v>
      </c>
      <c r="G1341" s="128">
        <f t="shared" si="56"/>
        <v>0.16075</v>
      </c>
      <c r="H1341" s="128">
        <f t="shared" si="56"/>
        <v>2.77685</v>
      </c>
      <c r="I1341" s="128">
        <f t="shared" si="56"/>
        <v>3.1390000000000002</v>
      </c>
      <c r="J1341" s="128">
        <f t="shared" si="56"/>
        <v>6.3518499999999998</v>
      </c>
      <c r="K1341" s="128">
        <f t="shared" si="56"/>
        <v>17.306899999999999</v>
      </c>
      <c r="L1341" s="128">
        <f t="shared" si="56"/>
        <v>37.494500000000002</v>
      </c>
      <c r="M1341" s="128">
        <f t="shared" si="56"/>
        <v>60.247</v>
      </c>
      <c r="N1341" s="128">
        <f t="shared" si="56"/>
        <v>38.473749999999995</v>
      </c>
      <c r="O1341" s="128">
        <f t="shared" si="56"/>
        <v>11.35905</v>
      </c>
      <c r="P1341" s="128">
        <f t="shared" si="56"/>
        <v>16.880699999999997</v>
      </c>
      <c r="Q1341" s="128">
        <f t="shared" si="56"/>
        <v>18.634149999999998</v>
      </c>
      <c r="R1341" s="128">
        <f t="shared" si="56"/>
        <v>22.114550000000001</v>
      </c>
      <c r="S1341" s="119" t="s">
        <v>1820</v>
      </c>
    </row>
    <row r="1342" spans="1:19" x14ac:dyDescent="0.3">
      <c r="A1342" s="122"/>
      <c r="B1342" s="122"/>
      <c r="C1342" s="122"/>
      <c r="D1342" s="122"/>
      <c r="E1342" s="122"/>
      <c r="F1342" s="122"/>
      <c r="G1342" s="122"/>
      <c r="H1342" s="122"/>
      <c r="I1342" s="122"/>
      <c r="J1342" s="122"/>
      <c r="K1342" s="122"/>
      <c r="L1342" s="122"/>
      <c r="M1342" s="122"/>
      <c r="N1342" s="122"/>
      <c r="O1342" s="122"/>
      <c r="P1342" s="122"/>
      <c r="Q1342" s="122"/>
      <c r="R1342" s="122"/>
      <c r="S1342" s="119"/>
    </row>
    <row r="1343" spans="1:19" x14ac:dyDescent="0.3">
      <c r="A1343" s="124" t="s">
        <v>1228</v>
      </c>
      <c r="B1343" s="124"/>
      <c r="C1343" s="124"/>
      <c r="D1343" s="124"/>
      <c r="E1343" s="124"/>
      <c r="F1343" s="124"/>
      <c r="G1343" s="124"/>
      <c r="H1343" s="124"/>
      <c r="I1343" s="124"/>
      <c r="J1343" s="124"/>
      <c r="K1343" s="124"/>
      <c r="L1343" s="124"/>
      <c r="M1343" s="124"/>
      <c r="N1343" s="124"/>
      <c r="O1343" s="124"/>
      <c r="P1343" s="124"/>
      <c r="Q1343" s="124"/>
      <c r="R1343" s="124"/>
      <c r="S1343" s="119"/>
    </row>
    <row r="1344" spans="1:19" x14ac:dyDescent="0.3">
      <c r="A1344" s="122" t="s">
        <v>1229</v>
      </c>
      <c r="B1344" s="122" t="s">
        <v>1230</v>
      </c>
      <c r="C1344" s="122">
        <v>101976</v>
      </c>
      <c r="D1344" s="125">
        <v>44260</v>
      </c>
      <c r="E1344" s="126">
        <v>283.91730000000001</v>
      </c>
      <c r="F1344" s="126">
        <v>3.7157</v>
      </c>
      <c r="G1344" s="126">
        <v>2.5630999999999999</v>
      </c>
      <c r="H1344" s="126">
        <v>2.9034</v>
      </c>
      <c r="I1344" s="126">
        <v>3.5543</v>
      </c>
      <c r="J1344" s="126">
        <v>4.1417000000000002</v>
      </c>
      <c r="K1344" s="126">
        <v>3.2877000000000001</v>
      </c>
      <c r="L1344" s="126">
        <v>3.8767</v>
      </c>
      <c r="M1344" s="126">
        <v>4.7126000000000001</v>
      </c>
      <c r="N1344" s="126">
        <v>5.88</v>
      </c>
      <c r="O1344" s="126">
        <v>7.3167999999999997</v>
      </c>
      <c r="P1344" s="126">
        <v>7.2427999999999999</v>
      </c>
      <c r="Q1344" s="126">
        <v>7.0086000000000004</v>
      </c>
      <c r="R1344" s="126">
        <v>6.8994</v>
      </c>
      <c r="S1344" s="119"/>
    </row>
    <row r="1345" spans="1:19" x14ac:dyDescent="0.3">
      <c r="A1345" s="122" t="s">
        <v>1229</v>
      </c>
      <c r="B1345" s="122" t="s">
        <v>1231</v>
      </c>
      <c r="C1345" s="122">
        <v>119511</v>
      </c>
      <c r="D1345" s="125">
        <v>44260</v>
      </c>
      <c r="E1345" s="126">
        <v>286.10169999999999</v>
      </c>
      <c r="F1345" s="126">
        <v>3.8022</v>
      </c>
      <c r="G1345" s="126">
        <v>2.6541999999999999</v>
      </c>
      <c r="H1345" s="126">
        <v>2.9796999999999998</v>
      </c>
      <c r="I1345" s="126">
        <v>3.6379999999999999</v>
      </c>
      <c r="J1345" s="126">
        <v>4.2378999999999998</v>
      </c>
      <c r="K1345" s="126">
        <v>3.4037999999999999</v>
      </c>
      <c r="L1345" s="126">
        <v>3.9965000000000002</v>
      </c>
      <c r="M1345" s="126">
        <v>4.8380999999999998</v>
      </c>
      <c r="N1345" s="126">
        <v>6.0076000000000001</v>
      </c>
      <c r="O1345" s="126">
        <v>7.4531999999999998</v>
      </c>
      <c r="P1345" s="126">
        <v>7.3635999999999999</v>
      </c>
      <c r="Q1345" s="126">
        <v>7.9874000000000001</v>
      </c>
      <c r="R1345" s="126">
        <v>7.0304000000000002</v>
      </c>
      <c r="S1345" s="119"/>
    </row>
    <row r="1346" spans="1:19" x14ac:dyDescent="0.3">
      <c r="A1346" s="122" t="s">
        <v>1229</v>
      </c>
      <c r="B1346" s="122" t="s">
        <v>1232</v>
      </c>
      <c r="C1346" s="122">
        <v>147567</v>
      </c>
      <c r="D1346" s="125">
        <v>44260</v>
      </c>
      <c r="E1346" s="126">
        <v>1103.0283999999999</v>
      </c>
      <c r="F1346" s="126">
        <v>3.1339999999999999</v>
      </c>
      <c r="G1346" s="126">
        <v>3.0516999999999999</v>
      </c>
      <c r="H1346" s="126">
        <v>3.2511000000000001</v>
      </c>
      <c r="I1346" s="126">
        <v>3.5806</v>
      </c>
      <c r="J1346" s="126">
        <v>4.1070000000000002</v>
      </c>
      <c r="K1346" s="126">
        <v>3.4679000000000002</v>
      </c>
      <c r="L1346" s="126">
        <v>3.9752000000000001</v>
      </c>
      <c r="M1346" s="126">
        <v>4.6311</v>
      </c>
      <c r="N1346" s="126">
        <v>5.7843999999999998</v>
      </c>
      <c r="O1346" s="126"/>
      <c r="P1346" s="126"/>
      <c r="Q1346" s="126">
        <v>6.3994999999999997</v>
      </c>
      <c r="R1346" s="126"/>
      <c r="S1346" s="119"/>
    </row>
    <row r="1347" spans="1:19" x14ac:dyDescent="0.3">
      <c r="A1347" s="122" t="s">
        <v>1229</v>
      </c>
      <c r="B1347" s="122" t="s">
        <v>1233</v>
      </c>
      <c r="C1347" s="122">
        <v>147568</v>
      </c>
      <c r="D1347" s="125">
        <v>44260</v>
      </c>
      <c r="E1347" s="126">
        <v>1100.5246</v>
      </c>
      <c r="F1347" s="126">
        <v>2.9752000000000001</v>
      </c>
      <c r="G1347" s="126">
        <v>2.8927999999999998</v>
      </c>
      <c r="H1347" s="126">
        <v>3.0920000000000001</v>
      </c>
      <c r="I1347" s="126">
        <v>3.4270999999999998</v>
      </c>
      <c r="J1347" s="126">
        <v>3.9554999999999998</v>
      </c>
      <c r="K1347" s="126">
        <v>3.3180000000000001</v>
      </c>
      <c r="L1347" s="126">
        <v>3.8252000000000002</v>
      </c>
      <c r="M1347" s="126">
        <v>4.4795999999999996</v>
      </c>
      <c r="N1347" s="126">
        <v>5.6310000000000002</v>
      </c>
      <c r="O1347" s="126"/>
      <c r="P1347" s="126"/>
      <c r="Q1347" s="126">
        <v>6.2466999999999997</v>
      </c>
      <c r="R1347" s="126"/>
      <c r="S1347" s="119"/>
    </row>
    <row r="1348" spans="1:19" x14ac:dyDescent="0.3">
      <c r="A1348" s="122" t="s">
        <v>1229</v>
      </c>
      <c r="B1348" s="122" t="s">
        <v>1234</v>
      </c>
      <c r="C1348" s="122">
        <v>147377</v>
      </c>
      <c r="D1348" s="125">
        <v>44260</v>
      </c>
      <c r="E1348" s="126">
        <v>1088.5071</v>
      </c>
      <c r="F1348" s="126">
        <v>2.9980000000000002</v>
      </c>
      <c r="G1348" s="126">
        <v>2.8386</v>
      </c>
      <c r="H1348" s="126">
        <v>2.6341000000000001</v>
      </c>
      <c r="I1348" s="126">
        <v>2.6947000000000001</v>
      </c>
      <c r="J1348" s="126">
        <v>2.9289999999999998</v>
      </c>
      <c r="K1348" s="126">
        <v>2.8409</v>
      </c>
      <c r="L1348" s="126">
        <v>3.1789000000000001</v>
      </c>
      <c r="M1348" s="126">
        <v>3.1932</v>
      </c>
      <c r="N1348" s="126">
        <v>3.8531</v>
      </c>
      <c r="O1348" s="126"/>
      <c r="P1348" s="126"/>
      <c r="Q1348" s="126">
        <v>5.0773999999999999</v>
      </c>
      <c r="R1348" s="126"/>
      <c r="S1348" s="119" t="s">
        <v>1846</v>
      </c>
    </row>
    <row r="1349" spans="1:19" x14ac:dyDescent="0.3">
      <c r="A1349" s="122" t="s">
        <v>1229</v>
      </c>
      <c r="B1349" s="122" t="s">
        <v>1235</v>
      </c>
      <c r="C1349" s="122">
        <v>147382</v>
      </c>
      <c r="D1349" s="125">
        <v>44260</v>
      </c>
      <c r="E1349" s="126">
        <v>1082.7929999999999</v>
      </c>
      <c r="F1349" s="126">
        <v>2.6867999999999999</v>
      </c>
      <c r="G1349" s="126">
        <v>2.5287000000000002</v>
      </c>
      <c r="H1349" s="126">
        <v>2.3235999999999999</v>
      </c>
      <c r="I1349" s="126">
        <v>2.3843999999999999</v>
      </c>
      <c r="J1349" s="126">
        <v>2.6183000000000001</v>
      </c>
      <c r="K1349" s="126">
        <v>2.5280999999999998</v>
      </c>
      <c r="L1349" s="126">
        <v>2.8269000000000002</v>
      </c>
      <c r="M1349" s="126">
        <v>2.8443000000000001</v>
      </c>
      <c r="N1349" s="126">
        <v>3.5179</v>
      </c>
      <c r="O1349" s="126"/>
      <c r="P1349" s="126"/>
      <c r="Q1349" s="126">
        <v>4.7549000000000001</v>
      </c>
      <c r="R1349" s="126"/>
      <c r="S1349" s="119" t="s">
        <v>1846</v>
      </c>
    </row>
    <row r="1350" spans="1:19" x14ac:dyDescent="0.3">
      <c r="A1350" s="122" t="s">
        <v>1229</v>
      </c>
      <c r="B1350" s="122" t="s">
        <v>1236</v>
      </c>
      <c r="C1350" s="122">
        <v>119106</v>
      </c>
      <c r="D1350" s="125">
        <v>44260</v>
      </c>
      <c r="E1350" s="126">
        <v>41.924900000000001</v>
      </c>
      <c r="F1350" s="126">
        <v>2.4379</v>
      </c>
      <c r="G1350" s="126">
        <v>2.6995</v>
      </c>
      <c r="H1350" s="126">
        <v>2.7873999999999999</v>
      </c>
      <c r="I1350" s="126">
        <v>2.6436999999999999</v>
      </c>
      <c r="J1350" s="126">
        <v>3.0135999999999998</v>
      </c>
      <c r="K1350" s="126">
        <v>2.9422999999999999</v>
      </c>
      <c r="L1350" s="126">
        <v>3.3534000000000002</v>
      </c>
      <c r="M1350" s="126">
        <v>4.1914999999999996</v>
      </c>
      <c r="N1350" s="126">
        <v>5.3998999999999997</v>
      </c>
      <c r="O1350" s="126">
        <v>6.9973999999999998</v>
      </c>
      <c r="P1350" s="126">
        <v>6.7596999999999996</v>
      </c>
      <c r="Q1350" s="126">
        <v>7.5179</v>
      </c>
      <c r="R1350" s="126">
        <v>6.5865999999999998</v>
      </c>
      <c r="S1350" s="119"/>
    </row>
    <row r="1351" spans="1:19" x14ac:dyDescent="0.3">
      <c r="A1351" s="122" t="s">
        <v>1229</v>
      </c>
      <c r="B1351" s="122" t="s">
        <v>1237</v>
      </c>
      <c r="C1351" s="122">
        <v>100087</v>
      </c>
      <c r="D1351" s="125">
        <v>44260</v>
      </c>
      <c r="E1351" s="126">
        <v>41.1004</v>
      </c>
      <c r="F1351" s="126">
        <v>2.2202999999999999</v>
      </c>
      <c r="G1351" s="126">
        <v>2.4870999999999999</v>
      </c>
      <c r="H1351" s="126">
        <v>2.5512999999999999</v>
      </c>
      <c r="I1351" s="126">
        <v>2.4001999999999999</v>
      </c>
      <c r="J1351" s="126">
        <v>2.7684000000000002</v>
      </c>
      <c r="K1351" s="126">
        <v>2.6968999999999999</v>
      </c>
      <c r="L1351" s="126">
        <v>3.1219000000000001</v>
      </c>
      <c r="M1351" s="126">
        <v>3.9695999999999998</v>
      </c>
      <c r="N1351" s="126">
        <v>5.1795999999999998</v>
      </c>
      <c r="O1351" s="126">
        <v>6.7439999999999998</v>
      </c>
      <c r="P1351" s="126">
        <v>6.5019</v>
      </c>
      <c r="Q1351" s="126">
        <v>6.8133999999999997</v>
      </c>
      <c r="R1351" s="126">
        <v>6.3422999999999998</v>
      </c>
      <c r="S1351" s="119"/>
    </row>
    <row r="1352" spans="1:19" x14ac:dyDescent="0.3">
      <c r="A1352" s="122" t="s">
        <v>1229</v>
      </c>
      <c r="B1352" s="122" t="s">
        <v>1864</v>
      </c>
      <c r="C1352" s="122">
        <v>140237</v>
      </c>
      <c r="D1352" s="125">
        <v>44260</v>
      </c>
      <c r="E1352" s="126">
        <v>24.273099999999999</v>
      </c>
      <c r="F1352" s="126">
        <v>3.0076999999999998</v>
      </c>
      <c r="G1352" s="126">
        <v>2.7574000000000001</v>
      </c>
      <c r="H1352" s="126">
        <v>3.0952000000000002</v>
      </c>
      <c r="I1352" s="126">
        <v>3.7248999999999999</v>
      </c>
      <c r="J1352" s="126">
        <v>4.1429999999999998</v>
      </c>
      <c r="K1352" s="126">
        <v>3.0889000000000002</v>
      </c>
      <c r="L1352" s="126">
        <v>3.45</v>
      </c>
      <c r="M1352" s="126">
        <v>3.7707000000000002</v>
      </c>
      <c r="N1352" s="126">
        <v>5.3789999999999996</v>
      </c>
      <c r="O1352" s="126">
        <v>9.5795999999999992</v>
      </c>
      <c r="P1352" s="126">
        <v>8.1951000000000001</v>
      </c>
      <c r="Q1352" s="126">
        <v>8.2485999999999997</v>
      </c>
      <c r="R1352" s="126">
        <v>9.2608999999999995</v>
      </c>
      <c r="S1352" s="119"/>
    </row>
    <row r="1353" spans="1:19" x14ac:dyDescent="0.3">
      <c r="A1353" s="122" t="s">
        <v>1229</v>
      </c>
      <c r="B1353" s="122" t="s">
        <v>1865</v>
      </c>
      <c r="C1353" s="122">
        <v>140230</v>
      </c>
      <c r="D1353" s="125">
        <v>44260</v>
      </c>
      <c r="E1353" s="126">
        <v>19.436900000000001</v>
      </c>
      <c r="F1353" s="126">
        <v>2.0657999999999999</v>
      </c>
      <c r="G1353" s="126">
        <v>1.9408000000000001</v>
      </c>
      <c r="H1353" s="126">
        <v>2.2812999999999999</v>
      </c>
      <c r="I1353" s="126">
        <v>2.9079000000000002</v>
      </c>
      <c r="J1353" s="126">
        <v>3.3214999999999999</v>
      </c>
      <c r="K1353" s="126">
        <v>2.2911999999999999</v>
      </c>
      <c r="L1353" s="126">
        <v>2.665</v>
      </c>
      <c r="M1353" s="126">
        <v>2.9851999999999999</v>
      </c>
      <c r="N1353" s="126">
        <v>4.5810000000000004</v>
      </c>
      <c r="O1353" s="126">
        <v>8.8318999999999992</v>
      </c>
      <c r="P1353" s="126">
        <v>7.7251000000000003</v>
      </c>
      <c r="Q1353" s="126">
        <v>5.3716999999999997</v>
      </c>
      <c r="R1353" s="126">
        <v>8.3908000000000005</v>
      </c>
      <c r="S1353" s="119"/>
    </row>
    <row r="1354" spans="1:19" x14ac:dyDescent="0.3">
      <c r="A1354" s="122" t="s">
        <v>1229</v>
      </c>
      <c r="B1354" s="122" t="s">
        <v>1866</v>
      </c>
      <c r="C1354" s="122">
        <v>140229</v>
      </c>
      <c r="D1354" s="125">
        <v>44260</v>
      </c>
      <c r="E1354" s="126">
        <v>22.7103</v>
      </c>
      <c r="F1354" s="126">
        <v>2.0895000000000001</v>
      </c>
      <c r="G1354" s="126">
        <v>1.9289000000000001</v>
      </c>
      <c r="H1354" s="126">
        <v>2.274</v>
      </c>
      <c r="I1354" s="126">
        <v>2.9070999999999998</v>
      </c>
      <c r="J1354" s="126">
        <v>3.3203999999999998</v>
      </c>
      <c r="K1354" s="126">
        <v>2.2877999999999998</v>
      </c>
      <c r="L1354" s="126">
        <v>2.6619999999999999</v>
      </c>
      <c r="M1354" s="126">
        <v>2.9834000000000001</v>
      </c>
      <c r="N1354" s="126">
        <v>4.5791000000000004</v>
      </c>
      <c r="O1354" s="126">
        <v>8.8310999999999993</v>
      </c>
      <c r="P1354" s="126">
        <v>7.4115000000000002</v>
      </c>
      <c r="Q1354" s="126">
        <v>6.6738999999999997</v>
      </c>
      <c r="R1354" s="126">
        <v>8.3896999999999995</v>
      </c>
      <c r="S1354" s="119"/>
    </row>
    <row r="1355" spans="1:19" x14ac:dyDescent="0.3">
      <c r="A1355" s="122" t="s">
        <v>1229</v>
      </c>
      <c r="B1355" s="122" t="s">
        <v>1238</v>
      </c>
      <c r="C1355" s="122">
        <v>101357</v>
      </c>
      <c r="D1355" s="125">
        <v>44260</v>
      </c>
      <c r="E1355" s="126">
        <v>38.804600000000001</v>
      </c>
      <c r="F1355" s="126">
        <v>2.6339000000000001</v>
      </c>
      <c r="G1355" s="126">
        <v>2.7911000000000001</v>
      </c>
      <c r="H1355" s="126">
        <v>2.8906000000000001</v>
      </c>
      <c r="I1355" s="126">
        <v>2.8188</v>
      </c>
      <c r="J1355" s="126">
        <v>3.2700999999999998</v>
      </c>
      <c r="K1355" s="126">
        <v>3.0137999999999998</v>
      </c>
      <c r="L1355" s="126">
        <v>3.3807</v>
      </c>
      <c r="M1355" s="126">
        <v>4.1509999999999998</v>
      </c>
      <c r="N1355" s="126">
        <v>5.3708</v>
      </c>
      <c r="O1355" s="126">
        <v>7.1191000000000004</v>
      </c>
      <c r="P1355" s="126">
        <v>7.2847</v>
      </c>
      <c r="Q1355" s="126">
        <v>7.3677000000000001</v>
      </c>
      <c r="R1355" s="126">
        <v>6.7535999999999996</v>
      </c>
      <c r="S1355" s="119"/>
    </row>
    <row r="1356" spans="1:19" x14ac:dyDescent="0.3">
      <c r="A1356" s="122" t="s">
        <v>1229</v>
      </c>
      <c r="B1356" s="122" t="s">
        <v>1239</v>
      </c>
      <c r="C1356" s="122">
        <v>118506</v>
      </c>
      <c r="D1356" s="125">
        <v>44260</v>
      </c>
      <c r="E1356" s="126">
        <v>39.817399999999999</v>
      </c>
      <c r="F1356" s="126">
        <v>2.7503000000000002</v>
      </c>
      <c r="G1356" s="126">
        <v>2.9340999999999999</v>
      </c>
      <c r="H1356" s="126">
        <v>3.0398999999999998</v>
      </c>
      <c r="I1356" s="126">
        <v>2.9676</v>
      </c>
      <c r="J1356" s="126">
        <v>3.4203000000000001</v>
      </c>
      <c r="K1356" s="126">
        <v>3.1646999999999998</v>
      </c>
      <c r="L1356" s="126">
        <v>3.5335000000000001</v>
      </c>
      <c r="M1356" s="126">
        <v>4.3071999999999999</v>
      </c>
      <c r="N1356" s="126">
        <v>5.5319000000000003</v>
      </c>
      <c r="O1356" s="126">
        <v>7.2956000000000003</v>
      </c>
      <c r="P1356" s="126">
        <v>7.4886999999999997</v>
      </c>
      <c r="Q1356" s="126">
        <v>8.1598000000000006</v>
      </c>
      <c r="R1356" s="126">
        <v>6.9131999999999998</v>
      </c>
      <c r="S1356" s="118"/>
    </row>
    <row r="1357" spans="1:19" x14ac:dyDescent="0.3">
      <c r="A1357" s="122" t="s">
        <v>1229</v>
      </c>
      <c r="B1357" s="122" t="s">
        <v>1240</v>
      </c>
      <c r="C1357" s="122">
        <v>101993</v>
      </c>
      <c r="D1357" s="125">
        <v>44260</v>
      </c>
      <c r="E1357" s="126">
        <v>4401.9417999999996</v>
      </c>
      <c r="F1357" s="126">
        <v>3.7018</v>
      </c>
      <c r="G1357" s="126">
        <v>3.4843999999999999</v>
      </c>
      <c r="H1357" s="126">
        <v>3.2877999999999998</v>
      </c>
      <c r="I1357" s="126">
        <v>3.1457999999999999</v>
      </c>
      <c r="J1357" s="126">
        <v>3.5748000000000002</v>
      </c>
      <c r="K1357" s="126">
        <v>3.1265999999999998</v>
      </c>
      <c r="L1357" s="126">
        <v>3.6240000000000001</v>
      </c>
      <c r="M1357" s="126">
        <v>4.6044</v>
      </c>
      <c r="N1357" s="126">
        <v>5.9391999999999996</v>
      </c>
      <c r="O1357" s="126">
        <v>7.1234999999999999</v>
      </c>
      <c r="P1357" s="126">
        <v>7.0190999999999999</v>
      </c>
      <c r="Q1357" s="126">
        <v>7.1898</v>
      </c>
      <c r="R1357" s="126">
        <v>6.8795000000000002</v>
      </c>
      <c r="S1357" s="121"/>
    </row>
    <row r="1358" spans="1:19" x14ac:dyDescent="0.3">
      <c r="A1358" s="122" t="s">
        <v>1229</v>
      </c>
      <c r="B1358" s="122" t="s">
        <v>1241</v>
      </c>
      <c r="C1358" s="122">
        <v>119092</v>
      </c>
      <c r="D1358" s="125">
        <v>44260</v>
      </c>
      <c r="E1358" s="126">
        <v>4456.5838000000003</v>
      </c>
      <c r="F1358" s="126">
        <v>3.8416000000000001</v>
      </c>
      <c r="G1358" s="126">
        <v>3.6230000000000002</v>
      </c>
      <c r="H1358" s="126">
        <v>3.4275000000000002</v>
      </c>
      <c r="I1358" s="126">
        <v>3.2864</v>
      </c>
      <c r="J1358" s="126">
        <v>3.7155</v>
      </c>
      <c r="K1358" s="126">
        <v>3.2679999999999998</v>
      </c>
      <c r="L1358" s="126">
        <v>3.7654999999999998</v>
      </c>
      <c r="M1358" s="126">
        <v>4.7514000000000003</v>
      </c>
      <c r="N1358" s="126">
        <v>6.1050000000000004</v>
      </c>
      <c r="O1358" s="126">
        <v>7.3224999999999998</v>
      </c>
      <c r="P1358" s="126">
        <v>7.2241</v>
      </c>
      <c r="Q1358" s="126">
        <v>7.8634000000000004</v>
      </c>
      <c r="R1358" s="126">
        <v>7.07</v>
      </c>
      <c r="S1358" s="119" t="s">
        <v>1853</v>
      </c>
    </row>
    <row r="1359" spans="1:19" x14ac:dyDescent="0.3">
      <c r="A1359" s="122" t="s">
        <v>1229</v>
      </c>
      <c r="B1359" s="122" t="s">
        <v>1242</v>
      </c>
      <c r="C1359" s="122">
        <v>103633</v>
      </c>
      <c r="D1359" s="125">
        <v>44260</v>
      </c>
      <c r="E1359" s="126">
        <v>292.0351</v>
      </c>
      <c r="F1359" s="126">
        <v>2.1499000000000001</v>
      </c>
      <c r="G1359" s="126">
        <v>2.6335999999999999</v>
      </c>
      <c r="H1359" s="126">
        <v>2.8780000000000001</v>
      </c>
      <c r="I1359" s="126">
        <v>3.0057999999999998</v>
      </c>
      <c r="J1359" s="126">
        <v>3.6678999999999999</v>
      </c>
      <c r="K1359" s="126">
        <v>3.1705999999999999</v>
      </c>
      <c r="L1359" s="126">
        <v>3.6617000000000002</v>
      </c>
      <c r="M1359" s="126">
        <v>4.4701000000000004</v>
      </c>
      <c r="N1359" s="126">
        <v>5.6687000000000003</v>
      </c>
      <c r="O1359" s="126">
        <v>7.0331000000000001</v>
      </c>
      <c r="P1359" s="126">
        <v>7.0412999999999997</v>
      </c>
      <c r="Q1359" s="126">
        <v>7.4047000000000001</v>
      </c>
      <c r="R1359" s="126">
        <v>6.6037999999999997</v>
      </c>
      <c r="S1359" s="119" t="s">
        <v>1853</v>
      </c>
    </row>
    <row r="1360" spans="1:19" x14ac:dyDescent="0.3">
      <c r="A1360" s="122" t="s">
        <v>1229</v>
      </c>
      <c r="B1360" s="122" t="s">
        <v>1243</v>
      </c>
      <c r="C1360" s="122">
        <v>120211</v>
      </c>
      <c r="D1360" s="125">
        <v>44260</v>
      </c>
      <c r="E1360" s="126">
        <v>294.20890000000003</v>
      </c>
      <c r="F1360" s="126">
        <v>2.2705000000000002</v>
      </c>
      <c r="G1360" s="126">
        <v>2.7507000000000001</v>
      </c>
      <c r="H1360" s="126">
        <v>2.9969000000000001</v>
      </c>
      <c r="I1360" s="126">
        <v>3.1254</v>
      </c>
      <c r="J1360" s="126">
        <v>3.7877999999999998</v>
      </c>
      <c r="K1360" s="126">
        <v>3.2915000000000001</v>
      </c>
      <c r="L1360" s="126">
        <v>3.7839</v>
      </c>
      <c r="M1360" s="126">
        <v>4.5940000000000003</v>
      </c>
      <c r="N1360" s="126">
        <v>5.7934999999999999</v>
      </c>
      <c r="O1360" s="126">
        <v>7.1608000000000001</v>
      </c>
      <c r="P1360" s="126">
        <v>7.1557000000000004</v>
      </c>
      <c r="Q1360" s="126">
        <v>7.8215000000000003</v>
      </c>
      <c r="R1360" s="126">
        <v>6.7305000000000001</v>
      </c>
      <c r="S1360" s="119" t="s">
        <v>1835</v>
      </c>
    </row>
    <row r="1361" spans="1:19" x14ac:dyDescent="0.3">
      <c r="A1361" s="122" t="s">
        <v>1229</v>
      </c>
      <c r="B1361" s="122" t="s">
        <v>1244</v>
      </c>
      <c r="C1361" s="122">
        <v>118384</v>
      </c>
      <c r="D1361" s="125">
        <v>44260</v>
      </c>
      <c r="E1361" s="126">
        <v>33.523099999999999</v>
      </c>
      <c r="F1361" s="126">
        <v>3.1577999999999999</v>
      </c>
      <c r="G1361" s="126">
        <v>3.3035999999999999</v>
      </c>
      <c r="H1361" s="126">
        <v>3.0815999999999999</v>
      </c>
      <c r="I1361" s="126">
        <v>3.2999000000000001</v>
      </c>
      <c r="J1361" s="126">
        <v>3.8532999999999999</v>
      </c>
      <c r="K1361" s="126">
        <v>3.1352000000000002</v>
      </c>
      <c r="L1361" s="126">
        <v>3.4342999999999999</v>
      </c>
      <c r="M1361" s="126">
        <v>4.0334000000000003</v>
      </c>
      <c r="N1361" s="126">
        <v>5.1879999999999997</v>
      </c>
      <c r="O1361" s="126">
        <v>6.5628000000000002</v>
      </c>
      <c r="P1361" s="126">
        <v>6.9573999999999998</v>
      </c>
      <c r="Q1361" s="126">
        <v>7.7648000000000001</v>
      </c>
      <c r="R1361" s="126">
        <v>6.2131999999999996</v>
      </c>
      <c r="S1361" s="119" t="s">
        <v>1835</v>
      </c>
    </row>
    <row r="1362" spans="1:19" x14ac:dyDescent="0.3">
      <c r="A1362" s="122" t="s">
        <v>1229</v>
      </c>
      <c r="B1362" s="122" t="s">
        <v>1245</v>
      </c>
      <c r="C1362" s="122">
        <v>108756</v>
      </c>
      <c r="D1362" s="125">
        <v>44260</v>
      </c>
      <c r="E1362" s="126">
        <v>31.7988</v>
      </c>
      <c r="F1362" s="126">
        <v>2.4106000000000001</v>
      </c>
      <c r="G1362" s="126">
        <v>2.6406000000000001</v>
      </c>
      <c r="H1362" s="126">
        <v>2.3788</v>
      </c>
      <c r="I1362" s="126">
        <v>2.6122000000000001</v>
      </c>
      <c r="J1362" s="126">
        <v>3.1642000000000001</v>
      </c>
      <c r="K1362" s="126">
        <v>2.4136000000000002</v>
      </c>
      <c r="L1362" s="126">
        <v>2.6863000000000001</v>
      </c>
      <c r="M1362" s="126">
        <v>3.2481</v>
      </c>
      <c r="N1362" s="126">
        <v>4.3826000000000001</v>
      </c>
      <c r="O1362" s="126">
        <v>5.8120000000000003</v>
      </c>
      <c r="P1362" s="126">
        <v>6.2629000000000001</v>
      </c>
      <c r="Q1362" s="126">
        <v>6.6170999999999998</v>
      </c>
      <c r="R1362" s="126">
        <v>5.4297000000000004</v>
      </c>
      <c r="S1362" s="119" t="s">
        <v>1822</v>
      </c>
    </row>
    <row r="1363" spans="1:19" x14ac:dyDescent="0.3">
      <c r="A1363" s="122" t="s">
        <v>1229</v>
      </c>
      <c r="B1363" s="122" t="s">
        <v>1246</v>
      </c>
      <c r="C1363" s="122">
        <v>144994</v>
      </c>
      <c r="D1363" s="125">
        <v>44259</v>
      </c>
      <c r="E1363" s="126">
        <v>1176.2913000000001</v>
      </c>
      <c r="F1363" s="126">
        <v>2.7743000000000002</v>
      </c>
      <c r="G1363" s="126">
        <v>2.6153</v>
      </c>
      <c r="H1363" s="126">
        <v>2.7568999999999999</v>
      </c>
      <c r="I1363" s="126">
        <v>2.4195000000000002</v>
      </c>
      <c r="J1363" s="126">
        <v>2.4239000000000002</v>
      </c>
      <c r="K1363" s="126">
        <v>13.328799999999999</v>
      </c>
      <c r="L1363" s="126">
        <v>8.0097000000000005</v>
      </c>
      <c r="M1363" s="126">
        <v>6.2122999999999999</v>
      </c>
      <c r="N1363" s="126">
        <v>5.6753</v>
      </c>
      <c r="O1363" s="126"/>
      <c r="P1363" s="126"/>
      <c r="Q1363" s="126">
        <v>6.8216999999999999</v>
      </c>
      <c r="R1363" s="126">
        <v>6.5688000000000004</v>
      </c>
      <c r="S1363" s="119" t="s">
        <v>1822</v>
      </c>
    </row>
    <row r="1364" spans="1:19" x14ac:dyDescent="0.3">
      <c r="A1364" s="122" t="s">
        <v>1229</v>
      </c>
      <c r="B1364" s="122" t="s">
        <v>1247</v>
      </c>
      <c r="C1364" s="122">
        <v>144997</v>
      </c>
      <c r="D1364" s="125">
        <v>44259</v>
      </c>
      <c r="E1364" s="126">
        <v>1173.1080999999999</v>
      </c>
      <c r="F1364" s="126">
        <v>2.3803999999999998</v>
      </c>
      <c r="G1364" s="126">
        <v>2.3961999999999999</v>
      </c>
      <c r="H1364" s="126">
        <v>2.5891000000000002</v>
      </c>
      <c r="I1364" s="126">
        <v>2.2704</v>
      </c>
      <c r="J1364" s="126">
        <v>2.2839999999999998</v>
      </c>
      <c r="K1364" s="126">
        <v>13.1911</v>
      </c>
      <c r="L1364" s="126">
        <v>7.8708999999999998</v>
      </c>
      <c r="M1364" s="126">
        <v>6.0740999999999996</v>
      </c>
      <c r="N1364" s="126">
        <v>5.5362999999999998</v>
      </c>
      <c r="O1364" s="126"/>
      <c r="P1364" s="126"/>
      <c r="Q1364" s="126">
        <v>6.7041000000000004</v>
      </c>
      <c r="R1364" s="126">
        <v>6.43</v>
      </c>
      <c r="S1364" s="119" t="s">
        <v>1835</v>
      </c>
    </row>
    <row r="1365" spans="1:19" x14ac:dyDescent="0.3">
      <c r="A1365" s="122" t="s">
        <v>1229</v>
      </c>
      <c r="B1365" s="122" t="s">
        <v>1248</v>
      </c>
      <c r="C1365" s="122">
        <v>112123</v>
      </c>
      <c r="D1365" s="125">
        <v>44260</v>
      </c>
      <c r="E1365" s="126">
        <v>2382.1853999999998</v>
      </c>
      <c r="F1365" s="126">
        <v>2.6922999999999999</v>
      </c>
      <c r="G1365" s="126">
        <v>2.8944999999999999</v>
      </c>
      <c r="H1365" s="126">
        <v>3.0101</v>
      </c>
      <c r="I1365" s="126">
        <v>3.3201000000000001</v>
      </c>
      <c r="J1365" s="126">
        <v>3.5764999999999998</v>
      </c>
      <c r="K1365" s="126">
        <v>2.8573</v>
      </c>
      <c r="L1365" s="126">
        <v>3.2456</v>
      </c>
      <c r="M1365" s="126">
        <v>3.8786</v>
      </c>
      <c r="N1365" s="126">
        <v>5.1375999999999999</v>
      </c>
      <c r="O1365" s="126">
        <v>6.4996</v>
      </c>
      <c r="P1365" s="126">
        <v>6.7396000000000003</v>
      </c>
      <c r="Q1365" s="126">
        <v>7.8217999999999996</v>
      </c>
      <c r="R1365" s="126">
        <v>5.8952</v>
      </c>
      <c r="S1365" s="119" t="s">
        <v>1835</v>
      </c>
    </row>
    <row r="1366" spans="1:19" x14ac:dyDescent="0.3">
      <c r="A1366" s="122" t="s">
        <v>1229</v>
      </c>
      <c r="B1366" s="122" t="s">
        <v>1249</v>
      </c>
      <c r="C1366" s="122">
        <v>120507</v>
      </c>
      <c r="D1366" s="125">
        <v>44260</v>
      </c>
      <c r="E1366" s="126">
        <v>2434.2042000000001</v>
      </c>
      <c r="F1366" s="126">
        <v>3.0427</v>
      </c>
      <c r="G1366" s="126">
        <v>3.2446999999999999</v>
      </c>
      <c r="H1366" s="126">
        <v>3.3607</v>
      </c>
      <c r="I1366" s="126">
        <v>3.6707999999999998</v>
      </c>
      <c r="J1366" s="126">
        <v>3.9276</v>
      </c>
      <c r="K1366" s="126">
        <v>3.2098</v>
      </c>
      <c r="L1366" s="126">
        <v>3.6015000000000001</v>
      </c>
      <c r="M1366" s="126">
        <v>4.2389999999999999</v>
      </c>
      <c r="N1366" s="126">
        <v>5.5002000000000004</v>
      </c>
      <c r="O1366" s="126">
        <v>6.8005000000000004</v>
      </c>
      <c r="P1366" s="126">
        <v>7.0285000000000002</v>
      </c>
      <c r="Q1366" s="126">
        <v>8.2445000000000004</v>
      </c>
      <c r="R1366" s="126">
        <v>6.2134</v>
      </c>
      <c r="S1366" s="119" t="s">
        <v>1822</v>
      </c>
    </row>
    <row r="1367" spans="1:19" x14ac:dyDescent="0.3">
      <c r="A1367" s="122" t="s">
        <v>1229</v>
      </c>
      <c r="B1367" s="122" t="s">
        <v>1250</v>
      </c>
      <c r="C1367" s="122">
        <v>143598</v>
      </c>
      <c r="D1367" s="125"/>
      <c r="E1367" s="126"/>
      <c r="F1367" s="126"/>
      <c r="G1367" s="126"/>
      <c r="H1367" s="126"/>
      <c r="I1367" s="126"/>
      <c r="J1367" s="126"/>
      <c r="K1367" s="126"/>
      <c r="L1367" s="126"/>
      <c r="M1367" s="126"/>
      <c r="N1367" s="126"/>
      <c r="O1367" s="126"/>
      <c r="P1367" s="126"/>
      <c r="Q1367" s="126"/>
      <c r="R1367" s="126"/>
      <c r="S1367" s="119" t="s">
        <v>1822</v>
      </c>
    </row>
    <row r="1368" spans="1:19" x14ac:dyDescent="0.3">
      <c r="A1368" s="122" t="s">
        <v>1229</v>
      </c>
      <c r="B1368" s="122" t="s">
        <v>1251</v>
      </c>
      <c r="C1368" s="122">
        <v>143597</v>
      </c>
      <c r="D1368" s="125"/>
      <c r="E1368" s="126"/>
      <c r="F1368" s="126"/>
      <c r="G1368" s="126"/>
      <c r="H1368" s="126"/>
      <c r="I1368" s="126"/>
      <c r="J1368" s="126"/>
      <c r="K1368" s="126"/>
      <c r="L1368" s="126"/>
      <c r="M1368" s="126"/>
      <c r="N1368" s="126"/>
      <c r="O1368" s="126"/>
      <c r="P1368" s="126"/>
      <c r="Q1368" s="126"/>
      <c r="R1368" s="126"/>
      <c r="S1368" s="119" t="s">
        <v>1822</v>
      </c>
    </row>
    <row r="1369" spans="1:19" x14ac:dyDescent="0.3">
      <c r="A1369" s="122" t="s">
        <v>1229</v>
      </c>
      <c r="B1369" s="122" t="s">
        <v>1252</v>
      </c>
      <c r="C1369" s="122">
        <v>101893</v>
      </c>
      <c r="D1369" s="125">
        <v>44260</v>
      </c>
      <c r="E1369" s="126">
        <v>3455.0435000000002</v>
      </c>
      <c r="F1369" s="126">
        <v>3.9177</v>
      </c>
      <c r="G1369" s="126">
        <v>3.1137000000000001</v>
      </c>
      <c r="H1369" s="126">
        <v>3.0785999999999998</v>
      </c>
      <c r="I1369" s="126">
        <v>3.3662000000000001</v>
      </c>
      <c r="J1369" s="126">
        <v>3.9243000000000001</v>
      </c>
      <c r="K1369" s="126">
        <v>3.1840999999999999</v>
      </c>
      <c r="L1369" s="126">
        <v>3.7345000000000002</v>
      </c>
      <c r="M1369" s="126">
        <v>4.2595000000000001</v>
      </c>
      <c r="N1369" s="126">
        <v>5.0735999999999999</v>
      </c>
      <c r="O1369" s="126">
        <v>6.8960999999999997</v>
      </c>
      <c r="P1369" s="126">
        <v>6.9737</v>
      </c>
      <c r="Q1369" s="126">
        <v>7.2751000000000001</v>
      </c>
      <c r="R1369" s="126">
        <v>6.3495999999999997</v>
      </c>
      <c r="S1369" s="119" t="s">
        <v>1835</v>
      </c>
    </row>
    <row r="1370" spans="1:19" x14ac:dyDescent="0.3">
      <c r="A1370" s="122" t="s">
        <v>1229</v>
      </c>
      <c r="B1370" s="122" t="s">
        <v>1253</v>
      </c>
      <c r="C1370" s="122">
        <v>119746</v>
      </c>
      <c r="D1370" s="125">
        <v>44260</v>
      </c>
      <c r="E1370" s="126">
        <v>3471.5774000000001</v>
      </c>
      <c r="F1370" s="126">
        <v>4.0198999999999998</v>
      </c>
      <c r="G1370" s="126">
        <v>3.2166999999999999</v>
      </c>
      <c r="H1370" s="126">
        <v>3.1817000000000002</v>
      </c>
      <c r="I1370" s="126">
        <v>3.4693999999999998</v>
      </c>
      <c r="J1370" s="126">
        <v>4.0271999999999997</v>
      </c>
      <c r="K1370" s="126">
        <v>3.2884000000000002</v>
      </c>
      <c r="L1370" s="126">
        <v>3.8313000000000001</v>
      </c>
      <c r="M1370" s="126">
        <v>4.3623000000000003</v>
      </c>
      <c r="N1370" s="126">
        <v>5.1764999999999999</v>
      </c>
      <c r="O1370" s="126">
        <v>6.9751000000000003</v>
      </c>
      <c r="P1370" s="126">
        <v>7.0426000000000002</v>
      </c>
      <c r="Q1370" s="126">
        <v>7.774</v>
      </c>
      <c r="R1370" s="126">
        <v>6.4382000000000001</v>
      </c>
      <c r="S1370" s="119" t="s">
        <v>1835</v>
      </c>
    </row>
    <row r="1371" spans="1:19" x14ac:dyDescent="0.3">
      <c r="A1371" s="122" t="s">
        <v>1229</v>
      </c>
      <c r="B1371" s="122" t="s">
        <v>1254</v>
      </c>
      <c r="C1371" s="122">
        <v>119431</v>
      </c>
      <c r="D1371" s="125">
        <v>44260</v>
      </c>
      <c r="E1371" s="126">
        <v>32.102894855257198</v>
      </c>
      <c r="F1371" s="126">
        <v>1.7054</v>
      </c>
      <c r="G1371" s="126">
        <v>2.4449000000000001</v>
      </c>
      <c r="H1371" s="126">
        <v>2.6568999999999998</v>
      </c>
      <c r="I1371" s="126">
        <v>2.8</v>
      </c>
      <c r="J1371" s="126">
        <v>3.1932</v>
      </c>
      <c r="K1371" s="126">
        <v>2.9697</v>
      </c>
      <c r="L1371" s="126">
        <v>3.4590999999999998</v>
      </c>
      <c r="M1371" s="126">
        <v>3.9474999999999998</v>
      </c>
      <c r="N1371" s="126">
        <v>5.1341999999999999</v>
      </c>
      <c r="O1371" s="126">
        <v>7.2121000000000004</v>
      </c>
      <c r="P1371" s="126">
        <v>7.8426999999999998</v>
      </c>
      <c r="Q1371" s="126">
        <v>8.2064000000000004</v>
      </c>
      <c r="R1371" s="126">
        <v>6.7986000000000004</v>
      </c>
      <c r="S1371" s="119" t="s">
        <v>1835</v>
      </c>
    </row>
    <row r="1372" spans="1:19" x14ac:dyDescent="0.3">
      <c r="A1372" s="122" t="s">
        <v>1229</v>
      </c>
      <c r="B1372" s="122" t="s">
        <v>1255</v>
      </c>
      <c r="C1372" s="122">
        <v>114216</v>
      </c>
      <c r="D1372" s="125">
        <v>44260</v>
      </c>
      <c r="E1372" s="126">
        <v>31.085795710214501</v>
      </c>
      <c r="F1372" s="126">
        <v>1.2329000000000001</v>
      </c>
      <c r="G1372" s="126">
        <v>1.9376</v>
      </c>
      <c r="H1372" s="126">
        <v>2.1646000000000001</v>
      </c>
      <c r="I1372" s="126">
        <v>2.3151999999999999</v>
      </c>
      <c r="J1372" s="126">
        <v>2.7103000000000002</v>
      </c>
      <c r="K1372" s="126">
        <v>2.4925999999999999</v>
      </c>
      <c r="L1372" s="126">
        <v>2.9725999999999999</v>
      </c>
      <c r="M1372" s="126">
        <v>3.4559000000000002</v>
      </c>
      <c r="N1372" s="126">
        <v>4.6279000000000003</v>
      </c>
      <c r="O1372" s="126">
        <v>6.6967999999999996</v>
      </c>
      <c r="P1372" s="126">
        <v>7.3167</v>
      </c>
      <c r="Q1372" s="126">
        <v>7.5521000000000003</v>
      </c>
      <c r="R1372" s="126">
        <v>6.2944000000000004</v>
      </c>
      <c r="S1372" s="119" t="s">
        <v>1835</v>
      </c>
    </row>
    <row r="1373" spans="1:19" x14ac:dyDescent="0.3">
      <c r="A1373" s="122" t="s">
        <v>1229</v>
      </c>
      <c r="B1373" s="122" t="s">
        <v>1256</v>
      </c>
      <c r="C1373" s="122">
        <v>103048</v>
      </c>
      <c r="D1373" s="125">
        <v>44260</v>
      </c>
      <c r="E1373" s="126">
        <v>3184.8103999999998</v>
      </c>
      <c r="F1373" s="126">
        <v>2.9146999999999998</v>
      </c>
      <c r="G1373" s="126">
        <v>2.9763000000000002</v>
      </c>
      <c r="H1373" s="126">
        <v>3.1074999999999999</v>
      </c>
      <c r="I1373" s="126">
        <v>3.5103</v>
      </c>
      <c r="J1373" s="126">
        <v>4.1334999999999997</v>
      </c>
      <c r="K1373" s="126">
        <v>3.4781</v>
      </c>
      <c r="L1373" s="126">
        <v>3.8620000000000001</v>
      </c>
      <c r="M1373" s="126">
        <v>4.4410999999999996</v>
      </c>
      <c r="N1373" s="126">
        <v>5.4128999999999996</v>
      </c>
      <c r="O1373" s="126">
        <v>7.1215000000000002</v>
      </c>
      <c r="P1373" s="126">
        <v>7.0686</v>
      </c>
      <c r="Q1373" s="126">
        <v>7.6414</v>
      </c>
      <c r="R1373" s="126">
        <v>6.5990000000000002</v>
      </c>
      <c r="S1373" s="119" t="s">
        <v>1835</v>
      </c>
    </row>
    <row r="1374" spans="1:19" x14ac:dyDescent="0.3">
      <c r="A1374" s="122" t="s">
        <v>1229</v>
      </c>
      <c r="B1374" s="122" t="s">
        <v>1257</v>
      </c>
      <c r="C1374" s="122">
        <v>118719</v>
      </c>
      <c r="D1374" s="125">
        <v>44260</v>
      </c>
      <c r="E1374" s="126">
        <v>3209.1428000000001</v>
      </c>
      <c r="F1374" s="126">
        <v>3.0154000000000001</v>
      </c>
      <c r="G1374" s="126">
        <v>3.077</v>
      </c>
      <c r="H1374" s="126">
        <v>3.2079</v>
      </c>
      <c r="I1374" s="126">
        <v>3.6103000000000001</v>
      </c>
      <c r="J1374" s="126">
        <v>4.2337999999999996</v>
      </c>
      <c r="K1374" s="126">
        <v>3.5789</v>
      </c>
      <c r="L1374" s="126">
        <v>3.9639000000000002</v>
      </c>
      <c r="M1374" s="126">
        <v>4.5445000000000002</v>
      </c>
      <c r="N1374" s="126">
        <v>5.5183999999999997</v>
      </c>
      <c r="O1374" s="126">
        <v>7.2286999999999999</v>
      </c>
      <c r="P1374" s="126">
        <v>7.1757999999999997</v>
      </c>
      <c r="Q1374" s="126">
        <v>7.8461999999999996</v>
      </c>
      <c r="R1374" s="126">
        <v>6.7054</v>
      </c>
      <c r="S1374" s="119" t="s">
        <v>1835</v>
      </c>
    </row>
    <row r="1375" spans="1:19" x14ac:dyDescent="0.3">
      <c r="A1375" s="122" t="s">
        <v>1229</v>
      </c>
      <c r="B1375" s="122" t="s">
        <v>1258</v>
      </c>
      <c r="C1375" s="122">
        <v>148161</v>
      </c>
      <c r="D1375" s="125">
        <v>44260</v>
      </c>
      <c r="E1375" s="126">
        <v>1049.8037999999999</v>
      </c>
      <c r="F1375" s="126">
        <v>1.3525</v>
      </c>
      <c r="G1375" s="126">
        <v>1.5161</v>
      </c>
      <c r="H1375" s="126">
        <v>2.4722</v>
      </c>
      <c r="I1375" s="126">
        <v>3.3551000000000002</v>
      </c>
      <c r="J1375" s="126">
        <v>4.0933000000000002</v>
      </c>
      <c r="K1375" s="126">
        <v>3.4157000000000002</v>
      </c>
      <c r="L1375" s="126">
        <v>3.774</v>
      </c>
      <c r="M1375" s="126">
        <v>4.2572000000000001</v>
      </c>
      <c r="N1375" s="126"/>
      <c r="O1375" s="126"/>
      <c r="P1375" s="126"/>
      <c r="Q1375" s="126">
        <v>4.9941000000000004</v>
      </c>
      <c r="R1375" s="126"/>
      <c r="S1375" s="119" t="s">
        <v>1835</v>
      </c>
    </row>
    <row r="1376" spans="1:19" x14ac:dyDescent="0.3">
      <c r="A1376" s="122" t="s">
        <v>1229</v>
      </c>
      <c r="B1376" s="122" t="s">
        <v>1259</v>
      </c>
      <c r="C1376" s="122">
        <v>148159</v>
      </c>
      <c r="D1376" s="125">
        <v>44260</v>
      </c>
      <c r="E1376" s="126">
        <v>1040.8719000000001</v>
      </c>
      <c r="F1376" s="126">
        <v>0.47689999999999999</v>
      </c>
      <c r="G1376" s="126">
        <v>0.64180000000000004</v>
      </c>
      <c r="H1376" s="126">
        <v>1.5974999999999999</v>
      </c>
      <c r="I1376" s="126">
        <v>2.4807999999999999</v>
      </c>
      <c r="J1376" s="126">
        <v>3.2219000000000002</v>
      </c>
      <c r="K1376" s="126">
        <v>2.5369999999999999</v>
      </c>
      <c r="L1376" s="126">
        <v>2.8732000000000002</v>
      </c>
      <c r="M1376" s="126">
        <v>3.3376999999999999</v>
      </c>
      <c r="N1376" s="126"/>
      <c r="O1376" s="126"/>
      <c r="P1376" s="126"/>
      <c r="Q1376" s="126">
        <v>4.0983999999999998</v>
      </c>
      <c r="R1376" s="126"/>
      <c r="S1376" s="119" t="s">
        <v>1835</v>
      </c>
    </row>
    <row r="1377" spans="1:19" x14ac:dyDescent="0.3">
      <c r="A1377" s="122" t="s">
        <v>1229</v>
      </c>
      <c r="B1377" s="122" t="s">
        <v>1260</v>
      </c>
      <c r="C1377" s="122">
        <v>103464</v>
      </c>
      <c r="D1377" s="125"/>
      <c r="E1377" s="126"/>
      <c r="F1377" s="126"/>
      <c r="G1377" s="126"/>
      <c r="H1377" s="126"/>
      <c r="I1377" s="126"/>
      <c r="J1377" s="126"/>
      <c r="K1377" s="126"/>
      <c r="L1377" s="126"/>
      <c r="M1377" s="126"/>
      <c r="N1377" s="126"/>
      <c r="O1377" s="126"/>
      <c r="P1377" s="126"/>
      <c r="Q1377" s="126"/>
      <c r="R1377" s="126"/>
      <c r="S1377" s="119" t="s">
        <v>1835</v>
      </c>
    </row>
    <row r="1378" spans="1:19" x14ac:dyDescent="0.3">
      <c r="A1378" s="122" t="s">
        <v>1229</v>
      </c>
      <c r="B1378" s="122" t="s">
        <v>1261</v>
      </c>
      <c r="C1378" s="122">
        <v>120845</v>
      </c>
      <c r="D1378" s="125"/>
      <c r="E1378" s="126"/>
      <c r="F1378" s="126"/>
      <c r="G1378" s="126"/>
      <c r="H1378" s="126"/>
      <c r="I1378" s="126"/>
      <c r="J1378" s="126"/>
      <c r="K1378" s="126"/>
      <c r="L1378" s="126"/>
      <c r="M1378" s="126"/>
      <c r="N1378" s="126"/>
      <c r="O1378" s="126"/>
      <c r="P1378" s="126"/>
      <c r="Q1378" s="126"/>
      <c r="R1378" s="126"/>
      <c r="S1378" s="119" t="s">
        <v>1835</v>
      </c>
    </row>
    <row r="1379" spans="1:19" x14ac:dyDescent="0.3">
      <c r="A1379" s="122" t="s">
        <v>1229</v>
      </c>
      <c r="B1379" s="122" t="s">
        <v>1262</v>
      </c>
      <c r="C1379" s="122">
        <v>119821</v>
      </c>
      <c r="D1379" s="125">
        <v>44260</v>
      </c>
      <c r="E1379" s="126">
        <v>34.073099999999997</v>
      </c>
      <c r="F1379" s="126">
        <v>3.1067999999999998</v>
      </c>
      <c r="G1379" s="126">
        <v>2.7858000000000001</v>
      </c>
      <c r="H1379" s="126">
        <v>3.0931000000000002</v>
      </c>
      <c r="I1379" s="126">
        <v>3.4113000000000002</v>
      </c>
      <c r="J1379" s="126">
        <v>3.9293999999999998</v>
      </c>
      <c r="K1379" s="126">
        <v>3.4563000000000001</v>
      </c>
      <c r="L1379" s="126">
        <v>3.9718</v>
      </c>
      <c r="M1379" s="126">
        <v>4.7760999999999996</v>
      </c>
      <c r="N1379" s="126">
        <v>5.6334</v>
      </c>
      <c r="O1379" s="126">
        <v>7.2784000000000004</v>
      </c>
      <c r="P1379" s="126">
        <v>7.5643000000000002</v>
      </c>
      <c r="Q1379" s="126">
        <v>8.2149999999999999</v>
      </c>
      <c r="R1379" s="126">
        <v>6.8514999999999997</v>
      </c>
      <c r="S1379" s="119" t="s">
        <v>1835</v>
      </c>
    </row>
    <row r="1380" spans="1:19" x14ac:dyDescent="0.3">
      <c r="A1380" s="122" t="s">
        <v>1229</v>
      </c>
      <c r="B1380" s="122" t="s">
        <v>1263</v>
      </c>
      <c r="C1380" s="122">
        <v>102503</v>
      </c>
      <c r="D1380" s="125">
        <v>44260</v>
      </c>
      <c r="E1380" s="126">
        <v>32.466299999999997</v>
      </c>
      <c r="F1380" s="126">
        <v>2.5859000000000001</v>
      </c>
      <c r="G1380" s="126">
        <v>2.2488999999999999</v>
      </c>
      <c r="H1380" s="126">
        <v>2.5710000000000002</v>
      </c>
      <c r="I1380" s="126">
        <v>2.8815</v>
      </c>
      <c r="J1380" s="126">
        <v>3.5470000000000002</v>
      </c>
      <c r="K1380" s="126">
        <v>3.0323000000000002</v>
      </c>
      <c r="L1380" s="126">
        <v>3.4624000000000001</v>
      </c>
      <c r="M1380" s="126">
        <v>4.2271000000000001</v>
      </c>
      <c r="N1380" s="126">
        <v>5.0739999999999998</v>
      </c>
      <c r="O1380" s="126">
        <v>6.6279000000000003</v>
      </c>
      <c r="P1380" s="126">
        <v>6.8636999999999997</v>
      </c>
      <c r="Q1380" s="126">
        <v>7.3280000000000003</v>
      </c>
      <c r="R1380" s="126">
        <v>6.2502000000000004</v>
      </c>
      <c r="S1380" s="119" t="s">
        <v>1835</v>
      </c>
    </row>
    <row r="1381" spans="1:19" x14ac:dyDescent="0.3">
      <c r="A1381" s="122" t="s">
        <v>1229</v>
      </c>
      <c r="B1381" s="122" t="s">
        <v>1264</v>
      </c>
      <c r="C1381" s="122">
        <v>145050</v>
      </c>
      <c r="D1381" s="125">
        <v>44260</v>
      </c>
      <c r="E1381" s="126">
        <v>11.677199999999999</v>
      </c>
      <c r="F1381" s="126">
        <v>1.8754999999999999</v>
      </c>
      <c r="G1381" s="126">
        <v>1.98</v>
      </c>
      <c r="H1381" s="126">
        <v>2.5017999999999998</v>
      </c>
      <c r="I1381" s="126">
        <v>2.6493000000000002</v>
      </c>
      <c r="J1381" s="126">
        <v>3.1556999999999999</v>
      </c>
      <c r="K1381" s="126">
        <v>3.2410000000000001</v>
      </c>
      <c r="L1381" s="126">
        <v>3.4058999999999999</v>
      </c>
      <c r="M1381" s="126">
        <v>3.8349000000000002</v>
      </c>
      <c r="N1381" s="126">
        <v>4.6588000000000003</v>
      </c>
      <c r="O1381" s="126"/>
      <c r="P1381" s="126"/>
      <c r="Q1381" s="126">
        <v>6.5578000000000003</v>
      </c>
      <c r="R1381" s="126">
        <v>6.1317000000000004</v>
      </c>
      <c r="S1381" s="119" t="s">
        <v>1822</v>
      </c>
    </row>
    <row r="1382" spans="1:19" x14ac:dyDescent="0.3">
      <c r="A1382" s="122" t="s">
        <v>1229</v>
      </c>
      <c r="B1382" s="122" t="s">
        <v>1265</v>
      </c>
      <c r="C1382" s="122">
        <v>145042</v>
      </c>
      <c r="D1382" s="125">
        <v>44260</v>
      </c>
      <c r="E1382" s="126">
        <v>11.648400000000001</v>
      </c>
      <c r="F1382" s="126">
        <v>1.8802000000000001</v>
      </c>
      <c r="G1382" s="126">
        <v>1.8804000000000001</v>
      </c>
      <c r="H1382" s="126">
        <v>2.4184000000000001</v>
      </c>
      <c r="I1382" s="126">
        <v>2.5722</v>
      </c>
      <c r="J1382" s="126">
        <v>3.0623</v>
      </c>
      <c r="K1382" s="126">
        <v>3.1511999999999998</v>
      </c>
      <c r="L1382" s="126">
        <v>3.3166000000000002</v>
      </c>
      <c r="M1382" s="126">
        <v>3.7427000000000001</v>
      </c>
      <c r="N1382" s="126">
        <v>4.6003999999999996</v>
      </c>
      <c r="O1382" s="126"/>
      <c r="P1382" s="126"/>
      <c r="Q1382" s="126">
        <v>6.4500999999999999</v>
      </c>
      <c r="R1382" s="126">
        <v>6.0362</v>
      </c>
      <c r="S1382" s="119" t="s">
        <v>1822</v>
      </c>
    </row>
    <row r="1383" spans="1:19" x14ac:dyDescent="0.3">
      <c r="A1383" s="122" t="s">
        <v>1229</v>
      </c>
      <c r="B1383" s="122" t="s">
        <v>1266</v>
      </c>
      <c r="C1383" s="122">
        <v>119424</v>
      </c>
      <c r="D1383" s="125">
        <v>44260</v>
      </c>
      <c r="E1383" s="126">
        <v>3654.1534999999999</v>
      </c>
      <c r="F1383" s="126">
        <v>2.8978999999999999</v>
      </c>
      <c r="G1383" s="126">
        <v>3.0962999999999998</v>
      </c>
      <c r="H1383" s="126">
        <v>2.9874999999999998</v>
      </c>
      <c r="I1383" s="126">
        <v>3.27</v>
      </c>
      <c r="J1383" s="126">
        <v>3.9243999999999999</v>
      </c>
      <c r="K1383" s="126">
        <v>3.5091000000000001</v>
      </c>
      <c r="L1383" s="126">
        <v>4.0427</v>
      </c>
      <c r="M1383" s="126">
        <v>4.8244999999999996</v>
      </c>
      <c r="N1383" s="126">
        <v>5.9760999999999997</v>
      </c>
      <c r="O1383" s="126">
        <v>4.6765999999999996</v>
      </c>
      <c r="P1383" s="126">
        <v>5.6308999999999996</v>
      </c>
      <c r="Q1383" s="126">
        <v>6.8771000000000004</v>
      </c>
      <c r="R1383" s="126">
        <v>6.8300999999999998</v>
      </c>
      <c r="S1383" s="119" t="s">
        <v>1822</v>
      </c>
    </row>
    <row r="1384" spans="1:19" x14ac:dyDescent="0.3">
      <c r="A1384" s="122" t="s">
        <v>1229</v>
      </c>
      <c r="B1384" s="122" t="s">
        <v>1267</v>
      </c>
      <c r="C1384" s="122">
        <v>101847</v>
      </c>
      <c r="D1384" s="125">
        <v>44260</v>
      </c>
      <c r="E1384" s="126">
        <v>3625.0025999999998</v>
      </c>
      <c r="F1384" s="126">
        <v>2.6905999999999999</v>
      </c>
      <c r="G1384" s="126">
        <v>2.8895</v>
      </c>
      <c r="H1384" s="126">
        <v>2.8176999999999999</v>
      </c>
      <c r="I1384" s="126">
        <v>3.0764999999999998</v>
      </c>
      <c r="J1384" s="126">
        <v>3.7387000000000001</v>
      </c>
      <c r="K1384" s="126">
        <v>3.3109000000000002</v>
      </c>
      <c r="L1384" s="126">
        <v>3.8376999999999999</v>
      </c>
      <c r="M1384" s="126">
        <v>4.6212999999999997</v>
      </c>
      <c r="N1384" s="126">
        <v>5.8201999999999998</v>
      </c>
      <c r="O1384" s="126">
        <v>4.5278999999999998</v>
      </c>
      <c r="P1384" s="126">
        <v>5.5157999999999996</v>
      </c>
      <c r="Q1384" s="126">
        <v>6.8685</v>
      </c>
      <c r="R1384" s="126">
        <v>6.6714000000000002</v>
      </c>
      <c r="S1384" s="119" t="s">
        <v>1822</v>
      </c>
    </row>
    <row r="1385" spans="1:19" x14ac:dyDescent="0.3">
      <c r="A1385" s="122" t="s">
        <v>1229</v>
      </c>
      <c r="B1385" s="122" t="s">
        <v>1268</v>
      </c>
      <c r="C1385" s="122">
        <v>120299</v>
      </c>
      <c r="D1385" s="125">
        <v>44260</v>
      </c>
      <c r="E1385" s="126">
        <v>2386.5241000000001</v>
      </c>
      <c r="F1385" s="126">
        <v>2.0771000000000002</v>
      </c>
      <c r="G1385" s="126">
        <v>2.5705</v>
      </c>
      <c r="H1385" s="126">
        <v>2.7795999999999998</v>
      </c>
      <c r="I1385" s="126">
        <v>3.5019999999999998</v>
      </c>
      <c r="J1385" s="126">
        <v>4.03</v>
      </c>
      <c r="K1385" s="126">
        <v>3.4293999999999998</v>
      </c>
      <c r="L1385" s="126">
        <v>3.8601999999999999</v>
      </c>
      <c r="M1385" s="126">
        <v>4.6670999999999996</v>
      </c>
      <c r="N1385" s="126">
        <v>5.5690999999999997</v>
      </c>
      <c r="O1385" s="126">
        <v>7.1692999999999998</v>
      </c>
      <c r="P1385" s="126">
        <v>7.1745000000000001</v>
      </c>
      <c r="Q1385" s="126">
        <v>7.8474000000000004</v>
      </c>
      <c r="R1385" s="126">
        <v>6.6547999999999998</v>
      </c>
      <c r="S1385" s="119" t="s">
        <v>1822</v>
      </c>
    </row>
    <row r="1386" spans="1:19" x14ac:dyDescent="0.3">
      <c r="A1386" s="122" t="s">
        <v>1229</v>
      </c>
      <c r="B1386" s="122" t="s">
        <v>1269</v>
      </c>
      <c r="C1386" s="122">
        <v>112077</v>
      </c>
      <c r="D1386" s="125">
        <v>44260</v>
      </c>
      <c r="E1386" s="126">
        <v>2366.3706000000002</v>
      </c>
      <c r="F1386" s="126">
        <v>1.9867999999999999</v>
      </c>
      <c r="G1386" s="126">
        <v>2.4802</v>
      </c>
      <c r="H1386" s="126">
        <v>2.6894</v>
      </c>
      <c r="I1386" s="126">
        <v>3.4117999999999999</v>
      </c>
      <c r="J1386" s="126">
        <v>3.9397000000000002</v>
      </c>
      <c r="K1386" s="126">
        <v>3.3386</v>
      </c>
      <c r="L1386" s="126">
        <v>3.7664</v>
      </c>
      <c r="M1386" s="126">
        <v>4.569</v>
      </c>
      <c r="N1386" s="126">
        <v>5.4676999999999998</v>
      </c>
      <c r="O1386" s="126">
        <v>7.0483000000000002</v>
      </c>
      <c r="P1386" s="126">
        <v>7.0564999999999998</v>
      </c>
      <c r="Q1386" s="126">
        <v>7.6649000000000003</v>
      </c>
      <c r="R1386" s="126">
        <v>6.5457999999999998</v>
      </c>
      <c r="S1386" s="119" t="s">
        <v>1822</v>
      </c>
    </row>
    <row r="1387" spans="1:19" x14ac:dyDescent="0.3">
      <c r="A1387" s="127" t="s">
        <v>27</v>
      </c>
      <c r="B1387" s="122"/>
      <c r="C1387" s="122"/>
      <c r="D1387" s="122"/>
      <c r="E1387" s="122"/>
      <c r="F1387" s="128">
        <f t="shared" ref="F1387:R1387" si="57">AVERAGE(F1344:F1386)</f>
        <v>2.6327025641025639</v>
      </c>
      <c r="G1387" s="128">
        <f t="shared" si="57"/>
        <v>2.6284692307692303</v>
      </c>
      <c r="H1387" s="128">
        <f t="shared" si="57"/>
        <v>2.7999076923076927</v>
      </c>
      <c r="I1387" s="128">
        <f t="shared" si="57"/>
        <v>3.0637820512820508</v>
      </c>
      <c r="J1387" s="128">
        <f t="shared" si="57"/>
        <v>3.5406897435897431</v>
      </c>
      <c r="K1387" s="128">
        <f t="shared" si="57"/>
        <v>3.6086615384615381</v>
      </c>
      <c r="L1387" s="128">
        <f t="shared" si="57"/>
        <v>3.7349641025641027</v>
      </c>
      <c r="M1387" s="128">
        <f t="shared" si="57"/>
        <v>4.2315717948717957</v>
      </c>
      <c r="N1387" s="128">
        <f t="shared" si="57"/>
        <v>5.280132432432433</v>
      </c>
      <c r="O1387" s="128">
        <f t="shared" si="57"/>
        <v>7.0324896551724141</v>
      </c>
      <c r="P1387" s="128">
        <f t="shared" si="57"/>
        <v>7.056120689655172</v>
      </c>
      <c r="Q1387" s="128">
        <f t="shared" si="57"/>
        <v>7.0532666666666666</v>
      </c>
      <c r="R1387" s="128">
        <f t="shared" si="57"/>
        <v>6.7199363636363625</v>
      </c>
      <c r="S1387" s="119"/>
    </row>
    <row r="1388" spans="1:19" x14ac:dyDescent="0.3">
      <c r="A1388" s="127" t="s">
        <v>408</v>
      </c>
      <c r="B1388" s="122"/>
      <c r="C1388" s="122"/>
      <c r="D1388" s="122"/>
      <c r="E1388" s="122"/>
      <c r="F1388" s="128">
        <f t="shared" ref="F1388:R1388" si="58">MEDIAN(F1344:F1386)</f>
        <v>2.6905999999999999</v>
      </c>
      <c r="G1388" s="128">
        <f t="shared" si="58"/>
        <v>2.6995</v>
      </c>
      <c r="H1388" s="128">
        <f t="shared" si="58"/>
        <v>2.8780000000000001</v>
      </c>
      <c r="I1388" s="128">
        <f t="shared" si="58"/>
        <v>3.1254</v>
      </c>
      <c r="J1388" s="128">
        <f t="shared" si="58"/>
        <v>3.6678999999999999</v>
      </c>
      <c r="K1388" s="128">
        <f t="shared" si="58"/>
        <v>3.1840999999999999</v>
      </c>
      <c r="L1388" s="128">
        <f t="shared" si="58"/>
        <v>3.6240000000000001</v>
      </c>
      <c r="M1388" s="128">
        <f t="shared" si="58"/>
        <v>4.2595000000000001</v>
      </c>
      <c r="N1388" s="128">
        <f t="shared" si="58"/>
        <v>5.4128999999999996</v>
      </c>
      <c r="O1388" s="128">
        <f t="shared" si="58"/>
        <v>7.1191000000000004</v>
      </c>
      <c r="P1388" s="128">
        <f t="shared" si="58"/>
        <v>7.0686</v>
      </c>
      <c r="Q1388" s="128">
        <f t="shared" si="58"/>
        <v>7.3280000000000003</v>
      </c>
      <c r="R1388" s="128">
        <f t="shared" si="58"/>
        <v>6.6037999999999997</v>
      </c>
      <c r="S1388" s="119" t="s">
        <v>1853</v>
      </c>
    </row>
    <row r="1389" spans="1:19" x14ac:dyDescent="0.3">
      <c r="A1389" s="122"/>
      <c r="B1389" s="122"/>
      <c r="C1389" s="122"/>
      <c r="D1389" s="122"/>
      <c r="E1389" s="122"/>
      <c r="F1389" s="122"/>
      <c r="G1389" s="122"/>
      <c r="H1389" s="122"/>
      <c r="I1389" s="122"/>
      <c r="J1389" s="122"/>
      <c r="K1389" s="122"/>
      <c r="L1389" s="122"/>
      <c r="M1389" s="122"/>
      <c r="N1389" s="122"/>
      <c r="O1389" s="122"/>
      <c r="P1389" s="122"/>
      <c r="Q1389" s="122"/>
      <c r="R1389" s="122"/>
      <c r="S1389" s="119" t="s">
        <v>1853</v>
      </c>
    </row>
    <row r="1390" spans="1:19" x14ac:dyDescent="0.3">
      <c r="A1390" s="124" t="s">
        <v>1270</v>
      </c>
      <c r="B1390" s="124"/>
      <c r="C1390" s="124"/>
      <c r="D1390" s="124"/>
      <c r="E1390" s="124"/>
      <c r="F1390" s="124"/>
      <c r="G1390" s="124"/>
      <c r="H1390" s="124"/>
      <c r="I1390" s="124"/>
      <c r="J1390" s="124"/>
      <c r="K1390" s="124"/>
      <c r="L1390" s="124"/>
      <c r="M1390" s="124"/>
      <c r="N1390" s="124"/>
      <c r="O1390" s="124"/>
      <c r="P1390" s="124"/>
      <c r="Q1390" s="124"/>
      <c r="R1390" s="124"/>
      <c r="S1390" s="119" t="s">
        <v>1835</v>
      </c>
    </row>
    <row r="1391" spans="1:19" x14ac:dyDescent="0.3">
      <c r="A1391" s="122" t="s">
        <v>1271</v>
      </c>
      <c r="B1391" s="122" t="s">
        <v>1272</v>
      </c>
      <c r="C1391" s="122">
        <v>120524</v>
      </c>
      <c r="D1391" s="125">
        <v>44260</v>
      </c>
      <c r="E1391" s="126">
        <v>28.462499999999999</v>
      </c>
      <c r="F1391" s="126">
        <v>-0.73899999999999999</v>
      </c>
      <c r="G1391" s="126">
        <v>0.17319999999999999</v>
      </c>
      <c r="H1391" s="126">
        <v>1.9233</v>
      </c>
      <c r="I1391" s="126">
        <v>-3.27E-2</v>
      </c>
      <c r="J1391" s="126">
        <v>0.67559999999999998</v>
      </c>
      <c r="K1391" s="126">
        <v>6.4325000000000001</v>
      </c>
      <c r="L1391" s="126">
        <v>20.805</v>
      </c>
      <c r="M1391" s="126">
        <v>33.587200000000003</v>
      </c>
      <c r="N1391" s="126">
        <v>23.869</v>
      </c>
      <c r="O1391" s="126">
        <v>13.600099999999999</v>
      </c>
      <c r="P1391" s="126">
        <v>12.7852</v>
      </c>
      <c r="Q1391" s="126">
        <v>10.3842</v>
      </c>
      <c r="R1391" s="126">
        <v>20.185600000000001</v>
      </c>
      <c r="S1391" s="119" t="s">
        <v>1835</v>
      </c>
    </row>
    <row r="1392" spans="1:19" x14ac:dyDescent="0.3">
      <c r="A1392" s="122" t="s">
        <v>1271</v>
      </c>
      <c r="B1392" s="122" t="s">
        <v>1273</v>
      </c>
      <c r="C1392" s="122">
        <v>113064</v>
      </c>
      <c r="D1392" s="125">
        <v>44260</v>
      </c>
      <c r="E1392" s="126">
        <v>25.9634</v>
      </c>
      <c r="F1392" s="126">
        <v>-0.74360000000000004</v>
      </c>
      <c r="G1392" s="126">
        <v>0.15890000000000001</v>
      </c>
      <c r="H1392" s="126">
        <v>1.8895999999999999</v>
      </c>
      <c r="I1392" s="126">
        <v>-9.8900000000000002E-2</v>
      </c>
      <c r="J1392" s="126">
        <v>0.54530000000000001</v>
      </c>
      <c r="K1392" s="126">
        <v>6.0163000000000002</v>
      </c>
      <c r="L1392" s="126">
        <v>19.869599999999998</v>
      </c>
      <c r="M1392" s="126">
        <v>32.067399999999999</v>
      </c>
      <c r="N1392" s="126">
        <v>22.0595</v>
      </c>
      <c r="O1392" s="126">
        <v>12.217700000000001</v>
      </c>
      <c r="P1392" s="126">
        <v>11.4398</v>
      </c>
      <c r="Q1392" s="126">
        <v>9.4748000000000001</v>
      </c>
      <c r="R1392" s="126">
        <v>18.609000000000002</v>
      </c>
      <c r="S1392" s="119" t="s">
        <v>1822</v>
      </c>
    </row>
    <row r="1393" spans="1:19" x14ac:dyDescent="0.3">
      <c r="A1393" s="122" t="s">
        <v>1271</v>
      </c>
      <c r="B1393" s="122" t="s">
        <v>1274</v>
      </c>
      <c r="C1393" s="122">
        <v>114855</v>
      </c>
      <c r="D1393" s="125">
        <v>44260</v>
      </c>
      <c r="E1393" s="126">
        <v>22.056699999999999</v>
      </c>
      <c r="F1393" s="126">
        <v>-0.6714</v>
      </c>
      <c r="G1393" s="126">
        <v>0.34350000000000003</v>
      </c>
      <c r="H1393" s="126">
        <v>1.9481999999999999</v>
      </c>
      <c r="I1393" s="126">
        <v>0.255</v>
      </c>
      <c r="J1393" s="126">
        <v>0.45319999999999999</v>
      </c>
      <c r="K1393" s="126">
        <v>6.7392000000000003</v>
      </c>
      <c r="L1393" s="126">
        <v>18.500299999999999</v>
      </c>
      <c r="M1393" s="126">
        <v>28.1539</v>
      </c>
      <c r="N1393" s="126">
        <v>18.055700000000002</v>
      </c>
      <c r="O1393" s="126">
        <v>9.2981999999999996</v>
      </c>
      <c r="P1393" s="126">
        <v>8.3826000000000001</v>
      </c>
      <c r="Q1393" s="126">
        <v>8.2978000000000005</v>
      </c>
      <c r="R1393" s="126">
        <v>12.3195</v>
      </c>
      <c r="S1393" s="119" t="s">
        <v>1822</v>
      </c>
    </row>
    <row r="1394" spans="1:19" x14ac:dyDescent="0.3">
      <c r="A1394" s="122" t="s">
        <v>1271</v>
      </c>
      <c r="B1394" s="122" t="s">
        <v>1275</v>
      </c>
      <c r="C1394" s="122">
        <v>119176</v>
      </c>
      <c r="D1394" s="125">
        <v>44260</v>
      </c>
      <c r="E1394" s="126">
        <v>24.3736</v>
      </c>
      <c r="F1394" s="126">
        <v>-0.6663</v>
      </c>
      <c r="G1394" s="126">
        <v>0.35949999999999999</v>
      </c>
      <c r="H1394" s="126">
        <v>1.9859</v>
      </c>
      <c r="I1394" s="126">
        <v>0.32850000000000001</v>
      </c>
      <c r="J1394" s="126">
        <v>0.60099999999999998</v>
      </c>
      <c r="K1394" s="126">
        <v>7.2413999999999996</v>
      </c>
      <c r="L1394" s="126">
        <v>19.438600000000001</v>
      </c>
      <c r="M1394" s="126">
        <v>29.665400000000002</v>
      </c>
      <c r="N1394" s="126">
        <v>19.825600000000001</v>
      </c>
      <c r="O1394" s="126">
        <v>10.7003</v>
      </c>
      <c r="P1394" s="126">
        <v>9.8381000000000007</v>
      </c>
      <c r="Q1394" s="126">
        <v>9.0472000000000001</v>
      </c>
      <c r="R1394" s="126">
        <v>13.959199999999999</v>
      </c>
      <c r="S1394" s="119" t="s">
        <v>1832</v>
      </c>
    </row>
    <row r="1395" spans="1:19" x14ac:dyDescent="0.3">
      <c r="A1395" s="122" t="s">
        <v>1271</v>
      </c>
      <c r="B1395" s="122" t="s">
        <v>1276</v>
      </c>
      <c r="C1395" s="122">
        <v>103131</v>
      </c>
      <c r="D1395" s="125">
        <v>44260</v>
      </c>
      <c r="E1395" s="126">
        <v>41.057000000000002</v>
      </c>
      <c r="F1395" s="126">
        <v>-0.73499999999999999</v>
      </c>
      <c r="G1395" s="126">
        <v>-0.43890000000000001</v>
      </c>
      <c r="H1395" s="126">
        <v>0.61019999999999996</v>
      </c>
      <c r="I1395" s="126">
        <v>-0.43890000000000001</v>
      </c>
      <c r="J1395" s="126">
        <v>-0.42680000000000001</v>
      </c>
      <c r="K1395" s="126">
        <v>7.5888999999999998</v>
      </c>
      <c r="L1395" s="126">
        <v>15.7872</v>
      </c>
      <c r="M1395" s="126">
        <v>29.9725</v>
      </c>
      <c r="N1395" s="126">
        <v>22.914100000000001</v>
      </c>
      <c r="O1395" s="126">
        <v>9.6555</v>
      </c>
      <c r="P1395" s="126">
        <v>10.058199999999999</v>
      </c>
      <c r="Q1395" s="126">
        <v>9.5023999999999997</v>
      </c>
      <c r="R1395" s="126">
        <v>15.155900000000001</v>
      </c>
      <c r="S1395" s="119" t="s">
        <v>1832</v>
      </c>
    </row>
    <row r="1396" spans="1:19" x14ac:dyDescent="0.3">
      <c r="A1396" s="122" t="s">
        <v>1271</v>
      </c>
      <c r="B1396" s="122" t="s">
        <v>1277</v>
      </c>
      <c r="C1396" s="122">
        <v>119131</v>
      </c>
      <c r="D1396" s="125">
        <v>44260</v>
      </c>
      <c r="E1396" s="126">
        <v>43.319000000000003</v>
      </c>
      <c r="F1396" s="126">
        <v>-0.73329999999999995</v>
      </c>
      <c r="G1396" s="126">
        <v>-0.42749999999999999</v>
      </c>
      <c r="H1396" s="126">
        <v>0.63419999999999999</v>
      </c>
      <c r="I1396" s="126">
        <v>-0.39319999999999999</v>
      </c>
      <c r="J1396" s="126">
        <v>-0.32669999999999999</v>
      </c>
      <c r="K1396" s="126">
        <v>7.9170999999999996</v>
      </c>
      <c r="L1396" s="126">
        <v>16.433299999999999</v>
      </c>
      <c r="M1396" s="126">
        <v>31.019600000000001</v>
      </c>
      <c r="N1396" s="126">
        <v>24.2193</v>
      </c>
      <c r="O1396" s="126">
        <v>10.5235</v>
      </c>
      <c r="P1396" s="126">
        <v>10.826599999999999</v>
      </c>
      <c r="Q1396" s="126">
        <v>10.4971</v>
      </c>
      <c r="R1396" s="126">
        <v>16.160499999999999</v>
      </c>
      <c r="S1396" s="119" t="s">
        <v>1822</v>
      </c>
    </row>
    <row r="1397" spans="1:19" x14ac:dyDescent="0.3">
      <c r="A1397" s="122" t="s">
        <v>1271</v>
      </c>
      <c r="B1397" s="122" t="s">
        <v>1278</v>
      </c>
      <c r="C1397" s="122">
        <v>101144</v>
      </c>
      <c r="D1397" s="125">
        <v>44260</v>
      </c>
      <c r="E1397" s="126">
        <v>338.32240000000002</v>
      </c>
      <c r="F1397" s="126">
        <v>-0.78820000000000001</v>
      </c>
      <c r="G1397" s="126">
        <v>-0.77029999999999998</v>
      </c>
      <c r="H1397" s="126">
        <v>1.0042</v>
      </c>
      <c r="I1397" s="126">
        <v>1.5195000000000001</v>
      </c>
      <c r="J1397" s="126">
        <v>4.2611999999999997</v>
      </c>
      <c r="K1397" s="126">
        <v>14.634399999999999</v>
      </c>
      <c r="L1397" s="126">
        <v>26.169699999999999</v>
      </c>
      <c r="M1397" s="126">
        <v>34.290799999999997</v>
      </c>
      <c r="N1397" s="126">
        <v>30.839099999999998</v>
      </c>
      <c r="O1397" s="126">
        <v>9.6684000000000001</v>
      </c>
      <c r="P1397" s="126">
        <v>14.815799999999999</v>
      </c>
      <c r="Q1397" s="126">
        <v>21.147500000000001</v>
      </c>
      <c r="R1397" s="126">
        <v>14.7963</v>
      </c>
      <c r="S1397" s="119" t="s">
        <v>1822</v>
      </c>
    </row>
    <row r="1398" spans="1:19" x14ac:dyDescent="0.3">
      <c r="A1398" s="122" t="s">
        <v>1271</v>
      </c>
      <c r="B1398" s="122" t="s">
        <v>1279</v>
      </c>
      <c r="C1398" s="122">
        <v>120334</v>
      </c>
      <c r="D1398" s="125">
        <v>44260</v>
      </c>
      <c r="E1398" s="126">
        <v>361.20440000000002</v>
      </c>
      <c r="F1398" s="126">
        <v>-0.78659999999999997</v>
      </c>
      <c r="G1398" s="126">
        <v>-0.76539999999999997</v>
      </c>
      <c r="H1398" s="126">
        <v>1.0152000000000001</v>
      </c>
      <c r="I1398" s="126">
        <v>1.542</v>
      </c>
      <c r="J1398" s="126">
        <v>4.3076999999999996</v>
      </c>
      <c r="K1398" s="126">
        <v>14.798299999999999</v>
      </c>
      <c r="L1398" s="126">
        <v>26.542100000000001</v>
      </c>
      <c r="M1398" s="126">
        <v>34.926699999999997</v>
      </c>
      <c r="N1398" s="126">
        <v>31.6709</v>
      </c>
      <c r="O1398" s="126">
        <v>10.529500000000001</v>
      </c>
      <c r="P1398" s="126">
        <v>15.773</v>
      </c>
      <c r="Q1398" s="126">
        <v>14.770099999999999</v>
      </c>
      <c r="R1398" s="126">
        <v>15.5443</v>
      </c>
      <c r="S1398" s="119" t="s">
        <v>1835</v>
      </c>
    </row>
    <row r="1399" spans="1:19" x14ac:dyDescent="0.3">
      <c r="A1399" s="122" t="s">
        <v>1271</v>
      </c>
      <c r="B1399" s="122" t="s">
        <v>1280</v>
      </c>
      <c r="C1399" s="122">
        <v>101072</v>
      </c>
      <c r="D1399" s="125">
        <v>44260</v>
      </c>
      <c r="E1399" s="126">
        <v>52.579700000000003</v>
      </c>
      <c r="F1399" s="126">
        <v>-1.8109999999999999</v>
      </c>
      <c r="G1399" s="126">
        <v>-1.7987</v>
      </c>
      <c r="H1399" s="126">
        <v>0.38450000000000001</v>
      </c>
      <c r="I1399" s="126">
        <v>1.2966</v>
      </c>
      <c r="J1399" s="126">
        <v>3.7147000000000001</v>
      </c>
      <c r="K1399" s="126">
        <v>5.6764000000000001</v>
      </c>
      <c r="L1399" s="126">
        <v>16.872299999999999</v>
      </c>
      <c r="M1399" s="126">
        <v>52.193600000000004</v>
      </c>
      <c r="N1399" s="126">
        <v>33.116900000000001</v>
      </c>
      <c r="O1399" s="126">
        <v>15.4071</v>
      </c>
      <c r="P1399" s="126">
        <v>11.7189</v>
      </c>
      <c r="Q1399" s="126">
        <v>8.6652000000000005</v>
      </c>
      <c r="R1399" s="126">
        <v>19.797799999999999</v>
      </c>
      <c r="S1399" s="119" t="s">
        <v>1835</v>
      </c>
    </row>
    <row r="1400" spans="1:19" x14ac:dyDescent="0.3">
      <c r="A1400" s="122" t="s">
        <v>1271</v>
      </c>
      <c r="B1400" s="122" t="s">
        <v>1281</v>
      </c>
      <c r="C1400" s="122">
        <v>120821</v>
      </c>
      <c r="D1400" s="125">
        <v>44260</v>
      </c>
      <c r="E1400" s="126">
        <v>52.6402</v>
      </c>
      <c r="F1400" s="126">
        <v>-1.8062</v>
      </c>
      <c r="G1400" s="126">
        <v>-1.7712000000000001</v>
      </c>
      <c r="H1400" s="126">
        <v>0.43330000000000002</v>
      </c>
      <c r="I1400" s="126">
        <v>1.3785000000000001</v>
      </c>
      <c r="J1400" s="126">
        <v>3.8672</v>
      </c>
      <c r="K1400" s="126">
        <v>5.9611000000000001</v>
      </c>
      <c r="L1400" s="126">
        <v>17.2074</v>
      </c>
      <c r="M1400" s="126">
        <v>52.775599999999997</v>
      </c>
      <c r="N1400" s="126">
        <v>33.659500000000001</v>
      </c>
      <c r="O1400" s="126">
        <v>15.4513</v>
      </c>
      <c r="P1400" s="126">
        <v>11.7445</v>
      </c>
      <c r="Q1400" s="126">
        <v>9.8605</v>
      </c>
      <c r="R1400" s="126">
        <v>20.179500000000001</v>
      </c>
      <c r="S1400" s="119" t="s">
        <v>1835</v>
      </c>
    </row>
    <row r="1401" spans="1:19" x14ac:dyDescent="0.3">
      <c r="A1401" s="122" t="s">
        <v>1271</v>
      </c>
      <c r="B1401" s="122" t="s">
        <v>1282</v>
      </c>
      <c r="C1401" s="122">
        <v>119843</v>
      </c>
      <c r="D1401" s="125">
        <v>44260</v>
      </c>
      <c r="E1401" s="126">
        <v>35.489699999999999</v>
      </c>
      <c r="F1401" s="126">
        <v>-0.78859999999999997</v>
      </c>
      <c r="G1401" s="126">
        <v>-0.38679999999999998</v>
      </c>
      <c r="H1401" s="126">
        <v>0.5907</v>
      </c>
      <c r="I1401" s="126">
        <v>-0.95420000000000005</v>
      </c>
      <c r="J1401" s="126">
        <v>0.83620000000000005</v>
      </c>
      <c r="K1401" s="126">
        <v>3.5209999999999999</v>
      </c>
      <c r="L1401" s="126">
        <v>9.6105</v>
      </c>
      <c r="M1401" s="126">
        <v>15.5512</v>
      </c>
      <c r="N1401" s="126">
        <v>16.066299999999998</v>
      </c>
      <c r="O1401" s="126">
        <v>9.85</v>
      </c>
      <c r="P1401" s="126">
        <v>10.2095</v>
      </c>
      <c r="Q1401" s="126">
        <v>10.9247</v>
      </c>
      <c r="R1401" s="126">
        <v>13.075699999999999</v>
      </c>
      <c r="S1401" s="119" t="s">
        <v>1835</v>
      </c>
    </row>
    <row r="1402" spans="1:19" x14ac:dyDescent="0.3">
      <c r="A1402" s="122" t="s">
        <v>1271</v>
      </c>
      <c r="B1402" s="122" t="s">
        <v>1283</v>
      </c>
      <c r="C1402" s="122">
        <v>103408</v>
      </c>
      <c r="D1402" s="125">
        <v>44260</v>
      </c>
      <c r="E1402" s="126">
        <v>33.2834</v>
      </c>
      <c r="F1402" s="126">
        <v>-0.79110000000000003</v>
      </c>
      <c r="G1402" s="126">
        <v>-0.39379999999999998</v>
      </c>
      <c r="H1402" s="126">
        <v>0.57440000000000002</v>
      </c>
      <c r="I1402" s="126">
        <v>-0.98880000000000001</v>
      </c>
      <c r="J1402" s="126">
        <v>0.77480000000000004</v>
      </c>
      <c r="K1402" s="126">
        <v>3.3311999999999999</v>
      </c>
      <c r="L1402" s="126">
        <v>9.2264999999999997</v>
      </c>
      <c r="M1402" s="126">
        <v>14.970599999999999</v>
      </c>
      <c r="N1402" s="126">
        <v>15.307499999999999</v>
      </c>
      <c r="O1402" s="126">
        <v>8.9244000000000003</v>
      </c>
      <c r="P1402" s="126">
        <v>9.2027999999999999</v>
      </c>
      <c r="Q1402" s="126">
        <v>8.1923999999999992</v>
      </c>
      <c r="R1402" s="126">
        <v>12.420400000000001</v>
      </c>
      <c r="S1402" s="119" t="s">
        <v>1835</v>
      </c>
    </row>
    <row r="1403" spans="1:19" x14ac:dyDescent="0.3">
      <c r="A1403" s="122" t="s">
        <v>1271</v>
      </c>
      <c r="B1403" s="122" t="s">
        <v>1284</v>
      </c>
      <c r="C1403" s="122">
        <v>148053</v>
      </c>
      <c r="D1403" s="125">
        <v>44260</v>
      </c>
      <c r="E1403" s="126">
        <v>13.6005</v>
      </c>
      <c r="F1403" s="126">
        <v>-0.94750000000000001</v>
      </c>
      <c r="G1403" s="126">
        <v>-2.4299999999999999E-2</v>
      </c>
      <c r="H1403" s="126">
        <v>1.4895</v>
      </c>
      <c r="I1403" s="126">
        <v>0.53890000000000005</v>
      </c>
      <c r="J1403" s="126">
        <v>1.82</v>
      </c>
      <c r="K1403" s="126">
        <v>10.499499999999999</v>
      </c>
      <c r="L1403" s="126">
        <v>24.140899999999998</v>
      </c>
      <c r="M1403" s="126">
        <v>35.216700000000003</v>
      </c>
      <c r="N1403" s="126">
        <v>36.005000000000003</v>
      </c>
      <c r="O1403" s="126"/>
      <c r="P1403" s="126"/>
      <c r="Q1403" s="126">
        <v>35.890799999999999</v>
      </c>
      <c r="R1403" s="126"/>
      <c r="S1403" s="119" t="s">
        <v>1835</v>
      </c>
    </row>
    <row r="1404" spans="1:19" x14ac:dyDescent="0.3">
      <c r="A1404" s="122" t="s">
        <v>1271</v>
      </c>
      <c r="B1404" s="122" t="s">
        <v>1285</v>
      </c>
      <c r="C1404" s="122">
        <v>148050</v>
      </c>
      <c r="D1404" s="125">
        <v>44260</v>
      </c>
      <c r="E1404" s="126">
        <v>13.3393</v>
      </c>
      <c r="F1404" s="126">
        <v>-0.95189999999999997</v>
      </c>
      <c r="G1404" s="126">
        <v>-3.7499999999999999E-2</v>
      </c>
      <c r="H1404" s="126">
        <v>1.4488000000000001</v>
      </c>
      <c r="I1404" s="126">
        <v>0.45789999999999997</v>
      </c>
      <c r="J1404" s="126">
        <v>1.6653</v>
      </c>
      <c r="K1404" s="126">
        <v>9.9695</v>
      </c>
      <c r="L1404" s="126">
        <v>22.978000000000002</v>
      </c>
      <c r="M1404" s="126">
        <v>33.351700000000001</v>
      </c>
      <c r="N1404" s="126">
        <v>33.393000000000001</v>
      </c>
      <c r="O1404" s="126"/>
      <c r="P1404" s="126"/>
      <c r="Q1404" s="126">
        <v>33.287999999999997</v>
      </c>
      <c r="R1404" s="126"/>
      <c r="S1404" s="119" t="s">
        <v>1822</v>
      </c>
    </row>
    <row r="1405" spans="1:19" x14ac:dyDescent="0.3">
      <c r="A1405" s="122" t="s">
        <v>1271</v>
      </c>
      <c r="B1405" s="122" t="s">
        <v>1286</v>
      </c>
      <c r="C1405" s="122">
        <v>120760</v>
      </c>
      <c r="D1405" s="125">
        <v>44260</v>
      </c>
      <c r="E1405" s="126">
        <v>42.895200000000003</v>
      </c>
      <c r="F1405" s="126">
        <v>-0.46410000000000001</v>
      </c>
      <c r="G1405" s="126">
        <v>0.1038</v>
      </c>
      <c r="H1405" s="126">
        <v>1.0202</v>
      </c>
      <c r="I1405" s="126">
        <v>2.4E-2</v>
      </c>
      <c r="J1405" s="126">
        <v>0.3382</v>
      </c>
      <c r="K1405" s="126">
        <v>4.9598000000000004</v>
      </c>
      <c r="L1405" s="126">
        <v>12.4636</v>
      </c>
      <c r="M1405" s="126">
        <v>22.631599999999999</v>
      </c>
      <c r="N1405" s="126">
        <v>16.5535</v>
      </c>
      <c r="O1405" s="126">
        <v>7.3888999999999996</v>
      </c>
      <c r="P1405" s="126">
        <v>9.9381000000000004</v>
      </c>
      <c r="Q1405" s="126">
        <v>7.5686999999999998</v>
      </c>
      <c r="R1405" s="126">
        <v>11.088699999999999</v>
      </c>
      <c r="S1405" s="119" t="s">
        <v>1822</v>
      </c>
    </row>
    <row r="1406" spans="1:19" x14ac:dyDescent="0.3">
      <c r="A1406" s="122" t="s">
        <v>1271</v>
      </c>
      <c r="B1406" s="122" t="s">
        <v>1287</v>
      </c>
      <c r="C1406" s="122">
        <v>111599</v>
      </c>
      <c r="D1406" s="125">
        <v>44260</v>
      </c>
      <c r="E1406" s="126">
        <v>40.277799999999999</v>
      </c>
      <c r="F1406" s="126">
        <v>-0.46629999999999999</v>
      </c>
      <c r="G1406" s="126">
        <v>9.6699999999999994E-2</v>
      </c>
      <c r="H1406" s="126">
        <v>1.0041</v>
      </c>
      <c r="I1406" s="126">
        <v>-7.4000000000000003E-3</v>
      </c>
      <c r="J1406" s="126">
        <v>0.27610000000000001</v>
      </c>
      <c r="K1406" s="126">
        <v>4.7526000000000002</v>
      </c>
      <c r="L1406" s="126">
        <v>12.023099999999999</v>
      </c>
      <c r="M1406" s="126">
        <v>21.921700000000001</v>
      </c>
      <c r="N1406" s="126">
        <v>15.659700000000001</v>
      </c>
      <c r="O1406" s="126">
        <v>6.4622000000000002</v>
      </c>
      <c r="P1406" s="126">
        <v>8.9910999999999994</v>
      </c>
      <c r="Q1406" s="126">
        <v>12.074400000000001</v>
      </c>
      <c r="R1406" s="126">
        <v>10.201000000000001</v>
      </c>
      <c r="S1406" s="119" t="s">
        <v>1835</v>
      </c>
    </row>
    <row r="1407" spans="1:19" x14ac:dyDescent="0.3">
      <c r="A1407" s="127" t="s">
        <v>27</v>
      </c>
      <c r="B1407" s="122"/>
      <c r="C1407" s="122"/>
      <c r="D1407" s="122"/>
      <c r="E1407" s="122"/>
      <c r="F1407" s="128">
        <f t="shared" ref="F1407:R1407" si="59">AVERAGE(F1391:F1406)</f>
        <v>-0.86813125000000002</v>
      </c>
      <c r="G1407" s="128">
        <f t="shared" si="59"/>
        <v>-0.34867500000000001</v>
      </c>
      <c r="H1407" s="128">
        <f t="shared" si="59"/>
        <v>1.1222687499999999</v>
      </c>
      <c r="I1407" s="128">
        <f t="shared" si="59"/>
        <v>0.276675</v>
      </c>
      <c r="J1407" s="128">
        <f t="shared" si="59"/>
        <v>1.4614374999999999</v>
      </c>
      <c r="K1407" s="128">
        <f t="shared" si="59"/>
        <v>7.5024499999999996</v>
      </c>
      <c r="L1407" s="128">
        <f t="shared" si="59"/>
        <v>18.004256249999997</v>
      </c>
      <c r="M1407" s="128">
        <f t="shared" si="59"/>
        <v>31.393512499999996</v>
      </c>
      <c r="N1407" s="128">
        <f t="shared" si="59"/>
        <v>24.575912499999998</v>
      </c>
      <c r="O1407" s="128">
        <f t="shared" si="59"/>
        <v>10.691221428571428</v>
      </c>
      <c r="P1407" s="128">
        <f t="shared" si="59"/>
        <v>11.123157142857142</v>
      </c>
      <c r="Q1407" s="128">
        <f t="shared" si="59"/>
        <v>13.7241125</v>
      </c>
      <c r="R1407" s="128">
        <f t="shared" si="59"/>
        <v>15.24952857142857</v>
      </c>
      <c r="S1407" s="119" t="s">
        <v>1835</v>
      </c>
    </row>
    <row r="1408" spans="1:19" x14ac:dyDescent="0.3">
      <c r="A1408" s="127" t="s">
        <v>408</v>
      </c>
      <c r="B1408" s="122"/>
      <c r="C1408" s="122"/>
      <c r="D1408" s="122"/>
      <c r="E1408" s="122"/>
      <c r="F1408" s="128">
        <f t="shared" ref="F1408:R1408" si="60">MEDIAN(F1391:F1406)</f>
        <v>-0.7651</v>
      </c>
      <c r="G1408" s="128">
        <f t="shared" si="60"/>
        <v>-0.21214999999999998</v>
      </c>
      <c r="H1408" s="128">
        <f t="shared" si="60"/>
        <v>1.0097</v>
      </c>
      <c r="I1408" s="128">
        <f t="shared" si="60"/>
        <v>0.13950000000000001</v>
      </c>
      <c r="J1408" s="128">
        <f t="shared" si="60"/>
        <v>0.72520000000000007</v>
      </c>
      <c r="K1408" s="128">
        <f t="shared" si="60"/>
        <v>6.5858500000000006</v>
      </c>
      <c r="L1408" s="128">
        <f t="shared" si="60"/>
        <v>17.853850000000001</v>
      </c>
      <c r="M1408" s="128">
        <f t="shared" si="60"/>
        <v>31.543500000000002</v>
      </c>
      <c r="N1408" s="128">
        <f t="shared" si="60"/>
        <v>23.391550000000002</v>
      </c>
      <c r="O1408" s="128">
        <f t="shared" si="60"/>
        <v>10.18675</v>
      </c>
      <c r="P1408" s="128">
        <f t="shared" si="60"/>
        <v>10.518049999999999</v>
      </c>
      <c r="Q1408" s="128">
        <f t="shared" si="60"/>
        <v>10.122350000000001</v>
      </c>
      <c r="R1408" s="128">
        <f t="shared" si="60"/>
        <v>14.976100000000001</v>
      </c>
      <c r="S1408" s="119" t="s">
        <v>1835</v>
      </c>
    </row>
    <row r="1409" spans="1:19" x14ac:dyDescent="0.3">
      <c r="A1409" s="122"/>
      <c r="B1409" s="122"/>
      <c r="C1409" s="122"/>
      <c r="D1409" s="122"/>
      <c r="E1409" s="122"/>
      <c r="F1409" s="122"/>
      <c r="G1409" s="122"/>
      <c r="H1409" s="122"/>
      <c r="I1409" s="122"/>
      <c r="J1409" s="122"/>
      <c r="K1409" s="122"/>
      <c r="L1409" s="122"/>
      <c r="M1409" s="122"/>
      <c r="N1409" s="122"/>
      <c r="O1409" s="122"/>
      <c r="P1409" s="122"/>
      <c r="Q1409" s="122"/>
      <c r="R1409" s="122"/>
      <c r="S1409" s="119" t="s">
        <v>1835</v>
      </c>
    </row>
    <row r="1410" spans="1:19" x14ac:dyDescent="0.3">
      <c r="A1410" s="124" t="s">
        <v>1288</v>
      </c>
      <c r="B1410" s="124"/>
      <c r="C1410" s="124"/>
      <c r="D1410" s="124"/>
      <c r="E1410" s="124"/>
      <c r="F1410" s="124"/>
      <c r="G1410" s="124"/>
      <c r="H1410" s="124"/>
      <c r="I1410" s="124"/>
      <c r="J1410" s="124"/>
      <c r="K1410" s="124"/>
      <c r="L1410" s="124"/>
      <c r="M1410" s="124"/>
      <c r="N1410" s="124"/>
      <c r="O1410" s="124"/>
      <c r="P1410" s="124"/>
      <c r="Q1410" s="124"/>
      <c r="R1410" s="124"/>
      <c r="S1410" s="119" t="s">
        <v>1835</v>
      </c>
    </row>
    <row r="1411" spans="1:19" x14ac:dyDescent="0.3">
      <c r="A1411" s="122" t="s">
        <v>1289</v>
      </c>
      <c r="B1411" s="122" t="s">
        <v>1290</v>
      </c>
      <c r="C1411" s="122">
        <v>102020</v>
      </c>
      <c r="D1411" s="125">
        <v>44260</v>
      </c>
      <c r="E1411" s="126">
        <v>133.19</v>
      </c>
      <c r="F1411" s="126">
        <v>-1.4211</v>
      </c>
      <c r="G1411" s="126">
        <v>0.1429</v>
      </c>
      <c r="H1411" s="126">
        <v>2.8018000000000001</v>
      </c>
      <c r="I1411" s="126">
        <v>1.8973</v>
      </c>
      <c r="J1411" s="126">
        <v>5.1887999999999996</v>
      </c>
      <c r="K1411" s="126">
        <v>15.7067</v>
      </c>
      <c r="L1411" s="126">
        <v>36.6892</v>
      </c>
      <c r="M1411" s="126">
        <v>53.887900000000002</v>
      </c>
      <c r="N1411" s="126">
        <v>35.259500000000003</v>
      </c>
      <c r="O1411" s="126">
        <v>10.833299999999999</v>
      </c>
      <c r="P1411" s="126">
        <v>13.772399999999999</v>
      </c>
      <c r="Q1411" s="126">
        <v>15.955299999999999</v>
      </c>
      <c r="R1411" s="126">
        <v>19.47</v>
      </c>
      <c r="S1411" s="119" t="s">
        <v>1835</v>
      </c>
    </row>
    <row r="1412" spans="1:19" x14ac:dyDescent="0.3">
      <c r="A1412" s="122" t="s">
        <v>1289</v>
      </c>
      <c r="B1412" s="122" t="s">
        <v>1291</v>
      </c>
      <c r="C1412" s="122">
        <v>119354</v>
      </c>
      <c r="D1412" s="125">
        <v>44260</v>
      </c>
      <c r="E1412" s="126">
        <v>143.1</v>
      </c>
      <c r="F1412" s="126">
        <v>-1.4258999999999999</v>
      </c>
      <c r="G1412" s="126">
        <v>0.14699999999999999</v>
      </c>
      <c r="H1412" s="126">
        <v>2.8165</v>
      </c>
      <c r="I1412" s="126">
        <v>1.9302999999999999</v>
      </c>
      <c r="J1412" s="126">
        <v>5.2592999999999996</v>
      </c>
      <c r="K1412" s="126">
        <v>15.9549</v>
      </c>
      <c r="L1412" s="126">
        <v>37.253</v>
      </c>
      <c r="M1412" s="126">
        <v>54.803100000000001</v>
      </c>
      <c r="N1412" s="126">
        <v>36.311700000000002</v>
      </c>
      <c r="O1412" s="126">
        <v>11.7935</v>
      </c>
      <c r="P1412" s="126">
        <v>14.766</v>
      </c>
      <c r="Q1412" s="126">
        <v>13.563499999999999</v>
      </c>
      <c r="R1412" s="126">
        <v>20.391200000000001</v>
      </c>
      <c r="S1412" s="119" t="s">
        <v>1827</v>
      </c>
    </row>
    <row r="1413" spans="1:19" x14ac:dyDescent="0.3">
      <c r="A1413" s="122" t="s">
        <v>1289</v>
      </c>
      <c r="B1413" s="122" t="s">
        <v>1292</v>
      </c>
      <c r="C1413" s="122">
        <v>113460</v>
      </c>
      <c r="D1413" s="125">
        <v>44260</v>
      </c>
      <c r="E1413" s="126">
        <v>61.508000000000003</v>
      </c>
      <c r="F1413" s="126">
        <v>-1.157</v>
      </c>
      <c r="G1413" s="126">
        <v>0.58379999999999999</v>
      </c>
      <c r="H1413" s="126">
        <v>3.4321999999999999</v>
      </c>
      <c r="I1413" s="126">
        <v>2.4775</v>
      </c>
      <c r="J1413" s="126">
        <v>5.3273000000000001</v>
      </c>
      <c r="K1413" s="126">
        <v>15.6709</v>
      </c>
      <c r="L1413" s="126">
        <v>33.7654</v>
      </c>
      <c r="M1413" s="126">
        <v>44.663400000000003</v>
      </c>
      <c r="N1413" s="126">
        <v>28.302</v>
      </c>
      <c r="O1413" s="126">
        <v>9.3920999999999992</v>
      </c>
      <c r="P1413" s="126">
        <v>14.0646</v>
      </c>
      <c r="Q1413" s="126">
        <v>12.4518</v>
      </c>
      <c r="R1413" s="126">
        <v>18.241</v>
      </c>
      <c r="S1413" s="119" t="s">
        <v>1827</v>
      </c>
    </row>
    <row r="1414" spans="1:19" x14ac:dyDescent="0.3">
      <c r="A1414" s="122" t="s">
        <v>1289</v>
      </c>
      <c r="B1414" s="122" t="s">
        <v>1293</v>
      </c>
      <c r="C1414" s="122">
        <v>119988</v>
      </c>
      <c r="D1414" s="125">
        <v>44260</v>
      </c>
      <c r="E1414" s="126">
        <v>69.203999999999994</v>
      </c>
      <c r="F1414" s="126">
        <v>-1.1527000000000001</v>
      </c>
      <c r="G1414" s="126">
        <v>0.59740000000000004</v>
      </c>
      <c r="H1414" s="126">
        <v>3.4609999999999999</v>
      </c>
      <c r="I1414" s="126">
        <v>2.5350999999999999</v>
      </c>
      <c r="J1414" s="126">
        <v>5.4473000000000003</v>
      </c>
      <c r="K1414" s="126">
        <v>16.102399999999999</v>
      </c>
      <c r="L1414" s="126">
        <v>34.732500000000002</v>
      </c>
      <c r="M1414" s="126">
        <v>46.212800000000001</v>
      </c>
      <c r="N1414" s="126">
        <v>30.070499999999999</v>
      </c>
      <c r="O1414" s="126">
        <v>10.989699999999999</v>
      </c>
      <c r="P1414" s="126">
        <v>15.8124</v>
      </c>
      <c r="Q1414" s="126">
        <v>15.812900000000001</v>
      </c>
      <c r="R1414" s="126">
        <v>19.868400000000001</v>
      </c>
      <c r="S1414" s="119" t="s">
        <v>1822</v>
      </c>
    </row>
    <row r="1415" spans="1:19" x14ac:dyDescent="0.3">
      <c r="A1415" s="122" t="s">
        <v>1289</v>
      </c>
      <c r="B1415" s="122" t="s">
        <v>1294</v>
      </c>
      <c r="C1415" s="122">
        <v>101228</v>
      </c>
      <c r="D1415" s="125">
        <v>44260</v>
      </c>
      <c r="E1415" s="126">
        <v>369.33</v>
      </c>
      <c r="F1415" s="126">
        <v>-1.4804999999999999</v>
      </c>
      <c r="G1415" s="126">
        <v>-9.1999999999999998E-2</v>
      </c>
      <c r="H1415" s="126">
        <v>2.0333000000000001</v>
      </c>
      <c r="I1415" s="126">
        <v>1.2362</v>
      </c>
      <c r="J1415" s="126">
        <v>3.5407999999999999</v>
      </c>
      <c r="K1415" s="126">
        <v>17.512499999999999</v>
      </c>
      <c r="L1415" s="126">
        <v>37.083399999999997</v>
      </c>
      <c r="M1415" s="126">
        <v>49.939100000000003</v>
      </c>
      <c r="N1415" s="126">
        <v>33.149500000000003</v>
      </c>
      <c r="O1415" s="126">
        <v>10.4716</v>
      </c>
      <c r="P1415" s="126">
        <v>14.5107</v>
      </c>
      <c r="Q1415" s="126">
        <v>14.6234</v>
      </c>
      <c r="R1415" s="126">
        <v>14.204000000000001</v>
      </c>
      <c r="S1415" s="119" t="s">
        <v>1822</v>
      </c>
    </row>
    <row r="1416" spans="1:19" x14ac:dyDescent="0.3">
      <c r="A1416" s="122" t="s">
        <v>1289</v>
      </c>
      <c r="B1416" s="122" t="s">
        <v>1295</v>
      </c>
      <c r="C1416" s="122">
        <v>120599</v>
      </c>
      <c r="D1416" s="125">
        <v>44260</v>
      </c>
      <c r="E1416" s="126">
        <v>397.03</v>
      </c>
      <c r="F1416" s="126">
        <v>-1.4764999999999999</v>
      </c>
      <c r="G1416" s="126">
        <v>-8.3000000000000004E-2</v>
      </c>
      <c r="H1416" s="126">
        <v>2.0512000000000001</v>
      </c>
      <c r="I1416" s="126">
        <v>1.2727999999999999</v>
      </c>
      <c r="J1416" s="126">
        <v>3.6118000000000001</v>
      </c>
      <c r="K1416" s="126">
        <v>17.771100000000001</v>
      </c>
      <c r="L1416" s="126">
        <v>37.728499999999997</v>
      </c>
      <c r="M1416" s="126">
        <v>51.019399999999997</v>
      </c>
      <c r="N1416" s="126">
        <v>34.4497</v>
      </c>
      <c r="O1416" s="126">
        <v>11.539099999999999</v>
      </c>
      <c r="P1416" s="126">
        <v>15.705</v>
      </c>
      <c r="Q1416" s="126">
        <v>15.4247</v>
      </c>
      <c r="R1416" s="126">
        <v>15.2971</v>
      </c>
      <c r="S1416" s="119" t="s">
        <v>1827</v>
      </c>
    </row>
    <row r="1417" spans="1:19" x14ac:dyDescent="0.3">
      <c r="A1417" s="122" t="s">
        <v>1289</v>
      </c>
      <c r="B1417" s="122" t="s">
        <v>1296</v>
      </c>
      <c r="C1417" s="122"/>
      <c r="D1417" s="125"/>
      <c r="E1417" s="126"/>
      <c r="F1417" s="126"/>
      <c r="G1417" s="126"/>
      <c r="H1417" s="126"/>
      <c r="I1417" s="126"/>
      <c r="J1417" s="126"/>
      <c r="K1417" s="126"/>
      <c r="L1417" s="126"/>
      <c r="M1417" s="126"/>
      <c r="N1417" s="126"/>
      <c r="O1417" s="126"/>
      <c r="P1417" s="126"/>
      <c r="Q1417" s="126"/>
      <c r="R1417" s="126"/>
      <c r="S1417" s="119" t="s">
        <v>1827</v>
      </c>
    </row>
    <row r="1418" spans="1:19" x14ac:dyDescent="0.3">
      <c r="A1418" s="122" t="s">
        <v>1289</v>
      </c>
      <c r="B1418" s="122" t="s">
        <v>1297</v>
      </c>
      <c r="C1418" s="122">
        <v>107353</v>
      </c>
      <c r="D1418" s="125">
        <v>44260</v>
      </c>
      <c r="E1418" s="126">
        <v>63.16</v>
      </c>
      <c r="F1418" s="126">
        <v>-1.5125999999999999</v>
      </c>
      <c r="G1418" s="126">
        <v>-0.41</v>
      </c>
      <c r="H1418" s="126">
        <v>1.3315999999999999</v>
      </c>
      <c r="I1418" s="126">
        <v>1.5800000000000002E-2</v>
      </c>
      <c r="J1418" s="126">
        <v>1.6577999999999999</v>
      </c>
      <c r="K1418" s="126">
        <v>15.0875</v>
      </c>
      <c r="L1418" s="126">
        <v>33.4178</v>
      </c>
      <c r="M1418" s="126">
        <v>47.846400000000003</v>
      </c>
      <c r="N1418" s="126">
        <v>28.714099999999998</v>
      </c>
      <c r="O1418" s="126">
        <v>8.8882999999999992</v>
      </c>
      <c r="P1418" s="126">
        <v>14.5497</v>
      </c>
      <c r="Q1418" s="126">
        <v>15.2629</v>
      </c>
      <c r="R1418" s="126">
        <v>18.1432</v>
      </c>
      <c r="S1418" s="119" t="s">
        <v>1822</v>
      </c>
    </row>
    <row r="1419" spans="1:19" x14ac:dyDescent="0.3">
      <c r="A1419" s="122" t="s">
        <v>1289</v>
      </c>
      <c r="B1419" s="122" t="s">
        <v>1298</v>
      </c>
      <c r="C1419" s="122">
        <v>120413</v>
      </c>
      <c r="D1419" s="125">
        <v>44260</v>
      </c>
      <c r="E1419" s="126">
        <v>70.98</v>
      </c>
      <c r="F1419" s="126">
        <v>-1.5261</v>
      </c>
      <c r="G1419" s="126">
        <v>-0.40689999999999998</v>
      </c>
      <c r="H1419" s="126">
        <v>1.3566</v>
      </c>
      <c r="I1419" s="126">
        <v>5.6399999999999999E-2</v>
      </c>
      <c r="J1419" s="126">
        <v>1.7488999999999999</v>
      </c>
      <c r="K1419" s="126">
        <v>15.471</v>
      </c>
      <c r="L1419" s="126">
        <v>34.330100000000002</v>
      </c>
      <c r="M1419" s="126">
        <v>49.305799999999998</v>
      </c>
      <c r="N1419" s="126">
        <v>30.43</v>
      </c>
      <c r="O1419" s="126">
        <v>10.439399999999999</v>
      </c>
      <c r="P1419" s="126">
        <v>16.316199999999998</v>
      </c>
      <c r="Q1419" s="126">
        <v>18.428000000000001</v>
      </c>
      <c r="R1419" s="126">
        <v>19.729800000000001</v>
      </c>
      <c r="S1419" s="119" t="s">
        <v>1822</v>
      </c>
    </row>
    <row r="1420" spans="1:19" x14ac:dyDescent="0.3">
      <c r="A1420" s="122" t="s">
        <v>1289</v>
      </c>
      <c r="B1420" s="122" t="s">
        <v>1299</v>
      </c>
      <c r="C1420" s="122">
        <v>147183</v>
      </c>
      <c r="D1420" s="125">
        <v>44260</v>
      </c>
      <c r="E1420" s="126">
        <v>13.736499999999999</v>
      </c>
      <c r="F1420" s="126">
        <v>-1.2835000000000001</v>
      </c>
      <c r="G1420" s="126">
        <v>0.63739999999999997</v>
      </c>
      <c r="H1420" s="126">
        <v>3.3107000000000002</v>
      </c>
      <c r="I1420" s="126">
        <v>2.5510000000000002</v>
      </c>
      <c r="J1420" s="126">
        <v>4.7301000000000002</v>
      </c>
      <c r="K1420" s="126">
        <v>19.565300000000001</v>
      </c>
      <c r="L1420" s="126">
        <v>40.015500000000003</v>
      </c>
      <c r="M1420" s="126">
        <v>44.803600000000003</v>
      </c>
      <c r="N1420" s="126">
        <v>28.3401</v>
      </c>
      <c r="O1420" s="126"/>
      <c r="P1420" s="126"/>
      <c r="Q1420" s="126">
        <v>19.192699999999999</v>
      </c>
      <c r="R1420" s="126"/>
      <c r="S1420" s="119" t="s">
        <v>1822</v>
      </c>
    </row>
    <row r="1421" spans="1:19" x14ac:dyDescent="0.3">
      <c r="A1421" s="122" t="s">
        <v>1289</v>
      </c>
      <c r="B1421" s="122" t="s">
        <v>1300</v>
      </c>
      <c r="C1421" s="122">
        <v>147184</v>
      </c>
      <c r="D1421" s="125">
        <v>44260</v>
      </c>
      <c r="E1421" s="126">
        <v>13.2156</v>
      </c>
      <c r="F1421" s="126">
        <v>-1.2899</v>
      </c>
      <c r="G1421" s="126">
        <v>0.61899999999999999</v>
      </c>
      <c r="H1421" s="126">
        <v>3.2679</v>
      </c>
      <c r="I1421" s="126">
        <v>2.4672000000000001</v>
      </c>
      <c r="J1421" s="126">
        <v>4.5579000000000001</v>
      </c>
      <c r="K1421" s="126">
        <v>18.933</v>
      </c>
      <c r="L1421" s="126">
        <v>38.534100000000002</v>
      </c>
      <c r="M1421" s="126">
        <v>42.507800000000003</v>
      </c>
      <c r="N1421" s="126">
        <v>25.5913</v>
      </c>
      <c r="O1421" s="126"/>
      <c r="P1421" s="126"/>
      <c r="Q1421" s="126">
        <v>16.671500000000002</v>
      </c>
      <c r="R1421" s="126"/>
      <c r="S1421" s="119" t="s">
        <v>1822</v>
      </c>
    </row>
    <row r="1422" spans="1:19" x14ac:dyDescent="0.3">
      <c r="A1422" s="122" t="s">
        <v>1289</v>
      </c>
      <c r="B1422" s="122" t="s">
        <v>1301</v>
      </c>
      <c r="C1422" s="122">
        <v>141226</v>
      </c>
      <c r="D1422" s="125">
        <v>44260</v>
      </c>
      <c r="E1422" s="126">
        <v>16.804099999999998</v>
      </c>
      <c r="F1422" s="126">
        <v>-1.5611999999999999</v>
      </c>
      <c r="G1422" s="126">
        <v>-0.27</v>
      </c>
      <c r="H1422" s="126">
        <v>2.4853000000000001</v>
      </c>
      <c r="I1422" s="126">
        <v>2.0384000000000002</v>
      </c>
      <c r="J1422" s="126">
        <v>5.1722000000000001</v>
      </c>
      <c r="K1422" s="126">
        <v>18.962900000000001</v>
      </c>
      <c r="L1422" s="126">
        <v>37.146099999999997</v>
      </c>
      <c r="M1422" s="126">
        <v>53.060899999999997</v>
      </c>
      <c r="N1422" s="126">
        <v>39.434600000000003</v>
      </c>
      <c r="O1422" s="126">
        <v>15.638999999999999</v>
      </c>
      <c r="P1422" s="126"/>
      <c r="Q1422" s="126">
        <v>14.5571</v>
      </c>
      <c r="R1422" s="126">
        <v>25.225100000000001</v>
      </c>
      <c r="S1422" s="119" t="s">
        <v>1822</v>
      </c>
    </row>
    <row r="1423" spans="1:19" x14ac:dyDescent="0.3">
      <c r="A1423" s="122" t="s">
        <v>1289</v>
      </c>
      <c r="B1423" s="122" t="s">
        <v>1302</v>
      </c>
      <c r="C1423" s="122">
        <v>141224</v>
      </c>
      <c r="D1423" s="125">
        <v>44260</v>
      </c>
      <c r="E1423" s="126">
        <v>15.5527</v>
      </c>
      <c r="F1423" s="126">
        <v>-1.5664</v>
      </c>
      <c r="G1423" s="126">
        <v>-0.28470000000000001</v>
      </c>
      <c r="H1423" s="126">
        <v>2.4512</v>
      </c>
      <c r="I1423" s="126">
        <v>1.9709000000000001</v>
      </c>
      <c r="J1423" s="126">
        <v>5.0319000000000003</v>
      </c>
      <c r="K1423" s="126">
        <v>18.460699999999999</v>
      </c>
      <c r="L1423" s="126">
        <v>35.971600000000002</v>
      </c>
      <c r="M1423" s="126">
        <v>51.0807</v>
      </c>
      <c r="N1423" s="126">
        <v>37.025799999999997</v>
      </c>
      <c r="O1423" s="126">
        <v>13.5099</v>
      </c>
      <c r="P1423" s="126"/>
      <c r="Q1423" s="126">
        <v>12.2591</v>
      </c>
      <c r="R1423" s="126">
        <v>23.128299999999999</v>
      </c>
      <c r="S1423" s="119" t="s">
        <v>1822</v>
      </c>
    </row>
    <row r="1424" spans="1:19" x14ac:dyDescent="0.3">
      <c r="A1424" s="122" t="s">
        <v>1289</v>
      </c>
      <c r="B1424" s="122" t="s">
        <v>1303</v>
      </c>
      <c r="C1424" s="122">
        <v>101161</v>
      </c>
      <c r="D1424" s="125">
        <v>44260</v>
      </c>
      <c r="E1424" s="126">
        <v>117.3168</v>
      </c>
      <c r="F1424" s="126">
        <v>-1.6262000000000001</v>
      </c>
      <c r="G1424" s="126">
        <v>0.28710000000000002</v>
      </c>
      <c r="H1424" s="126">
        <v>3.6482000000000001</v>
      </c>
      <c r="I1424" s="126">
        <v>5.0753000000000004</v>
      </c>
      <c r="J1424" s="126">
        <v>10.039</v>
      </c>
      <c r="K1424" s="126">
        <v>24.626100000000001</v>
      </c>
      <c r="L1424" s="126">
        <v>42.681800000000003</v>
      </c>
      <c r="M1424" s="126">
        <v>61.101700000000001</v>
      </c>
      <c r="N1424" s="126">
        <v>28.5899</v>
      </c>
      <c r="O1424" s="126">
        <v>8.2243999999999993</v>
      </c>
      <c r="P1424" s="126">
        <v>12.6248</v>
      </c>
      <c r="Q1424" s="126">
        <v>16.6952</v>
      </c>
      <c r="R1424" s="126">
        <v>11.1233</v>
      </c>
      <c r="S1424" s="119" t="s">
        <v>1822</v>
      </c>
    </row>
    <row r="1425" spans="1:19" x14ac:dyDescent="0.3">
      <c r="A1425" s="122" t="s">
        <v>1289</v>
      </c>
      <c r="B1425" s="122" t="s">
        <v>1304</v>
      </c>
      <c r="C1425" s="122">
        <v>118650</v>
      </c>
      <c r="D1425" s="125">
        <v>44260</v>
      </c>
      <c r="E1425" s="126">
        <v>124.5896</v>
      </c>
      <c r="F1425" s="126">
        <v>-1.6248</v>
      </c>
      <c r="G1425" s="126">
        <v>0.29149999999999998</v>
      </c>
      <c r="H1425" s="126">
        <v>3.6583999999999999</v>
      </c>
      <c r="I1425" s="126">
        <v>5.0972999999999997</v>
      </c>
      <c r="J1425" s="126">
        <v>10.085900000000001</v>
      </c>
      <c r="K1425" s="126">
        <v>24.807099999999998</v>
      </c>
      <c r="L1425" s="126">
        <v>43.136699999999998</v>
      </c>
      <c r="M1425" s="126">
        <v>61.887700000000002</v>
      </c>
      <c r="N1425" s="126">
        <v>29.4787</v>
      </c>
      <c r="O1425" s="126">
        <v>8.9670000000000005</v>
      </c>
      <c r="P1425" s="126">
        <v>13.447900000000001</v>
      </c>
      <c r="Q1425" s="126">
        <v>13.3582</v>
      </c>
      <c r="R1425" s="126">
        <v>11.863099999999999</v>
      </c>
      <c r="S1425" s="119" t="s">
        <v>1822</v>
      </c>
    </row>
    <row r="1426" spans="1:19" x14ac:dyDescent="0.3">
      <c r="A1426" s="122" t="s">
        <v>1289</v>
      </c>
      <c r="B1426" s="122" t="s">
        <v>1305</v>
      </c>
      <c r="C1426" s="122">
        <v>100967</v>
      </c>
      <c r="D1426" s="125">
        <v>44260</v>
      </c>
      <c r="E1426" s="126">
        <v>180.99</v>
      </c>
      <c r="F1426" s="126">
        <v>-0.96309999999999996</v>
      </c>
      <c r="G1426" s="126">
        <v>0.18820000000000001</v>
      </c>
      <c r="H1426" s="126">
        <v>1.4403999999999999</v>
      </c>
      <c r="I1426" s="126">
        <v>1.11E-2</v>
      </c>
      <c r="J1426" s="126">
        <v>1.8572</v>
      </c>
      <c r="K1426" s="126">
        <v>15.2142</v>
      </c>
      <c r="L1426" s="126">
        <v>32.186700000000002</v>
      </c>
      <c r="M1426" s="126">
        <v>48.4863</v>
      </c>
      <c r="N1426" s="126">
        <v>29.204699999999999</v>
      </c>
      <c r="O1426" s="126">
        <v>7.9387999999999996</v>
      </c>
      <c r="P1426" s="126">
        <v>16.054300000000001</v>
      </c>
      <c r="Q1426" s="126">
        <v>15.2743</v>
      </c>
      <c r="R1426" s="126">
        <v>15.1228</v>
      </c>
      <c r="S1426" s="119" t="s">
        <v>1835</v>
      </c>
    </row>
    <row r="1427" spans="1:19" x14ac:dyDescent="0.3">
      <c r="A1427" s="122" t="s">
        <v>1289</v>
      </c>
      <c r="B1427" s="122" t="s">
        <v>1306</v>
      </c>
      <c r="C1427" s="122">
        <v>119452</v>
      </c>
      <c r="D1427" s="125">
        <v>44260</v>
      </c>
      <c r="E1427" s="126">
        <v>192.44</v>
      </c>
      <c r="F1427" s="126">
        <v>-0.96750000000000003</v>
      </c>
      <c r="G1427" s="126">
        <v>0.19259999999999999</v>
      </c>
      <c r="H1427" s="126">
        <v>1.4551000000000001</v>
      </c>
      <c r="I1427" s="126">
        <v>4.1599999999999998E-2</v>
      </c>
      <c r="J1427" s="126">
        <v>1.9117999999999999</v>
      </c>
      <c r="K1427" s="126">
        <v>15.4132</v>
      </c>
      <c r="L1427" s="126">
        <v>32.689799999999998</v>
      </c>
      <c r="M1427" s="126">
        <v>49.351999999999997</v>
      </c>
      <c r="N1427" s="126">
        <v>30.247</v>
      </c>
      <c r="O1427" s="126">
        <v>8.9155999999999995</v>
      </c>
      <c r="P1427" s="126">
        <v>17.020900000000001</v>
      </c>
      <c r="Q1427" s="126">
        <v>15.7441</v>
      </c>
      <c r="R1427" s="126">
        <v>16.103899999999999</v>
      </c>
      <c r="S1427" s="119" t="s">
        <v>1835</v>
      </c>
    </row>
    <row r="1428" spans="1:19" x14ac:dyDescent="0.3">
      <c r="A1428" s="122" t="s">
        <v>1289</v>
      </c>
      <c r="B1428" s="122" t="s">
        <v>1307</v>
      </c>
      <c r="C1428" s="122">
        <v>100631</v>
      </c>
      <c r="D1428" s="125">
        <v>44260</v>
      </c>
      <c r="E1428" s="126">
        <v>292.41019999999997</v>
      </c>
      <c r="F1428" s="126">
        <v>-1.5963000000000001</v>
      </c>
      <c r="G1428" s="126">
        <v>-1.0074000000000001</v>
      </c>
      <c r="H1428" s="126">
        <v>2.5518000000000001</v>
      </c>
      <c r="I1428" s="126">
        <v>2.2633000000000001</v>
      </c>
      <c r="J1428" s="126">
        <v>5.2278000000000002</v>
      </c>
      <c r="K1428" s="126">
        <v>17.0716</v>
      </c>
      <c r="L1428" s="126">
        <v>35.182600000000001</v>
      </c>
      <c r="M1428" s="126">
        <v>68.667000000000002</v>
      </c>
      <c r="N1428" s="126">
        <v>62.241399999999999</v>
      </c>
      <c r="O1428" s="126">
        <v>18.203900000000001</v>
      </c>
      <c r="P1428" s="126">
        <v>19.790099999999999</v>
      </c>
      <c r="Q1428" s="126">
        <v>18.4132</v>
      </c>
      <c r="R1428" s="126">
        <v>29.609100000000002</v>
      </c>
      <c r="S1428" s="119"/>
    </row>
    <row r="1429" spans="1:19" x14ac:dyDescent="0.3">
      <c r="A1429" s="122" t="s">
        <v>1289</v>
      </c>
      <c r="B1429" s="122" t="s">
        <v>1308</v>
      </c>
      <c r="C1429" s="122">
        <v>120823</v>
      </c>
      <c r="D1429" s="125">
        <v>44260</v>
      </c>
      <c r="E1429" s="126">
        <v>300.4898</v>
      </c>
      <c r="F1429" s="126">
        <v>-1.5891999999999999</v>
      </c>
      <c r="G1429" s="126">
        <v>-0.98550000000000004</v>
      </c>
      <c r="H1429" s="126">
        <v>2.5998999999999999</v>
      </c>
      <c r="I1429" s="126">
        <v>2.3491</v>
      </c>
      <c r="J1429" s="126">
        <v>5.4024000000000001</v>
      </c>
      <c r="K1429" s="126">
        <v>17.7027</v>
      </c>
      <c r="L1429" s="126">
        <v>36.561399999999999</v>
      </c>
      <c r="M1429" s="126">
        <v>70.937299999999993</v>
      </c>
      <c r="N1429" s="126">
        <v>64.387</v>
      </c>
      <c r="O1429" s="126">
        <v>19.051100000000002</v>
      </c>
      <c r="P1429" s="126">
        <v>20.337399999999999</v>
      </c>
      <c r="Q1429" s="126">
        <v>18.752199999999998</v>
      </c>
      <c r="R1429" s="126">
        <v>30.626999999999999</v>
      </c>
      <c r="S1429" s="119"/>
    </row>
    <row r="1430" spans="1:19" x14ac:dyDescent="0.3">
      <c r="A1430" s="122" t="s">
        <v>1289</v>
      </c>
      <c r="B1430" s="122" t="s">
        <v>1309</v>
      </c>
      <c r="C1430" s="122">
        <v>147587</v>
      </c>
      <c r="D1430" s="125">
        <v>44260</v>
      </c>
      <c r="E1430" s="126">
        <v>13.8767</v>
      </c>
      <c r="F1430" s="126">
        <v>-1.5397000000000001</v>
      </c>
      <c r="G1430" s="126">
        <v>0.19420000000000001</v>
      </c>
      <c r="H1430" s="126">
        <v>2.6543000000000001</v>
      </c>
      <c r="I1430" s="126">
        <v>1.7943</v>
      </c>
      <c r="J1430" s="126">
        <v>3.7433000000000001</v>
      </c>
      <c r="K1430" s="126">
        <v>16.542400000000001</v>
      </c>
      <c r="L1430" s="126">
        <v>34.257300000000001</v>
      </c>
      <c r="M1430" s="126">
        <v>51.4758</v>
      </c>
      <c r="N1430" s="126">
        <v>32.671999999999997</v>
      </c>
      <c r="O1430" s="126"/>
      <c r="P1430" s="126"/>
      <c r="Q1430" s="126">
        <v>24.485299999999999</v>
      </c>
      <c r="R1430" s="126"/>
      <c r="S1430" s="118"/>
    </row>
    <row r="1431" spans="1:19" x14ac:dyDescent="0.3">
      <c r="A1431" s="122" t="s">
        <v>1289</v>
      </c>
      <c r="B1431" s="122" t="s">
        <v>1310</v>
      </c>
      <c r="C1431" s="122">
        <v>147584</v>
      </c>
      <c r="D1431" s="125">
        <v>44260</v>
      </c>
      <c r="E1431" s="126">
        <v>13.4724</v>
      </c>
      <c r="F1431" s="126">
        <v>-1.5442</v>
      </c>
      <c r="G1431" s="126">
        <v>0.18140000000000001</v>
      </c>
      <c r="H1431" s="126">
        <v>2.6242000000000001</v>
      </c>
      <c r="I1431" s="126">
        <v>1.7361</v>
      </c>
      <c r="J1431" s="126">
        <v>3.6274999999999999</v>
      </c>
      <c r="K1431" s="126">
        <v>16.063300000000002</v>
      </c>
      <c r="L1431" s="126">
        <v>33.034500000000001</v>
      </c>
      <c r="M1431" s="126">
        <v>49.353099999999998</v>
      </c>
      <c r="N1431" s="126">
        <v>30.1555</v>
      </c>
      <c r="O1431" s="126"/>
      <c r="P1431" s="126"/>
      <c r="Q1431" s="126">
        <v>22.0489</v>
      </c>
      <c r="R1431" s="126"/>
      <c r="S1431" s="121"/>
    </row>
    <row r="1432" spans="1:19" x14ac:dyDescent="0.3">
      <c r="A1432" s="127" t="s">
        <v>27</v>
      </c>
      <c r="B1432" s="122"/>
      <c r="C1432" s="122"/>
      <c r="D1432" s="122"/>
      <c r="E1432" s="122"/>
      <c r="F1432" s="128">
        <f t="shared" ref="F1432:R1432" si="61">AVERAGE(F1411:F1431)</f>
        <v>-1.4152200000000001</v>
      </c>
      <c r="G1432" s="128">
        <f t="shared" si="61"/>
        <v>2.6149999999999989E-2</v>
      </c>
      <c r="H1432" s="128">
        <f t="shared" si="61"/>
        <v>2.57158</v>
      </c>
      <c r="I1432" s="128">
        <f t="shared" si="61"/>
        <v>1.94085</v>
      </c>
      <c r="J1432" s="128">
        <f t="shared" si="61"/>
        <v>4.6584500000000011</v>
      </c>
      <c r="K1432" s="128">
        <f t="shared" si="61"/>
        <v>17.631975000000001</v>
      </c>
      <c r="L1432" s="128">
        <f t="shared" si="61"/>
        <v>36.319900000000004</v>
      </c>
      <c r="M1432" s="128">
        <f t="shared" si="61"/>
        <v>52.519590000000008</v>
      </c>
      <c r="N1432" s="128">
        <f t="shared" si="61"/>
        <v>34.702749999999995</v>
      </c>
      <c r="O1432" s="128">
        <f t="shared" si="61"/>
        <v>11.549793750000001</v>
      </c>
      <c r="P1432" s="128">
        <f t="shared" si="61"/>
        <v>15.626600000000002</v>
      </c>
      <c r="Q1432" s="128">
        <f t="shared" si="61"/>
        <v>16.448715</v>
      </c>
      <c r="R1432" s="128">
        <f t="shared" si="61"/>
        <v>19.259206250000002</v>
      </c>
      <c r="S1432" s="119"/>
    </row>
    <row r="1433" spans="1:19" x14ac:dyDescent="0.3">
      <c r="A1433" s="127" t="s">
        <v>408</v>
      </c>
      <c r="B1433" s="122"/>
      <c r="C1433" s="122"/>
      <c r="D1433" s="122"/>
      <c r="E1433" s="122"/>
      <c r="F1433" s="128">
        <f t="shared" ref="F1433:R1433" si="62">MEDIAN(F1411:F1431)</f>
        <v>-1.49655</v>
      </c>
      <c r="G1433" s="128">
        <f t="shared" si="62"/>
        <v>0.16420000000000001</v>
      </c>
      <c r="H1433" s="128">
        <f t="shared" si="62"/>
        <v>2.61205</v>
      </c>
      <c r="I1433" s="128">
        <f t="shared" si="62"/>
        <v>1.9506000000000001</v>
      </c>
      <c r="J1433" s="128">
        <f t="shared" si="62"/>
        <v>4.8810000000000002</v>
      </c>
      <c r="K1433" s="128">
        <f t="shared" si="62"/>
        <v>16.807000000000002</v>
      </c>
      <c r="L1433" s="128">
        <f t="shared" si="62"/>
        <v>36.266500000000001</v>
      </c>
      <c r="M1433" s="128">
        <f t="shared" si="62"/>
        <v>50.47925</v>
      </c>
      <c r="N1433" s="128">
        <f t="shared" si="62"/>
        <v>30.3385</v>
      </c>
      <c r="O1433" s="128">
        <f t="shared" si="62"/>
        <v>10.65245</v>
      </c>
      <c r="P1433" s="128">
        <f t="shared" si="62"/>
        <v>15.2355</v>
      </c>
      <c r="Q1433" s="128">
        <f t="shared" si="62"/>
        <v>15.778500000000001</v>
      </c>
      <c r="R1433" s="128">
        <f t="shared" si="62"/>
        <v>18.855499999999999</v>
      </c>
      <c r="S1433" s="119"/>
    </row>
    <row r="1434" spans="1:19" x14ac:dyDescent="0.3">
      <c r="A1434" s="122"/>
      <c r="B1434" s="122"/>
      <c r="C1434" s="122"/>
      <c r="D1434" s="122"/>
      <c r="E1434" s="122"/>
      <c r="F1434" s="122"/>
      <c r="G1434" s="122"/>
      <c r="H1434" s="122"/>
      <c r="I1434" s="122"/>
      <c r="J1434" s="122"/>
      <c r="K1434" s="122"/>
      <c r="L1434" s="122"/>
      <c r="M1434" s="122"/>
      <c r="N1434" s="122"/>
      <c r="O1434" s="122"/>
      <c r="P1434" s="122"/>
      <c r="Q1434" s="122"/>
      <c r="R1434" s="122"/>
      <c r="S1434" s="119" t="s">
        <v>1849</v>
      </c>
    </row>
    <row r="1435" spans="1:19" x14ac:dyDescent="0.3">
      <c r="A1435" s="124" t="s">
        <v>1311</v>
      </c>
      <c r="B1435" s="124"/>
      <c r="C1435" s="124"/>
      <c r="D1435" s="124"/>
      <c r="E1435" s="124"/>
      <c r="F1435" s="124"/>
      <c r="G1435" s="124"/>
      <c r="H1435" s="124"/>
      <c r="I1435" s="124"/>
      <c r="J1435" s="124"/>
      <c r="K1435" s="124"/>
      <c r="L1435" s="124"/>
      <c r="M1435" s="124"/>
      <c r="N1435" s="124"/>
      <c r="O1435" s="124"/>
      <c r="P1435" s="124"/>
      <c r="Q1435" s="124"/>
      <c r="R1435" s="124"/>
      <c r="S1435" s="119" t="s">
        <v>1849</v>
      </c>
    </row>
    <row r="1436" spans="1:19" x14ac:dyDescent="0.3">
      <c r="A1436" s="122" t="s">
        <v>1312</v>
      </c>
      <c r="B1436" s="122" t="s">
        <v>1313</v>
      </c>
      <c r="C1436" s="122">
        <v>145486</v>
      </c>
      <c r="D1436" s="125">
        <v>44262</v>
      </c>
      <c r="E1436" s="126">
        <v>1110.5827999999999</v>
      </c>
      <c r="F1436" s="126">
        <v>3.1093999999999999</v>
      </c>
      <c r="G1436" s="126">
        <v>3.0956000000000001</v>
      </c>
      <c r="H1436" s="126">
        <v>3.0836999999999999</v>
      </c>
      <c r="I1436" s="126">
        <v>3.0154000000000001</v>
      </c>
      <c r="J1436" s="126">
        <v>2.9123000000000001</v>
      </c>
      <c r="K1436" s="126">
        <v>3.0388999999999999</v>
      </c>
      <c r="L1436" s="126">
        <v>3.0093999999999999</v>
      </c>
      <c r="M1436" s="126">
        <v>3.0200999999999998</v>
      </c>
      <c r="N1436" s="126">
        <v>3.0497000000000001</v>
      </c>
      <c r="O1436" s="126"/>
      <c r="P1436" s="126"/>
      <c r="Q1436" s="126">
        <v>4.5683999999999996</v>
      </c>
      <c r="R1436" s="126">
        <v>4.2324999999999999</v>
      </c>
      <c r="S1436" s="119"/>
    </row>
    <row r="1437" spans="1:19" x14ac:dyDescent="0.3">
      <c r="A1437" s="122" t="s">
        <v>1312</v>
      </c>
      <c r="B1437" s="122" t="s">
        <v>1314</v>
      </c>
      <c r="C1437" s="122">
        <v>145481</v>
      </c>
      <c r="D1437" s="125">
        <v>44262</v>
      </c>
      <c r="E1437" s="126">
        <v>1107.3116</v>
      </c>
      <c r="F1437" s="126">
        <v>3.0064000000000002</v>
      </c>
      <c r="G1437" s="126">
        <v>2.9948999999999999</v>
      </c>
      <c r="H1437" s="126">
        <v>2.9834000000000001</v>
      </c>
      <c r="I1437" s="126">
        <v>2.9152999999999998</v>
      </c>
      <c r="J1437" s="126">
        <v>2.8119999999999998</v>
      </c>
      <c r="K1437" s="126">
        <v>2.9344999999999999</v>
      </c>
      <c r="L1437" s="126">
        <v>2.8959000000000001</v>
      </c>
      <c r="M1437" s="126">
        <v>2.9034</v>
      </c>
      <c r="N1437" s="126">
        <v>2.9304000000000001</v>
      </c>
      <c r="O1437" s="126"/>
      <c r="P1437" s="126"/>
      <c r="Q1437" s="126">
        <v>4.4371</v>
      </c>
      <c r="R1437" s="126">
        <v>4.1048</v>
      </c>
      <c r="S1437" s="119"/>
    </row>
    <row r="1438" spans="1:19" x14ac:dyDescent="0.3">
      <c r="A1438" s="122" t="s">
        <v>1312</v>
      </c>
      <c r="B1438" s="122" t="s">
        <v>1315</v>
      </c>
      <c r="C1438" s="122">
        <v>146675</v>
      </c>
      <c r="D1438" s="125">
        <v>44262</v>
      </c>
      <c r="E1438" s="126">
        <v>1085.6088999999999</v>
      </c>
      <c r="F1438" s="126">
        <v>3.1842999999999999</v>
      </c>
      <c r="G1438" s="126">
        <v>3.1848000000000001</v>
      </c>
      <c r="H1438" s="126">
        <v>3.1147</v>
      </c>
      <c r="I1438" s="126">
        <v>3.0427</v>
      </c>
      <c r="J1438" s="126">
        <v>2.9266999999999999</v>
      </c>
      <c r="K1438" s="126">
        <v>3.0421999999999998</v>
      </c>
      <c r="L1438" s="126">
        <v>3.0245000000000002</v>
      </c>
      <c r="M1438" s="126">
        <v>3.0453999999999999</v>
      </c>
      <c r="N1438" s="126">
        <v>3.0792000000000002</v>
      </c>
      <c r="O1438" s="126"/>
      <c r="P1438" s="126"/>
      <c r="Q1438" s="126">
        <v>4.234</v>
      </c>
      <c r="R1438" s="126"/>
      <c r="S1438" s="118"/>
    </row>
    <row r="1439" spans="1:19" x14ac:dyDescent="0.3">
      <c r="A1439" s="122" t="s">
        <v>1312</v>
      </c>
      <c r="B1439" s="122" t="s">
        <v>1316</v>
      </c>
      <c r="C1439" s="122">
        <v>146678</v>
      </c>
      <c r="D1439" s="125">
        <v>44262</v>
      </c>
      <c r="E1439" s="126">
        <v>1084.3434</v>
      </c>
      <c r="F1439" s="126">
        <v>3.1274000000000002</v>
      </c>
      <c r="G1439" s="126">
        <v>3.1244999999999998</v>
      </c>
      <c r="H1439" s="126">
        <v>3.0600999999999998</v>
      </c>
      <c r="I1439" s="126">
        <v>2.9906000000000001</v>
      </c>
      <c r="J1439" s="126">
        <v>2.8754</v>
      </c>
      <c r="K1439" s="126">
        <v>2.9914999999999998</v>
      </c>
      <c r="L1439" s="126">
        <v>2.9735999999999998</v>
      </c>
      <c r="M1439" s="126">
        <v>2.9941</v>
      </c>
      <c r="N1439" s="126">
        <v>3.0276999999999998</v>
      </c>
      <c r="O1439" s="126"/>
      <c r="P1439" s="126"/>
      <c r="Q1439" s="126">
        <v>4.1726000000000001</v>
      </c>
      <c r="R1439" s="126"/>
      <c r="S1439" s="118"/>
    </row>
    <row r="1440" spans="1:19" x14ac:dyDescent="0.3">
      <c r="A1440" s="122" t="s">
        <v>1312</v>
      </c>
      <c r="B1440" s="122" t="s">
        <v>1317</v>
      </c>
      <c r="C1440" s="122">
        <v>147196</v>
      </c>
      <c r="D1440" s="125">
        <v>44262</v>
      </c>
      <c r="E1440" s="126">
        <v>1078.7072000000001</v>
      </c>
      <c r="F1440" s="126">
        <v>3.1471</v>
      </c>
      <c r="G1440" s="126">
        <v>3.1408999999999998</v>
      </c>
      <c r="H1440" s="126">
        <v>3.1438999999999999</v>
      </c>
      <c r="I1440" s="126">
        <v>3.0461999999999998</v>
      </c>
      <c r="J1440" s="126">
        <v>3.0165999999999999</v>
      </c>
      <c r="K1440" s="126">
        <v>3.0737999999999999</v>
      </c>
      <c r="L1440" s="126">
        <v>3.0590000000000002</v>
      </c>
      <c r="M1440" s="126">
        <v>3.0651000000000002</v>
      </c>
      <c r="N1440" s="126">
        <v>3.1221000000000001</v>
      </c>
      <c r="O1440" s="126"/>
      <c r="P1440" s="126"/>
      <c r="Q1440" s="126">
        <v>4.1285999999999996</v>
      </c>
      <c r="R1440" s="126"/>
      <c r="S1440" s="118"/>
    </row>
    <row r="1441" spans="1:19" x14ac:dyDescent="0.3">
      <c r="A1441" s="122" t="s">
        <v>1312</v>
      </c>
      <c r="B1441" s="122" t="s">
        <v>1318</v>
      </c>
      <c r="C1441" s="122">
        <v>147193</v>
      </c>
      <c r="D1441" s="125">
        <v>44262</v>
      </c>
      <c r="E1441" s="126">
        <v>1077.5869</v>
      </c>
      <c r="F1441" s="126">
        <v>3.0962000000000001</v>
      </c>
      <c r="G1441" s="126">
        <v>3.0910000000000002</v>
      </c>
      <c r="H1441" s="126">
        <v>3.0933999999999999</v>
      </c>
      <c r="I1441" s="126">
        <v>2.996</v>
      </c>
      <c r="J1441" s="126">
        <v>2.9664000000000001</v>
      </c>
      <c r="K1441" s="126">
        <v>3.0234000000000001</v>
      </c>
      <c r="L1441" s="126">
        <v>2.9941</v>
      </c>
      <c r="M1441" s="126">
        <v>2.9994000000000001</v>
      </c>
      <c r="N1441" s="126">
        <v>3.0596000000000001</v>
      </c>
      <c r="O1441" s="126"/>
      <c r="P1441" s="126"/>
      <c r="Q1441" s="126">
        <v>4.0708000000000002</v>
      </c>
      <c r="R1441" s="126"/>
      <c r="S1441" s="118"/>
    </row>
    <row r="1442" spans="1:19" x14ac:dyDescent="0.3">
      <c r="A1442" s="122" t="s">
        <v>1312</v>
      </c>
      <c r="B1442" s="122" t="s">
        <v>1319</v>
      </c>
      <c r="C1442" s="122">
        <v>147125</v>
      </c>
      <c r="D1442" s="125">
        <v>44262</v>
      </c>
      <c r="E1442" s="126">
        <v>1081.0301999999999</v>
      </c>
      <c r="F1442" s="126">
        <v>3.1474000000000002</v>
      </c>
      <c r="G1442" s="126">
        <v>3.1385999999999998</v>
      </c>
      <c r="H1442" s="126">
        <v>3.0863999999999998</v>
      </c>
      <c r="I1442" s="126">
        <v>3.0145</v>
      </c>
      <c r="J1442" s="126">
        <v>2.9923999999999999</v>
      </c>
      <c r="K1442" s="126">
        <v>3.0621</v>
      </c>
      <c r="L1442" s="126">
        <v>3.0474000000000001</v>
      </c>
      <c r="M1442" s="126">
        <v>3.0497999999999998</v>
      </c>
      <c r="N1442" s="126">
        <v>3.1156999999999999</v>
      </c>
      <c r="O1442" s="126"/>
      <c r="P1442" s="126"/>
      <c r="Q1442" s="126">
        <v>4.1647999999999996</v>
      </c>
      <c r="R1442" s="126"/>
      <c r="S1442" s="118"/>
    </row>
    <row r="1443" spans="1:19" x14ac:dyDescent="0.3">
      <c r="A1443" s="122" t="s">
        <v>1312</v>
      </c>
      <c r="B1443" s="122" t="s">
        <v>1320</v>
      </c>
      <c r="C1443" s="122">
        <v>147124</v>
      </c>
      <c r="D1443" s="125">
        <v>44262</v>
      </c>
      <c r="E1443" s="126">
        <v>1078.7713000000001</v>
      </c>
      <c r="F1443" s="126">
        <v>3.0455999999999999</v>
      </c>
      <c r="G1443" s="126">
        <v>3.0390999999999999</v>
      </c>
      <c r="H1443" s="126">
        <v>2.9864000000000002</v>
      </c>
      <c r="I1443" s="126">
        <v>2.9133</v>
      </c>
      <c r="J1443" s="126">
        <v>2.8917999999999999</v>
      </c>
      <c r="K1443" s="126">
        <v>2.9609999999999999</v>
      </c>
      <c r="L1443" s="126">
        <v>2.9457</v>
      </c>
      <c r="M1443" s="126">
        <v>2.9474999999999998</v>
      </c>
      <c r="N1443" s="126">
        <v>3.0121000000000002</v>
      </c>
      <c r="O1443" s="126"/>
      <c r="P1443" s="126"/>
      <c r="Q1443" s="126">
        <v>4.0506000000000002</v>
      </c>
      <c r="R1443" s="126"/>
      <c r="S1443" s="118"/>
    </row>
    <row r="1444" spans="1:19" x14ac:dyDescent="0.3">
      <c r="A1444" s="122" t="s">
        <v>1312</v>
      </c>
      <c r="B1444" s="122" t="s">
        <v>1321</v>
      </c>
      <c r="C1444" s="122">
        <v>147951</v>
      </c>
      <c r="D1444" s="125">
        <v>44262</v>
      </c>
      <c r="E1444" s="126">
        <v>1038.6768</v>
      </c>
      <c r="F1444" s="126">
        <v>3.1419000000000001</v>
      </c>
      <c r="G1444" s="126">
        <v>3.1412</v>
      </c>
      <c r="H1444" s="126">
        <v>3.0966999999999998</v>
      </c>
      <c r="I1444" s="126">
        <v>3.0167999999999999</v>
      </c>
      <c r="J1444" s="126">
        <v>3.0369999999999999</v>
      </c>
      <c r="K1444" s="126">
        <v>3.0928</v>
      </c>
      <c r="L1444" s="126">
        <v>3.1198000000000001</v>
      </c>
      <c r="M1444" s="126">
        <v>3.1505999999999998</v>
      </c>
      <c r="N1444" s="126">
        <v>3.3033000000000001</v>
      </c>
      <c r="O1444" s="126"/>
      <c r="P1444" s="126"/>
      <c r="Q1444" s="126">
        <v>3.4759000000000002</v>
      </c>
      <c r="R1444" s="126"/>
      <c r="S1444" s="118"/>
    </row>
    <row r="1445" spans="1:19" x14ac:dyDescent="0.3">
      <c r="A1445" s="122" t="s">
        <v>1312</v>
      </c>
      <c r="B1445" s="122" t="s">
        <v>1322</v>
      </c>
      <c r="C1445" s="122">
        <v>147936</v>
      </c>
      <c r="D1445" s="125">
        <v>44262</v>
      </c>
      <c r="E1445" s="126">
        <v>1037.5794000000001</v>
      </c>
      <c r="F1445" s="126">
        <v>3.0432000000000001</v>
      </c>
      <c r="G1445" s="126">
        <v>3.0436999999999999</v>
      </c>
      <c r="H1445" s="126">
        <v>2.9803000000000002</v>
      </c>
      <c r="I1445" s="126">
        <v>2.9106999999999998</v>
      </c>
      <c r="J1445" s="126">
        <v>2.9357000000000002</v>
      </c>
      <c r="K1445" s="126">
        <v>2.9946999999999999</v>
      </c>
      <c r="L1445" s="126">
        <v>3.0232999999999999</v>
      </c>
      <c r="M1445" s="126">
        <v>3.0541999999999998</v>
      </c>
      <c r="N1445" s="126">
        <v>3.2056</v>
      </c>
      <c r="O1445" s="126"/>
      <c r="P1445" s="126"/>
      <c r="Q1445" s="126">
        <v>3.3774000000000002</v>
      </c>
      <c r="R1445" s="126"/>
      <c r="S1445" s="118"/>
    </row>
    <row r="1446" spans="1:19" x14ac:dyDescent="0.3">
      <c r="A1446" s="122" t="s">
        <v>1312</v>
      </c>
      <c r="B1446" s="122" t="s">
        <v>1323</v>
      </c>
      <c r="C1446" s="122">
        <v>147531</v>
      </c>
      <c r="D1446" s="125">
        <v>44262</v>
      </c>
      <c r="E1446" s="126">
        <v>1063.5362</v>
      </c>
      <c r="F1446" s="126">
        <v>3.1095999999999999</v>
      </c>
      <c r="G1446" s="126">
        <v>3.1067</v>
      </c>
      <c r="H1446" s="126">
        <v>3.0773000000000001</v>
      </c>
      <c r="I1446" s="126">
        <v>3.0127999999999999</v>
      </c>
      <c r="J1446" s="126">
        <v>2.8721999999999999</v>
      </c>
      <c r="K1446" s="126">
        <v>2.9925999999999999</v>
      </c>
      <c r="L1446" s="126">
        <v>3.0001000000000002</v>
      </c>
      <c r="M1446" s="126">
        <v>3.0270999999999999</v>
      </c>
      <c r="N1446" s="126">
        <v>3.1168</v>
      </c>
      <c r="O1446" s="126"/>
      <c r="P1446" s="126"/>
      <c r="Q1446" s="126">
        <v>3.8584000000000001</v>
      </c>
      <c r="R1446" s="126"/>
      <c r="S1446" s="118"/>
    </row>
    <row r="1447" spans="1:19" x14ac:dyDescent="0.3">
      <c r="A1447" s="122" t="s">
        <v>1312</v>
      </c>
      <c r="B1447" s="122" t="s">
        <v>1324</v>
      </c>
      <c r="C1447" s="122">
        <v>147534</v>
      </c>
      <c r="D1447" s="125">
        <v>44262</v>
      </c>
      <c r="E1447" s="126">
        <v>1063.0169000000001</v>
      </c>
      <c r="F1447" s="126">
        <v>3.0871</v>
      </c>
      <c r="G1447" s="126">
        <v>3.0853000000000002</v>
      </c>
      <c r="H1447" s="126">
        <v>3.0567000000000002</v>
      </c>
      <c r="I1447" s="126">
        <v>2.9923999999999999</v>
      </c>
      <c r="J1447" s="126">
        <v>2.8517999999999999</v>
      </c>
      <c r="K1447" s="126">
        <v>2.9721000000000002</v>
      </c>
      <c r="L1447" s="126">
        <v>2.9796</v>
      </c>
      <c r="M1447" s="126">
        <v>3.0064000000000002</v>
      </c>
      <c r="N1447" s="126">
        <v>3.0981999999999998</v>
      </c>
      <c r="O1447" s="126"/>
      <c r="P1447" s="126"/>
      <c r="Q1447" s="126">
        <v>3.8271999999999999</v>
      </c>
      <c r="R1447" s="126"/>
      <c r="S1447" s="118"/>
    </row>
    <row r="1448" spans="1:19" x14ac:dyDescent="0.3">
      <c r="A1448" s="122" t="s">
        <v>1312</v>
      </c>
      <c r="B1448" s="122" t="s">
        <v>1325</v>
      </c>
      <c r="C1448" s="122">
        <v>146062</v>
      </c>
      <c r="D1448" s="125">
        <v>44262</v>
      </c>
      <c r="E1448" s="126">
        <v>1099.9558</v>
      </c>
      <c r="F1448" s="126">
        <v>3.1280000000000001</v>
      </c>
      <c r="G1448" s="126">
        <v>3.1233</v>
      </c>
      <c r="H1448" s="126">
        <v>3.0783999999999998</v>
      </c>
      <c r="I1448" s="126">
        <v>3.0082</v>
      </c>
      <c r="J1448" s="126">
        <v>2.9095</v>
      </c>
      <c r="K1448" s="126">
        <v>3.0204</v>
      </c>
      <c r="L1448" s="126">
        <v>3.0358000000000001</v>
      </c>
      <c r="M1448" s="126">
        <v>3.0604</v>
      </c>
      <c r="N1448" s="126">
        <v>3.1991999999999998</v>
      </c>
      <c r="O1448" s="126"/>
      <c r="P1448" s="126"/>
      <c r="Q1448" s="126">
        <v>4.5030999999999999</v>
      </c>
      <c r="R1448" s="126">
        <v>4.3433000000000002</v>
      </c>
      <c r="S1448" s="118"/>
    </row>
    <row r="1449" spans="1:19" x14ac:dyDescent="0.3">
      <c r="A1449" s="122" t="s">
        <v>1312</v>
      </c>
      <c r="B1449" s="122" t="s">
        <v>1326</v>
      </c>
      <c r="C1449" s="122">
        <v>146061</v>
      </c>
      <c r="D1449" s="125">
        <v>44262</v>
      </c>
      <c r="E1449" s="126">
        <v>1097.8559</v>
      </c>
      <c r="F1449" s="126">
        <v>3.0375999999999999</v>
      </c>
      <c r="G1449" s="126">
        <v>3.0327999999999999</v>
      </c>
      <c r="H1449" s="126">
        <v>2.9887000000000001</v>
      </c>
      <c r="I1449" s="126">
        <v>2.9182999999999999</v>
      </c>
      <c r="J1449" s="126">
        <v>2.8193000000000001</v>
      </c>
      <c r="K1449" s="126">
        <v>2.9315000000000002</v>
      </c>
      <c r="L1449" s="126">
        <v>2.9556</v>
      </c>
      <c r="M1449" s="126">
        <v>2.984</v>
      </c>
      <c r="N1449" s="126">
        <v>3.1217000000000001</v>
      </c>
      <c r="O1449" s="126"/>
      <c r="P1449" s="126"/>
      <c r="Q1449" s="126">
        <v>4.4108000000000001</v>
      </c>
      <c r="R1449" s="126">
        <v>4.2521000000000004</v>
      </c>
      <c r="S1449" s="118"/>
    </row>
    <row r="1450" spans="1:19" x14ac:dyDescent="0.3">
      <c r="A1450" s="122" t="s">
        <v>1312</v>
      </c>
      <c r="B1450" s="122" t="s">
        <v>1327</v>
      </c>
      <c r="C1450" s="122">
        <v>147570</v>
      </c>
      <c r="D1450" s="125">
        <v>44262</v>
      </c>
      <c r="E1450" s="126">
        <v>1065.4835</v>
      </c>
      <c r="F1450" s="126">
        <v>3.1244999999999998</v>
      </c>
      <c r="G1450" s="126">
        <v>3.125</v>
      </c>
      <c r="H1450" s="126">
        <v>3.0775999999999999</v>
      </c>
      <c r="I1450" s="126">
        <v>3.0312999999999999</v>
      </c>
      <c r="J1450" s="126">
        <v>2.9293</v>
      </c>
      <c r="K1450" s="126">
        <v>3.0661999999999998</v>
      </c>
      <c r="L1450" s="126">
        <v>3.097</v>
      </c>
      <c r="M1450" s="126">
        <v>3.1143999999999998</v>
      </c>
      <c r="N1450" s="126">
        <v>3.2349000000000001</v>
      </c>
      <c r="O1450" s="126"/>
      <c r="P1450" s="126"/>
      <c r="Q1450" s="126">
        <v>3.9782999999999999</v>
      </c>
      <c r="R1450" s="126"/>
      <c r="S1450" s="118"/>
    </row>
    <row r="1451" spans="1:19" x14ac:dyDescent="0.3">
      <c r="A1451" s="122" t="s">
        <v>1312</v>
      </c>
      <c r="B1451" s="122" t="s">
        <v>1328</v>
      </c>
      <c r="C1451" s="122">
        <v>147569</v>
      </c>
      <c r="D1451" s="125">
        <v>44262</v>
      </c>
      <c r="E1451" s="126">
        <v>1064.3113000000001</v>
      </c>
      <c r="F1451" s="126">
        <v>3.0764999999999998</v>
      </c>
      <c r="G1451" s="126">
        <v>3.0747</v>
      </c>
      <c r="H1451" s="126">
        <v>3.0274999999999999</v>
      </c>
      <c r="I1451" s="126">
        <v>2.9813999999999998</v>
      </c>
      <c r="J1451" s="126">
        <v>2.8791000000000002</v>
      </c>
      <c r="K1451" s="126">
        <v>3.0158999999999998</v>
      </c>
      <c r="L1451" s="126">
        <v>3.0463</v>
      </c>
      <c r="M1451" s="126">
        <v>3.0632999999999999</v>
      </c>
      <c r="N1451" s="126">
        <v>3.1789999999999998</v>
      </c>
      <c r="O1451" s="126"/>
      <c r="P1451" s="126"/>
      <c r="Q1451" s="126">
        <v>3.9079000000000002</v>
      </c>
      <c r="R1451" s="126"/>
      <c r="S1451" s="118"/>
    </row>
    <row r="1452" spans="1:19" x14ac:dyDescent="0.3">
      <c r="A1452" s="122" t="s">
        <v>1312</v>
      </c>
      <c r="B1452" s="122" t="s">
        <v>1329</v>
      </c>
      <c r="C1452" s="122">
        <v>147213</v>
      </c>
      <c r="D1452" s="125">
        <v>44262</v>
      </c>
      <c r="E1452" s="126">
        <v>1072.1769999999999</v>
      </c>
      <c r="F1452" s="126">
        <v>3.0472999999999999</v>
      </c>
      <c r="G1452" s="126">
        <v>3.0465</v>
      </c>
      <c r="H1452" s="126">
        <v>2.9941</v>
      </c>
      <c r="I1452" s="126">
        <v>2.9165999999999999</v>
      </c>
      <c r="J1452" s="126">
        <v>2.7698</v>
      </c>
      <c r="K1452" s="126">
        <v>2.9150999999999998</v>
      </c>
      <c r="L1452" s="126">
        <v>2.9033000000000002</v>
      </c>
      <c r="M1452" s="126">
        <v>2.9121000000000001</v>
      </c>
      <c r="N1452" s="126">
        <v>2.8738999999999999</v>
      </c>
      <c r="O1452" s="126"/>
      <c r="P1452" s="126"/>
      <c r="Q1452" s="126">
        <v>3.8755000000000002</v>
      </c>
      <c r="R1452" s="126"/>
      <c r="S1452" s="118"/>
    </row>
    <row r="1453" spans="1:19" x14ac:dyDescent="0.3">
      <c r="A1453" s="122" t="s">
        <v>1312</v>
      </c>
      <c r="B1453" s="122" t="s">
        <v>1330</v>
      </c>
      <c r="C1453" s="122">
        <v>147214</v>
      </c>
      <c r="D1453" s="125">
        <v>44262</v>
      </c>
      <c r="E1453" s="126">
        <v>1073.3217</v>
      </c>
      <c r="F1453" s="126">
        <v>3.0968</v>
      </c>
      <c r="G1453" s="126">
        <v>3.0964999999999998</v>
      </c>
      <c r="H1453" s="126">
        <v>3.0444</v>
      </c>
      <c r="I1453" s="126">
        <v>2.9670000000000001</v>
      </c>
      <c r="J1453" s="126">
        <v>2.8203999999999998</v>
      </c>
      <c r="K1453" s="126">
        <v>2.9662000000000002</v>
      </c>
      <c r="L1453" s="126">
        <v>2.9546000000000001</v>
      </c>
      <c r="M1453" s="126">
        <v>2.9660000000000002</v>
      </c>
      <c r="N1453" s="126">
        <v>2.9384999999999999</v>
      </c>
      <c r="O1453" s="126"/>
      <c r="P1453" s="126"/>
      <c r="Q1453" s="126">
        <v>3.9359999999999999</v>
      </c>
      <c r="R1453" s="126"/>
      <c r="S1453" s="118"/>
    </row>
    <row r="1454" spans="1:19" x14ac:dyDescent="0.3">
      <c r="A1454" s="122" t="s">
        <v>1312</v>
      </c>
      <c r="B1454" s="122" t="s">
        <v>1331</v>
      </c>
      <c r="C1454" s="122">
        <v>101996</v>
      </c>
      <c r="D1454" s="125">
        <v>44262</v>
      </c>
      <c r="E1454" s="126">
        <v>3034.2127999999998</v>
      </c>
      <c r="F1454" s="126">
        <v>3.0506000000000002</v>
      </c>
      <c r="G1454" s="126">
        <v>3.0097</v>
      </c>
      <c r="H1454" s="126">
        <v>2.9849999999999999</v>
      </c>
      <c r="I1454" s="126">
        <v>2.8980000000000001</v>
      </c>
      <c r="J1454" s="126">
        <v>2.7928999999999999</v>
      </c>
      <c r="K1454" s="126">
        <v>2.9047000000000001</v>
      </c>
      <c r="L1454" s="126">
        <v>2.8801999999999999</v>
      </c>
      <c r="M1454" s="126">
        <v>2.8908999999999998</v>
      </c>
      <c r="N1454" s="126">
        <v>2.9085000000000001</v>
      </c>
      <c r="O1454" s="126">
        <v>4.7815000000000003</v>
      </c>
      <c r="P1454" s="126">
        <v>5.2896999999999998</v>
      </c>
      <c r="Q1454" s="126">
        <v>5.9855999999999998</v>
      </c>
      <c r="R1454" s="126">
        <v>4.0815000000000001</v>
      </c>
      <c r="S1454" s="119"/>
    </row>
    <row r="1455" spans="1:19" x14ac:dyDescent="0.3">
      <c r="A1455" s="122" t="s">
        <v>1312</v>
      </c>
      <c r="B1455" s="122" t="s">
        <v>1332</v>
      </c>
      <c r="C1455" s="122">
        <v>119110</v>
      </c>
      <c r="D1455" s="125">
        <v>44262</v>
      </c>
      <c r="E1455" s="126">
        <v>3051.73</v>
      </c>
      <c r="F1455" s="126">
        <v>3.1509</v>
      </c>
      <c r="G1455" s="126">
        <v>3.1101000000000001</v>
      </c>
      <c r="H1455" s="126">
        <v>3.0851999999999999</v>
      </c>
      <c r="I1455" s="126">
        <v>2.9980000000000002</v>
      </c>
      <c r="J1455" s="126">
        <v>2.8931</v>
      </c>
      <c r="K1455" s="126">
        <v>3.0057</v>
      </c>
      <c r="L1455" s="126">
        <v>2.9820000000000002</v>
      </c>
      <c r="M1455" s="126">
        <v>2.9933999999999998</v>
      </c>
      <c r="N1455" s="126">
        <v>3.012</v>
      </c>
      <c r="O1455" s="126">
        <v>4.8787000000000003</v>
      </c>
      <c r="P1455" s="126">
        <v>5.3705999999999996</v>
      </c>
      <c r="Q1455" s="126">
        <v>6.3438999999999997</v>
      </c>
      <c r="R1455" s="126">
        <v>4.1862000000000004</v>
      </c>
      <c r="S1455" s="119"/>
    </row>
    <row r="1456" spans="1:19" x14ac:dyDescent="0.3">
      <c r="A1456" s="122" t="s">
        <v>1312</v>
      </c>
      <c r="B1456" s="122" t="s">
        <v>1333</v>
      </c>
      <c r="C1456" s="122">
        <v>147287</v>
      </c>
      <c r="D1456" s="125">
        <v>44262</v>
      </c>
      <c r="E1456" s="126">
        <v>1073.8179</v>
      </c>
      <c r="F1456" s="126">
        <v>3.1701999999999999</v>
      </c>
      <c r="G1456" s="126">
        <v>3.1585999999999999</v>
      </c>
      <c r="H1456" s="126">
        <v>3.1276000000000002</v>
      </c>
      <c r="I1456" s="126">
        <v>3.0470000000000002</v>
      </c>
      <c r="J1456" s="126">
        <v>3.0253999999999999</v>
      </c>
      <c r="K1456" s="126">
        <v>3.0832000000000002</v>
      </c>
      <c r="L1456" s="126">
        <v>3.0676999999999999</v>
      </c>
      <c r="M1456" s="126">
        <v>3.0855000000000001</v>
      </c>
      <c r="N1456" s="126">
        <v>3.1259999999999999</v>
      </c>
      <c r="O1456" s="126"/>
      <c r="P1456" s="126"/>
      <c r="Q1456" s="126">
        <v>4.0392999999999999</v>
      </c>
      <c r="R1456" s="126"/>
      <c r="S1456" s="119" t="s">
        <v>1849</v>
      </c>
    </row>
    <row r="1457" spans="1:19" x14ac:dyDescent="0.3">
      <c r="A1457" s="122" t="s">
        <v>1312</v>
      </c>
      <c r="B1457" s="122" t="s">
        <v>1334</v>
      </c>
      <c r="C1457" s="122">
        <v>147290</v>
      </c>
      <c r="D1457" s="125">
        <v>44262</v>
      </c>
      <c r="E1457" s="126">
        <v>1070.9186</v>
      </c>
      <c r="F1457" s="126">
        <v>3.0219</v>
      </c>
      <c r="G1457" s="126">
        <v>3.0091000000000001</v>
      </c>
      <c r="H1457" s="126">
        <v>2.9775999999999998</v>
      </c>
      <c r="I1457" s="126">
        <v>2.8969</v>
      </c>
      <c r="J1457" s="126">
        <v>2.875</v>
      </c>
      <c r="K1457" s="126">
        <v>2.9321000000000002</v>
      </c>
      <c r="L1457" s="126">
        <v>2.9154</v>
      </c>
      <c r="M1457" s="126">
        <v>2.9319999999999999</v>
      </c>
      <c r="N1457" s="126">
        <v>2.9712999999999998</v>
      </c>
      <c r="O1457" s="126"/>
      <c r="P1457" s="126"/>
      <c r="Q1457" s="126">
        <v>3.8828999999999998</v>
      </c>
      <c r="R1457" s="126"/>
      <c r="S1457" s="119" t="s">
        <v>1849</v>
      </c>
    </row>
    <row r="1458" spans="1:19" x14ac:dyDescent="0.3">
      <c r="A1458" s="122" t="s">
        <v>1312</v>
      </c>
      <c r="B1458" s="122" t="s">
        <v>1335</v>
      </c>
      <c r="C1458" s="122">
        <v>145535</v>
      </c>
      <c r="D1458" s="125">
        <v>44262</v>
      </c>
      <c r="E1458" s="126">
        <v>110.4935</v>
      </c>
      <c r="F1458" s="126">
        <v>3.0396000000000001</v>
      </c>
      <c r="G1458" s="126">
        <v>3.0287999999999999</v>
      </c>
      <c r="H1458" s="126">
        <v>3.0078</v>
      </c>
      <c r="I1458" s="126">
        <v>2.9291</v>
      </c>
      <c r="J1458" s="126">
        <v>2.7890000000000001</v>
      </c>
      <c r="K1458" s="126">
        <v>2.9075000000000002</v>
      </c>
      <c r="L1458" s="126">
        <v>2.8921999999999999</v>
      </c>
      <c r="M1458" s="126">
        <v>2.9009999999999998</v>
      </c>
      <c r="N1458" s="126">
        <v>2.9239000000000002</v>
      </c>
      <c r="O1458" s="126"/>
      <c r="P1458" s="126"/>
      <c r="Q1458" s="126">
        <v>4.4081999999999999</v>
      </c>
      <c r="R1458" s="126">
        <v>4.1101999999999999</v>
      </c>
      <c r="S1458" s="119"/>
    </row>
    <row r="1459" spans="1:19" x14ac:dyDescent="0.3">
      <c r="A1459" s="122" t="s">
        <v>1312</v>
      </c>
      <c r="B1459" s="122" t="s">
        <v>1336</v>
      </c>
      <c r="C1459" s="122">
        <v>145536</v>
      </c>
      <c r="D1459" s="125">
        <v>44262</v>
      </c>
      <c r="E1459" s="126">
        <v>110.7491</v>
      </c>
      <c r="F1459" s="126">
        <v>3.1150000000000002</v>
      </c>
      <c r="G1459" s="126">
        <v>3.1208</v>
      </c>
      <c r="H1459" s="126">
        <v>3.1044999999999998</v>
      </c>
      <c r="I1459" s="126">
        <v>3.0261999999999998</v>
      </c>
      <c r="J1459" s="126">
        <v>2.8877999999999999</v>
      </c>
      <c r="K1459" s="126">
        <v>3.0081000000000002</v>
      </c>
      <c r="L1459" s="126">
        <v>2.9935999999999998</v>
      </c>
      <c r="M1459" s="126">
        <v>3.0032999999999999</v>
      </c>
      <c r="N1459" s="126">
        <v>3.0268999999999999</v>
      </c>
      <c r="O1459" s="126"/>
      <c r="P1459" s="126"/>
      <c r="Q1459" s="126">
        <v>4.5125000000000002</v>
      </c>
      <c r="R1459" s="126">
        <v>4.2142999999999997</v>
      </c>
      <c r="S1459" s="119"/>
    </row>
    <row r="1460" spans="1:19" x14ac:dyDescent="0.3">
      <c r="A1460" s="122" t="s">
        <v>1312</v>
      </c>
      <c r="B1460" s="122" t="s">
        <v>1337</v>
      </c>
      <c r="C1460" s="122">
        <v>146191</v>
      </c>
      <c r="D1460" s="125">
        <v>44262</v>
      </c>
      <c r="E1460" s="126">
        <v>1095.5957000000001</v>
      </c>
      <c r="F1460" s="126">
        <v>3.1318999999999999</v>
      </c>
      <c r="G1460" s="126">
        <v>3.1324000000000001</v>
      </c>
      <c r="H1460" s="126">
        <v>3.0935000000000001</v>
      </c>
      <c r="I1460" s="126">
        <v>3.0127999999999999</v>
      </c>
      <c r="J1460" s="126">
        <v>2.8849999999999998</v>
      </c>
      <c r="K1460" s="126">
        <v>2.9988000000000001</v>
      </c>
      <c r="L1460" s="126">
        <v>2.9963000000000002</v>
      </c>
      <c r="M1460" s="126">
        <v>3.0103</v>
      </c>
      <c r="N1460" s="126">
        <v>3.0110000000000001</v>
      </c>
      <c r="O1460" s="126"/>
      <c r="P1460" s="126"/>
      <c r="Q1460" s="126">
        <v>4.3705999999999996</v>
      </c>
      <c r="R1460" s="126">
        <v>4.2257999999999996</v>
      </c>
      <c r="S1460" s="119"/>
    </row>
    <row r="1461" spans="1:19" x14ac:dyDescent="0.3">
      <c r="A1461" s="122" t="s">
        <v>1312</v>
      </c>
      <c r="B1461" s="122" t="s">
        <v>1338</v>
      </c>
      <c r="C1461" s="122">
        <v>146187</v>
      </c>
      <c r="D1461" s="125">
        <v>44262</v>
      </c>
      <c r="E1461" s="126">
        <v>1092.6914999999999</v>
      </c>
      <c r="F1461" s="126">
        <v>3.03</v>
      </c>
      <c r="G1461" s="126">
        <v>3.0305</v>
      </c>
      <c r="H1461" s="126">
        <v>2.9914000000000001</v>
      </c>
      <c r="I1461" s="126">
        <v>2.9106000000000001</v>
      </c>
      <c r="J1461" s="126">
        <v>2.7826</v>
      </c>
      <c r="K1461" s="126">
        <v>2.8849999999999998</v>
      </c>
      <c r="L1461" s="126">
        <v>2.8727999999999998</v>
      </c>
      <c r="M1461" s="126">
        <v>2.8831000000000002</v>
      </c>
      <c r="N1461" s="126">
        <v>2.8807999999999998</v>
      </c>
      <c r="O1461" s="126"/>
      <c r="P1461" s="126"/>
      <c r="Q1461" s="126">
        <v>4.2408999999999999</v>
      </c>
      <c r="R1461" s="126">
        <v>4.0949</v>
      </c>
      <c r="S1461" s="119"/>
    </row>
    <row r="1462" spans="1:19" x14ac:dyDescent="0.3">
      <c r="A1462" s="122" t="s">
        <v>1312</v>
      </c>
      <c r="B1462" s="122" t="s">
        <v>1339</v>
      </c>
      <c r="C1462" s="122">
        <v>147450</v>
      </c>
      <c r="D1462" s="125">
        <v>44262</v>
      </c>
      <c r="E1462" s="126">
        <v>1065.0555999999999</v>
      </c>
      <c r="F1462" s="126">
        <v>3.1189</v>
      </c>
      <c r="G1462" s="126">
        <v>3.1194000000000002</v>
      </c>
      <c r="H1462" s="126">
        <v>3.0524</v>
      </c>
      <c r="I1462" s="126">
        <v>2.9881000000000002</v>
      </c>
      <c r="J1462" s="126">
        <v>2.8622000000000001</v>
      </c>
      <c r="K1462" s="126">
        <v>2.9687000000000001</v>
      </c>
      <c r="L1462" s="126">
        <v>2.9518</v>
      </c>
      <c r="M1462" s="126">
        <v>2.9655</v>
      </c>
      <c r="N1462" s="126">
        <v>2.9870999999999999</v>
      </c>
      <c r="O1462" s="126"/>
      <c r="P1462" s="126"/>
      <c r="Q1462" s="126">
        <v>3.8561999999999999</v>
      </c>
      <c r="R1462" s="126"/>
      <c r="S1462" s="119"/>
    </row>
    <row r="1463" spans="1:19" x14ac:dyDescent="0.3">
      <c r="A1463" s="122" t="s">
        <v>1312</v>
      </c>
      <c r="B1463" s="122" t="s">
        <v>1340</v>
      </c>
      <c r="C1463" s="122">
        <v>147454</v>
      </c>
      <c r="D1463" s="125">
        <v>44262</v>
      </c>
      <c r="E1463" s="126">
        <v>1063.2737</v>
      </c>
      <c r="F1463" s="126">
        <v>3.0177</v>
      </c>
      <c r="G1463" s="126">
        <v>3.0182000000000002</v>
      </c>
      <c r="H1463" s="126">
        <v>2.9519000000000002</v>
      </c>
      <c r="I1463" s="126">
        <v>2.8892000000000002</v>
      </c>
      <c r="J1463" s="126">
        <v>2.7633999999999999</v>
      </c>
      <c r="K1463" s="126">
        <v>2.8687999999999998</v>
      </c>
      <c r="L1463" s="126">
        <v>2.8506</v>
      </c>
      <c r="M1463" s="126">
        <v>2.8633999999999999</v>
      </c>
      <c r="N1463" s="126">
        <v>2.8841999999999999</v>
      </c>
      <c r="O1463" s="126"/>
      <c r="P1463" s="126"/>
      <c r="Q1463" s="126">
        <v>3.7517999999999998</v>
      </c>
      <c r="R1463" s="126"/>
      <c r="S1463" s="119"/>
    </row>
    <row r="1464" spans="1:19" x14ac:dyDescent="0.3">
      <c r="A1464" s="122" t="s">
        <v>1312</v>
      </c>
      <c r="B1464" s="122" t="s">
        <v>1341</v>
      </c>
      <c r="C1464" s="122">
        <v>147883</v>
      </c>
      <c r="D1464" s="125">
        <v>44262</v>
      </c>
      <c r="E1464" s="126">
        <v>1038.2840000000001</v>
      </c>
      <c r="F1464" s="126">
        <v>3.1255000000000002</v>
      </c>
      <c r="G1464" s="126">
        <v>3.1259999999999999</v>
      </c>
      <c r="H1464" s="126">
        <v>3.0869</v>
      </c>
      <c r="I1464" s="126">
        <v>3.0289999999999999</v>
      </c>
      <c r="J1464" s="126">
        <v>2.9068999999999998</v>
      </c>
      <c r="K1464" s="126">
        <v>3.0072000000000001</v>
      </c>
      <c r="L1464" s="126">
        <v>2.9931999999999999</v>
      </c>
      <c r="M1464" s="126">
        <v>3.0015999999999998</v>
      </c>
      <c r="N1464" s="126">
        <v>3.0131000000000001</v>
      </c>
      <c r="O1464" s="126"/>
      <c r="P1464" s="126"/>
      <c r="Q1464" s="126">
        <v>3.2869999999999999</v>
      </c>
      <c r="R1464" s="126"/>
      <c r="S1464" s="119"/>
    </row>
    <row r="1465" spans="1:19" x14ac:dyDescent="0.3">
      <c r="A1465" s="122" t="s">
        <v>1312</v>
      </c>
      <c r="B1465" s="122" t="s">
        <v>1342</v>
      </c>
      <c r="C1465" s="122">
        <v>147878</v>
      </c>
      <c r="D1465" s="125">
        <v>44262</v>
      </c>
      <c r="E1465" s="126">
        <v>1037.5571</v>
      </c>
      <c r="F1465" s="126">
        <v>3.0642999999999998</v>
      </c>
      <c r="G1465" s="126">
        <v>3.0659999999999998</v>
      </c>
      <c r="H1465" s="126">
        <v>3.0266000000000002</v>
      </c>
      <c r="I1465" s="126">
        <v>2.9687000000000001</v>
      </c>
      <c r="J1465" s="126">
        <v>2.8468</v>
      </c>
      <c r="K1465" s="126">
        <v>2.9466999999999999</v>
      </c>
      <c r="L1465" s="126">
        <v>2.9321999999999999</v>
      </c>
      <c r="M1465" s="126">
        <v>2.9401999999999999</v>
      </c>
      <c r="N1465" s="126">
        <v>2.9512</v>
      </c>
      <c r="O1465" s="126"/>
      <c r="P1465" s="126"/>
      <c r="Q1465" s="126">
        <v>3.2248000000000001</v>
      </c>
      <c r="R1465" s="126"/>
      <c r="S1465" s="119"/>
    </row>
    <row r="1466" spans="1:19" x14ac:dyDescent="0.3">
      <c r="A1466" s="122" t="s">
        <v>1312</v>
      </c>
      <c r="B1466" s="122" t="s">
        <v>1343</v>
      </c>
      <c r="C1466" s="122">
        <v>147713</v>
      </c>
      <c r="D1466" s="125">
        <v>44262</v>
      </c>
      <c r="E1466" s="126">
        <v>1048.4194</v>
      </c>
      <c r="F1466" s="126">
        <v>3.0638999999999998</v>
      </c>
      <c r="G1466" s="126">
        <v>3.0621</v>
      </c>
      <c r="H1466" s="126">
        <v>2.9952999999999999</v>
      </c>
      <c r="I1466" s="126">
        <v>2.9142000000000001</v>
      </c>
      <c r="J1466" s="126">
        <v>2.8184999999999998</v>
      </c>
      <c r="K1466" s="126">
        <v>2.9601999999999999</v>
      </c>
      <c r="L1466" s="126">
        <v>2.9420000000000002</v>
      </c>
      <c r="M1466" s="126">
        <v>2.9617</v>
      </c>
      <c r="N1466" s="126">
        <v>2.9956999999999998</v>
      </c>
      <c r="O1466" s="126"/>
      <c r="P1466" s="126"/>
      <c r="Q1466" s="126">
        <v>3.512</v>
      </c>
      <c r="R1466" s="126"/>
      <c r="S1466" s="119" t="s">
        <v>1849</v>
      </c>
    </row>
    <row r="1467" spans="1:19" x14ac:dyDescent="0.3">
      <c r="A1467" s="122" t="s">
        <v>1312</v>
      </c>
      <c r="B1467" s="122" t="s">
        <v>1344</v>
      </c>
      <c r="C1467" s="122">
        <v>147714</v>
      </c>
      <c r="D1467" s="125">
        <v>44262</v>
      </c>
      <c r="E1467" s="126">
        <v>1046.9861000000001</v>
      </c>
      <c r="F1467" s="126">
        <v>2.96</v>
      </c>
      <c r="G1467" s="126">
        <v>2.9628000000000001</v>
      </c>
      <c r="H1467" s="126">
        <v>2.8946999999999998</v>
      </c>
      <c r="I1467" s="126">
        <v>2.8142</v>
      </c>
      <c r="J1467" s="126">
        <v>2.7183000000000002</v>
      </c>
      <c r="K1467" s="126">
        <v>2.8595999999999999</v>
      </c>
      <c r="L1467" s="126">
        <v>2.8401999999999998</v>
      </c>
      <c r="M1467" s="126">
        <v>2.8597000000000001</v>
      </c>
      <c r="N1467" s="126">
        <v>2.8929999999999998</v>
      </c>
      <c r="O1467" s="126"/>
      <c r="P1467" s="126"/>
      <c r="Q1467" s="126">
        <v>3.4087000000000001</v>
      </c>
      <c r="R1467" s="126"/>
      <c r="S1467" s="119" t="s">
        <v>1849</v>
      </c>
    </row>
    <row r="1468" spans="1:19" x14ac:dyDescent="0.3">
      <c r="A1468" s="122" t="s">
        <v>1312</v>
      </c>
      <c r="B1468" s="122" t="s">
        <v>1345</v>
      </c>
      <c r="C1468" s="122">
        <v>147837</v>
      </c>
      <c r="D1468" s="125">
        <v>44262</v>
      </c>
      <c r="E1468" s="126">
        <v>1043.7589</v>
      </c>
      <c r="F1468" s="126">
        <v>3.1859999999999999</v>
      </c>
      <c r="G1468" s="126">
        <v>3.1877</v>
      </c>
      <c r="H1468" s="126">
        <v>3.1147</v>
      </c>
      <c r="I1468" s="126">
        <v>3.0547</v>
      </c>
      <c r="J1468" s="126">
        <v>3.0051000000000001</v>
      </c>
      <c r="K1468" s="126">
        <v>3.0569000000000002</v>
      </c>
      <c r="L1468" s="126">
        <v>3.0367000000000002</v>
      </c>
      <c r="M1468" s="126">
        <v>3.0430999999999999</v>
      </c>
      <c r="N1468" s="126">
        <v>3.0912000000000002</v>
      </c>
      <c r="O1468" s="126"/>
      <c r="P1468" s="126"/>
      <c r="Q1468" s="126">
        <v>3.4567999999999999</v>
      </c>
      <c r="R1468" s="126"/>
      <c r="S1468" s="119"/>
    </row>
    <row r="1469" spans="1:19" x14ac:dyDescent="0.3">
      <c r="A1469" s="122" t="s">
        <v>1312</v>
      </c>
      <c r="B1469" s="122" t="s">
        <v>1346</v>
      </c>
      <c r="C1469" s="122">
        <v>147836</v>
      </c>
      <c r="D1469" s="125">
        <v>44262</v>
      </c>
      <c r="E1469" s="126">
        <v>1042.8490999999999</v>
      </c>
      <c r="F1469" s="126">
        <v>3.1153</v>
      </c>
      <c r="G1469" s="126">
        <v>3.117</v>
      </c>
      <c r="H1469" s="126">
        <v>3.0442999999999998</v>
      </c>
      <c r="I1469" s="126">
        <v>2.9842</v>
      </c>
      <c r="J1469" s="126">
        <v>2.9350000000000001</v>
      </c>
      <c r="K1469" s="126">
        <v>2.9864999999999999</v>
      </c>
      <c r="L1469" s="126">
        <v>2.9657</v>
      </c>
      <c r="M1469" s="126">
        <v>2.9716</v>
      </c>
      <c r="N1469" s="126">
        <v>3.0188999999999999</v>
      </c>
      <c r="O1469" s="126"/>
      <c r="P1469" s="126"/>
      <c r="Q1469" s="126">
        <v>3.3852000000000002</v>
      </c>
      <c r="R1469" s="126"/>
      <c r="S1469" s="119"/>
    </row>
    <row r="1470" spans="1:19" x14ac:dyDescent="0.3">
      <c r="A1470" s="122" t="s">
        <v>1312</v>
      </c>
      <c r="B1470" s="122" t="s">
        <v>1347</v>
      </c>
      <c r="C1470" s="122">
        <v>146141</v>
      </c>
      <c r="D1470" s="125">
        <v>44262</v>
      </c>
      <c r="E1470" s="126">
        <v>1095.6351999999999</v>
      </c>
      <c r="F1470" s="126">
        <v>3.0937000000000001</v>
      </c>
      <c r="G1470" s="126">
        <v>3.0956999999999999</v>
      </c>
      <c r="H1470" s="126">
        <v>3.0880999999999998</v>
      </c>
      <c r="I1470" s="126">
        <v>3.0129000000000001</v>
      </c>
      <c r="J1470" s="126">
        <v>2.8759999999999999</v>
      </c>
      <c r="K1470" s="126">
        <v>3.0167999999999999</v>
      </c>
      <c r="L1470" s="126">
        <v>3.0042</v>
      </c>
      <c r="M1470" s="126">
        <v>3.0057999999999998</v>
      </c>
      <c r="N1470" s="126">
        <v>3.0289999999999999</v>
      </c>
      <c r="O1470" s="126"/>
      <c r="P1470" s="126"/>
      <c r="Q1470" s="126">
        <v>4.3552</v>
      </c>
      <c r="R1470" s="126">
        <v>4.2073</v>
      </c>
      <c r="S1470" s="119" t="s">
        <v>1849</v>
      </c>
    </row>
    <row r="1471" spans="1:19" x14ac:dyDescent="0.3">
      <c r="A1471" s="122" t="s">
        <v>1312</v>
      </c>
      <c r="B1471" s="122" t="s">
        <v>1348</v>
      </c>
      <c r="C1471" s="122">
        <v>146142</v>
      </c>
      <c r="D1471" s="125">
        <v>44262</v>
      </c>
      <c r="E1471" s="126">
        <v>1093.9581000000001</v>
      </c>
      <c r="F1471" s="126">
        <v>2.9950000000000001</v>
      </c>
      <c r="G1471" s="126">
        <v>2.9958</v>
      </c>
      <c r="H1471" s="126">
        <v>2.9878999999999998</v>
      </c>
      <c r="I1471" s="126">
        <v>2.9127000000000001</v>
      </c>
      <c r="J1471" s="126">
        <v>2.7755999999999998</v>
      </c>
      <c r="K1471" s="126">
        <v>2.9159000000000002</v>
      </c>
      <c r="L1471" s="126">
        <v>2.9024999999999999</v>
      </c>
      <c r="M1471" s="126">
        <v>2.9033000000000002</v>
      </c>
      <c r="N1471" s="126">
        <v>2.9312999999999998</v>
      </c>
      <c r="O1471" s="126"/>
      <c r="P1471" s="126"/>
      <c r="Q1471" s="126">
        <v>4.2805999999999997</v>
      </c>
      <c r="R1471" s="126">
        <v>4.1314000000000002</v>
      </c>
      <c r="S1471" s="119" t="s">
        <v>1849</v>
      </c>
    </row>
    <row r="1472" spans="1:19" x14ac:dyDescent="0.3">
      <c r="A1472" s="122" t="s">
        <v>1312</v>
      </c>
      <c r="B1472" s="122" t="s">
        <v>1349</v>
      </c>
      <c r="C1472" s="122">
        <v>119283</v>
      </c>
      <c r="D1472" s="125">
        <v>44262</v>
      </c>
      <c r="E1472" s="126">
        <v>2670.51933333333</v>
      </c>
      <c r="F1472" s="126">
        <v>3.1347</v>
      </c>
      <c r="G1472" s="126">
        <v>3.1345000000000001</v>
      </c>
      <c r="H1472" s="126">
        <v>3.1680000000000001</v>
      </c>
      <c r="I1472" s="126">
        <v>3.0569999999999999</v>
      </c>
      <c r="J1472" s="126">
        <v>2.9390999999999998</v>
      </c>
      <c r="K1472" s="126">
        <v>3.0377000000000001</v>
      </c>
      <c r="L1472" s="126">
        <v>3.0061</v>
      </c>
      <c r="M1472" s="126">
        <v>3.0217000000000001</v>
      </c>
      <c r="N1472" s="126">
        <v>3.0598000000000001</v>
      </c>
      <c r="O1472" s="126">
        <v>4.9469000000000003</v>
      </c>
      <c r="P1472" s="126">
        <v>5.6345000000000001</v>
      </c>
      <c r="Q1472" s="126">
        <v>6.7686999999999999</v>
      </c>
      <c r="R1472" s="126">
        <v>4.2412999999999998</v>
      </c>
      <c r="S1472" s="119"/>
    </row>
    <row r="1473" spans="1:19" x14ac:dyDescent="0.3">
      <c r="A1473" s="122" t="s">
        <v>1312</v>
      </c>
      <c r="B1473" s="122" t="s">
        <v>1350</v>
      </c>
      <c r="C1473" s="122">
        <v>118058</v>
      </c>
      <c r="D1473" s="125">
        <v>44262</v>
      </c>
      <c r="E1473" s="126">
        <v>2543.44266666667</v>
      </c>
      <c r="F1473" s="126">
        <v>3.0354000000000001</v>
      </c>
      <c r="G1473" s="126">
        <v>3.0350999999999999</v>
      </c>
      <c r="H1473" s="126">
        <v>3.0684</v>
      </c>
      <c r="I1473" s="126">
        <v>2.9571999999999998</v>
      </c>
      <c r="J1473" s="126">
        <v>2.8389000000000002</v>
      </c>
      <c r="K1473" s="126">
        <v>2.9369999999999998</v>
      </c>
      <c r="L1473" s="126">
        <v>2.9047000000000001</v>
      </c>
      <c r="M1473" s="126">
        <v>2.9177</v>
      </c>
      <c r="N1473" s="126">
        <v>2.9005999999999998</v>
      </c>
      <c r="O1473" s="126">
        <v>4.3682999999999996</v>
      </c>
      <c r="P1473" s="126">
        <v>4.9484000000000004</v>
      </c>
      <c r="Q1473" s="126">
        <v>6.7531999999999996</v>
      </c>
      <c r="R1473" s="126">
        <v>3.7841</v>
      </c>
      <c r="S1473" s="119"/>
    </row>
    <row r="1474" spans="1:19" x14ac:dyDescent="0.3">
      <c r="A1474" s="122" t="s">
        <v>1312</v>
      </c>
      <c r="B1474" s="122" t="s">
        <v>1351</v>
      </c>
      <c r="C1474" s="122">
        <v>147515</v>
      </c>
      <c r="D1474" s="125">
        <v>44262</v>
      </c>
      <c r="E1474" s="126">
        <v>1064.3445999999999</v>
      </c>
      <c r="F1474" s="126">
        <v>3.1347</v>
      </c>
      <c r="G1474" s="126">
        <v>3.1352000000000002</v>
      </c>
      <c r="H1474" s="126">
        <v>3.1097999999999999</v>
      </c>
      <c r="I1474" s="126">
        <v>3.0348000000000002</v>
      </c>
      <c r="J1474" s="126">
        <v>2.9420000000000002</v>
      </c>
      <c r="K1474" s="126">
        <v>3.0234000000000001</v>
      </c>
      <c r="L1474" s="126">
        <v>3.0011999999999999</v>
      </c>
      <c r="M1474" s="126">
        <v>3.0085000000000002</v>
      </c>
      <c r="N1474" s="126">
        <v>3.0495000000000001</v>
      </c>
      <c r="O1474" s="126"/>
      <c r="P1474" s="126"/>
      <c r="Q1474" s="126">
        <v>3.8445</v>
      </c>
      <c r="R1474" s="126"/>
      <c r="S1474" s="119"/>
    </row>
    <row r="1475" spans="1:19" x14ac:dyDescent="0.3">
      <c r="A1475" s="122" t="s">
        <v>1312</v>
      </c>
      <c r="B1475" s="122" t="s">
        <v>1352</v>
      </c>
      <c r="C1475" s="122">
        <v>147519</v>
      </c>
      <c r="D1475" s="125">
        <v>44262</v>
      </c>
      <c r="E1475" s="126">
        <v>1062.0764999999999</v>
      </c>
      <c r="F1475" s="126">
        <v>3.0072999999999999</v>
      </c>
      <c r="G1475" s="126">
        <v>3.0055000000000001</v>
      </c>
      <c r="H1475" s="126">
        <v>2.9798</v>
      </c>
      <c r="I1475" s="126">
        <v>2.9045000000000001</v>
      </c>
      <c r="J1475" s="126">
        <v>2.8115999999999999</v>
      </c>
      <c r="K1475" s="126">
        <v>2.8923999999999999</v>
      </c>
      <c r="L1475" s="126">
        <v>2.8691</v>
      </c>
      <c r="M1475" s="126">
        <v>2.8755000000000002</v>
      </c>
      <c r="N1475" s="126">
        <v>2.9155000000000002</v>
      </c>
      <c r="O1475" s="126"/>
      <c r="P1475" s="126"/>
      <c r="Q1475" s="126">
        <v>3.7096</v>
      </c>
      <c r="R1475" s="126"/>
      <c r="S1475" s="119"/>
    </row>
    <row r="1476" spans="1:19" x14ac:dyDescent="0.3">
      <c r="A1476" s="122" t="s">
        <v>1312</v>
      </c>
      <c r="B1476" s="122" t="s">
        <v>1353</v>
      </c>
      <c r="C1476" s="122">
        <v>147564</v>
      </c>
      <c r="D1476" s="125">
        <v>44262</v>
      </c>
      <c r="E1476" s="126">
        <v>1062.6331</v>
      </c>
      <c r="F1476" s="126">
        <v>3.1396999999999999</v>
      </c>
      <c r="G1476" s="126">
        <v>3.1391</v>
      </c>
      <c r="H1476" s="126">
        <v>3.0916999999999999</v>
      </c>
      <c r="I1476" s="126">
        <v>3.0301</v>
      </c>
      <c r="J1476" s="126">
        <v>2.9333</v>
      </c>
      <c r="K1476" s="126">
        <v>3.0364</v>
      </c>
      <c r="L1476" s="126">
        <v>3.0318000000000001</v>
      </c>
      <c r="M1476" s="126">
        <v>3.0666000000000002</v>
      </c>
      <c r="N1476" s="126">
        <v>3.0817000000000001</v>
      </c>
      <c r="O1476" s="126"/>
      <c r="P1476" s="126"/>
      <c r="Q1476" s="126">
        <v>3.81</v>
      </c>
      <c r="R1476" s="126"/>
      <c r="S1476" s="119"/>
    </row>
    <row r="1477" spans="1:19" x14ac:dyDescent="0.3">
      <c r="A1477" s="122" t="s">
        <v>1312</v>
      </c>
      <c r="B1477" s="122" t="s">
        <v>1354</v>
      </c>
      <c r="C1477" s="122">
        <v>147565</v>
      </c>
      <c r="D1477" s="125">
        <v>44262</v>
      </c>
      <c r="E1477" s="126">
        <v>1060.8831</v>
      </c>
      <c r="F1477" s="126">
        <v>3.0348000000000002</v>
      </c>
      <c r="G1477" s="126">
        <v>3.0375999999999999</v>
      </c>
      <c r="H1477" s="126">
        <v>2.9906000000000001</v>
      </c>
      <c r="I1477" s="126">
        <v>2.93</v>
      </c>
      <c r="J1477" s="126">
        <v>2.8332000000000002</v>
      </c>
      <c r="K1477" s="126">
        <v>2.9358</v>
      </c>
      <c r="L1477" s="126">
        <v>2.9302999999999999</v>
      </c>
      <c r="M1477" s="126">
        <v>2.9643000000000002</v>
      </c>
      <c r="N1477" s="126">
        <v>2.976</v>
      </c>
      <c r="O1477" s="126"/>
      <c r="P1477" s="126"/>
      <c r="Q1477" s="126">
        <v>3.7048000000000001</v>
      </c>
      <c r="R1477" s="126"/>
      <c r="S1477" s="119"/>
    </row>
    <row r="1478" spans="1:19" x14ac:dyDescent="0.3">
      <c r="A1478" s="122" t="s">
        <v>1312</v>
      </c>
      <c r="B1478" s="122" t="s">
        <v>1355</v>
      </c>
      <c r="C1478" s="122">
        <v>147736</v>
      </c>
      <c r="D1478" s="125">
        <v>44262</v>
      </c>
      <c r="E1478" s="126">
        <v>1052.0358000000001</v>
      </c>
      <c r="F1478" s="126">
        <v>3.1438999999999999</v>
      </c>
      <c r="G1478" s="126">
        <v>3.1440999999999999</v>
      </c>
      <c r="H1478" s="126">
        <v>3.1347999999999998</v>
      </c>
      <c r="I1478" s="126">
        <v>3.0554999999999999</v>
      </c>
      <c r="J1478" s="126">
        <v>2.9881000000000002</v>
      </c>
      <c r="K1478" s="126">
        <v>3.1055999999999999</v>
      </c>
      <c r="L1478" s="126">
        <v>3.0912000000000002</v>
      </c>
      <c r="M1478" s="126">
        <v>3.1095999999999999</v>
      </c>
      <c r="N1478" s="126">
        <v>3.1996000000000002</v>
      </c>
      <c r="O1478" s="126"/>
      <c r="P1478" s="126"/>
      <c r="Q1478" s="126">
        <v>3.7046000000000001</v>
      </c>
      <c r="R1478" s="126"/>
      <c r="S1478" s="119" t="s">
        <v>1849</v>
      </c>
    </row>
    <row r="1479" spans="1:19" x14ac:dyDescent="0.3">
      <c r="A1479" s="122" t="s">
        <v>1312</v>
      </c>
      <c r="B1479" s="122" t="s">
        <v>1356</v>
      </c>
      <c r="C1479" s="122">
        <v>147739</v>
      </c>
      <c r="D1479" s="125">
        <v>44262</v>
      </c>
      <c r="E1479" s="126">
        <v>1050.5497</v>
      </c>
      <c r="F1479" s="126">
        <v>3.0493000000000001</v>
      </c>
      <c r="G1479" s="126">
        <v>3.0501</v>
      </c>
      <c r="H1479" s="126">
        <v>3.0398999999999998</v>
      </c>
      <c r="I1479" s="126">
        <v>2.9603000000000002</v>
      </c>
      <c r="J1479" s="126">
        <v>2.8929</v>
      </c>
      <c r="K1479" s="126">
        <v>3.0097</v>
      </c>
      <c r="L1479" s="126">
        <v>2.9922</v>
      </c>
      <c r="M1479" s="126">
        <v>3.0114999999999998</v>
      </c>
      <c r="N1479" s="126">
        <v>3.0985</v>
      </c>
      <c r="O1479" s="126"/>
      <c r="P1479" s="126"/>
      <c r="Q1479" s="126">
        <v>3.5994999999999999</v>
      </c>
      <c r="R1479" s="126"/>
      <c r="S1479" s="119" t="s">
        <v>1849</v>
      </c>
    </row>
    <row r="1480" spans="1:19" x14ac:dyDescent="0.3">
      <c r="A1480" s="122" t="s">
        <v>1312</v>
      </c>
      <c r="B1480" s="122" t="s">
        <v>1357</v>
      </c>
      <c r="C1480" s="122">
        <v>145810</v>
      </c>
      <c r="D1480" s="125">
        <v>44262</v>
      </c>
      <c r="E1480" s="126">
        <v>110.24469999999999</v>
      </c>
      <c r="F1480" s="126">
        <v>3.1457999999999999</v>
      </c>
      <c r="G1480" s="126">
        <v>3.1349999999999998</v>
      </c>
      <c r="H1480" s="126">
        <v>3.0951</v>
      </c>
      <c r="I1480" s="126">
        <v>3.0139999999999998</v>
      </c>
      <c r="J1480" s="126">
        <v>2.8904000000000001</v>
      </c>
      <c r="K1480" s="126">
        <v>3.0089000000000001</v>
      </c>
      <c r="L1480" s="126">
        <v>3.0103</v>
      </c>
      <c r="M1480" s="126">
        <v>3.0287999999999999</v>
      </c>
      <c r="N1480" s="126">
        <v>3.0897000000000001</v>
      </c>
      <c r="O1480" s="126"/>
      <c r="P1480" s="126"/>
      <c r="Q1480" s="126">
        <v>4.4930000000000003</v>
      </c>
      <c r="R1480" s="126">
        <v>4.2662000000000004</v>
      </c>
      <c r="S1480" s="119"/>
    </row>
    <row r="1481" spans="1:19" x14ac:dyDescent="0.3">
      <c r="A1481" s="122" t="s">
        <v>1312</v>
      </c>
      <c r="B1481" s="122" t="s">
        <v>1358</v>
      </c>
      <c r="C1481" s="122">
        <v>145811</v>
      </c>
      <c r="D1481" s="125">
        <v>44262</v>
      </c>
      <c r="E1481" s="126">
        <v>110.0067</v>
      </c>
      <c r="F1481" s="126">
        <v>3.0365000000000002</v>
      </c>
      <c r="G1481" s="126">
        <v>3.0421999999999998</v>
      </c>
      <c r="H1481" s="126">
        <v>3.0021</v>
      </c>
      <c r="I1481" s="126">
        <v>2.9230999999999998</v>
      </c>
      <c r="J1481" s="126">
        <v>2.8001999999999998</v>
      </c>
      <c r="K1481" s="126">
        <v>2.9182000000000001</v>
      </c>
      <c r="L1481" s="126">
        <v>2.9188999999999998</v>
      </c>
      <c r="M1481" s="126">
        <v>2.9346000000000001</v>
      </c>
      <c r="N1481" s="126">
        <v>2.9929999999999999</v>
      </c>
      <c r="O1481" s="126"/>
      <c r="P1481" s="126"/>
      <c r="Q1481" s="126">
        <v>4.3913000000000002</v>
      </c>
      <c r="R1481" s="126">
        <v>4.1651999999999996</v>
      </c>
      <c r="S1481" s="119"/>
    </row>
    <row r="1482" spans="1:19" x14ac:dyDescent="0.3">
      <c r="A1482" s="122" t="s">
        <v>1312</v>
      </c>
      <c r="B1482" s="122" t="s">
        <v>1359</v>
      </c>
      <c r="C1482" s="122">
        <v>147606</v>
      </c>
      <c r="D1482" s="125">
        <v>44262</v>
      </c>
      <c r="E1482" s="126">
        <v>1059.7634</v>
      </c>
      <c r="F1482" s="126">
        <v>3.1448</v>
      </c>
      <c r="G1482" s="126">
        <v>3.1086</v>
      </c>
      <c r="H1482" s="126">
        <v>3.0783999999999998</v>
      </c>
      <c r="I1482" s="126">
        <v>3.0243000000000002</v>
      </c>
      <c r="J1482" s="126">
        <v>2.9918</v>
      </c>
      <c r="K1482" s="126">
        <v>3.07</v>
      </c>
      <c r="L1482" s="126">
        <v>3.0688</v>
      </c>
      <c r="M1482" s="126">
        <v>3.0829</v>
      </c>
      <c r="N1482" s="126">
        <v>3.2181999999999999</v>
      </c>
      <c r="O1482" s="126"/>
      <c r="P1482" s="126"/>
      <c r="Q1482" s="126">
        <v>3.8698999999999999</v>
      </c>
      <c r="R1482" s="126"/>
      <c r="S1482" s="119" t="s">
        <v>1849</v>
      </c>
    </row>
    <row r="1483" spans="1:19" x14ac:dyDescent="0.3">
      <c r="A1483" s="122" t="s">
        <v>1312</v>
      </c>
      <c r="B1483" s="122" t="s">
        <v>1360</v>
      </c>
      <c r="C1483" s="122">
        <v>147600</v>
      </c>
      <c r="D1483" s="125">
        <v>44262</v>
      </c>
      <c r="E1483" s="126">
        <v>1058.0329999999999</v>
      </c>
      <c r="F1483" s="126">
        <v>3.0464000000000002</v>
      </c>
      <c r="G1483" s="126">
        <v>3.0066999999999999</v>
      </c>
      <c r="H1483" s="126">
        <v>2.9773999999999998</v>
      </c>
      <c r="I1483" s="126">
        <v>2.9235000000000002</v>
      </c>
      <c r="J1483" s="126">
        <v>2.8913000000000002</v>
      </c>
      <c r="K1483" s="126">
        <v>2.9689999999999999</v>
      </c>
      <c r="L1483" s="126">
        <v>2.9670000000000001</v>
      </c>
      <c r="M1483" s="126">
        <v>2.9794999999999998</v>
      </c>
      <c r="N1483" s="126">
        <v>3.1116000000000001</v>
      </c>
      <c r="O1483" s="126"/>
      <c r="P1483" s="126"/>
      <c r="Q1483" s="126">
        <v>3.7589000000000001</v>
      </c>
      <c r="R1483" s="126"/>
      <c r="S1483" s="119" t="s">
        <v>1849</v>
      </c>
    </row>
    <row r="1484" spans="1:19" x14ac:dyDescent="0.3">
      <c r="A1484" s="122" t="s">
        <v>1312</v>
      </c>
      <c r="B1484" s="122" t="s">
        <v>1361</v>
      </c>
      <c r="C1484" s="122">
        <v>119833</v>
      </c>
      <c r="D1484" s="125">
        <v>44262</v>
      </c>
      <c r="E1484" s="126">
        <v>3344.761</v>
      </c>
      <c r="F1484" s="126">
        <v>3.1375999999999999</v>
      </c>
      <c r="G1484" s="126">
        <v>3.1313</v>
      </c>
      <c r="H1484" s="126">
        <v>3.1200999999999999</v>
      </c>
      <c r="I1484" s="126">
        <v>3.0335999999999999</v>
      </c>
      <c r="J1484" s="126">
        <v>2.8833000000000002</v>
      </c>
      <c r="K1484" s="126">
        <v>3.0017999999999998</v>
      </c>
      <c r="L1484" s="126">
        <v>2.9864999999999999</v>
      </c>
      <c r="M1484" s="126">
        <v>3.0023</v>
      </c>
      <c r="N1484" s="126">
        <v>3.0335999999999999</v>
      </c>
      <c r="O1484" s="126">
        <v>4.9303999999999997</v>
      </c>
      <c r="P1484" s="126">
        <v>5.4661</v>
      </c>
      <c r="Q1484" s="126">
        <v>6.6542000000000003</v>
      </c>
      <c r="R1484" s="126">
        <v>4.2074999999999996</v>
      </c>
      <c r="S1484" s="119"/>
    </row>
    <row r="1485" spans="1:19" x14ac:dyDescent="0.3">
      <c r="A1485" s="122" t="s">
        <v>1312</v>
      </c>
      <c r="B1485" s="122" t="s">
        <v>1362</v>
      </c>
      <c r="C1485" s="122">
        <v>101206</v>
      </c>
      <c r="D1485" s="125">
        <v>44262</v>
      </c>
      <c r="E1485" s="126">
        <v>3312.5758999999998</v>
      </c>
      <c r="F1485" s="126">
        <v>3.0678000000000001</v>
      </c>
      <c r="G1485" s="126">
        <v>3.0609999999999999</v>
      </c>
      <c r="H1485" s="126">
        <v>3.05</v>
      </c>
      <c r="I1485" s="126">
        <v>2.9634</v>
      </c>
      <c r="J1485" s="126">
        <v>2.8130999999999999</v>
      </c>
      <c r="K1485" s="126">
        <v>2.9312</v>
      </c>
      <c r="L1485" s="126">
        <v>2.9155000000000002</v>
      </c>
      <c r="M1485" s="126">
        <v>2.9306999999999999</v>
      </c>
      <c r="N1485" s="126">
        <v>2.9613</v>
      </c>
      <c r="O1485" s="126">
        <v>4.8621999999999996</v>
      </c>
      <c r="P1485" s="126">
        <v>5.3727</v>
      </c>
      <c r="Q1485" s="126">
        <v>6.7022000000000004</v>
      </c>
      <c r="R1485" s="126">
        <v>4.1345000000000001</v>
      </c>
      <c r="S1485" s="119"/>
    </row>
    <row r="1486" spans="1:19" x14ac:dyDescent="0.3">
      <c r="A1486" s="122" t="s">
        <v>1312</v>
      </c>
      <c r="B1486" s="122" t="s">
        <v>1363</v>
      </c>
      <c r="C1486" s="122">
        <v>146963</v>
      </c>
      <c r="D1486" s="125">
        <v>44262</v>
      </c>
      <c r="E1486" s="126">
        <v>1092.1409000000001</v>
      </c>
      <c r="F1486" s="126">
        <v>3.0916999999999999</v>
      </c>
      <c r="G1486" s="126">
        <v>3.0710000000000002</v>
      </c>
      <c r="H1486" s="126">
        <v>3.0497000000000001</v>
      </c>
      <c r="I1486" s="126">
        <v>2.9624999999999999</v>
      </c>
      <c r="J1486" s="126">
        <v>2.8542999999999998</v>
      </c>
      <c r="K1486" s="126">
        <v>2.9901</v>
      </c>
      <c r="L1486" s="126">
        <v>2.9729000000000001</v>
      </c>
      <c r="M1486" s="126">
        <v>2.9761000000000002</v>
      </c>
      <c r="N1486" s="126">
        <v>3.0617000000000001</v>
      </c>
      <c r="O1486" s="126"/>
      <c r="P1486" s="126"/>
      <c r="Q1486" s="126">
        <v>4.5824999999999996</v>
      </c>
      <c r="R1486" s="126"/>
      <c r="S1486" s="119"/>
    </row>
    <row r="1487" spans="1:19" x14ac:dyDescent="0.3">
      <c r="A1487" s="122" t="s">
        <v>1312</v>
      </c>
      <c r="B1487" s="122" t="s">
        <v>1364</v>
      </c>
      <c r="C1487" s="122">
        <v>146959</v>
      </c>
      <c r="D1487" s="125">
        <v>44262</v>
      </c>
      <c r="E1487" s="126">
        <v>1089.9457</v>
      </c>
      <c r="F1487" s="126">
        <v>2.9906999999999999</v>
      </c>
      <c r="G1487" s="126">
        <v>2.9834000000000001</v>
      </c>
      <c r="H1487" s="126">
        <v>2.9558</v>
      </c>
      <c r="I1487" s="126">
        <v>2.8654000000000002</v>
      </c>
      <c r="J1487" s="126">
        <v>2.7555000000000001</v>
      </c>
      <c r="K1487" s="126">
        <v>2.8898000000000001</v>
      </c>
      <c r="L1487" s="126">
        <v>2.8715999999999999</v>
      </c>
      <c r="M1487" s="126">
        <v>2.8740000000000001</v>
      </c>
      <c r="N1487" s="126">
        <v>2.9565999999999999</v>
      </c>
      <c r="O1487" s="126"/>
      <c r="P1487" s="126"/>
      <c r="Q1487" s="126">
        <v>4.4756</v>
      </c>
      <c r="R1487" s="126"/>
      <c r="S1487" s="119"/>
    </row>
    <row r="1488" spans="1:19" x14ac:dyDescent="0.3">
      <c r="A1488" s="122" t="s">
        <v>1312</v>
      </c>
      <c r="B1488" s="122" t="s">
        <v>1365</v>
      </c>
      <c r="C1488" s="122">
        <v>146980</v>
      </c>
      <c r="D1488" s="125">
        <v>44262</v>
      </c>
      <c r="E1488" s="126">
        <v>1083.5246999999999</v>
      </c>
      <c r="F1488" s="126">
        <v>3.1263999999999998</v>
      </c>
      <c r="G1488" s="126">
        <v>3.1280000000000001</v>
      </c>
      <c r="H1488" s="126">
        <v>3.0909</v>
      </c>
      <c r="I1488" s="126">
        <v>3.0118999999999998</v>
      </c>
      <c r="J1488" s="126">
        <v>2.9064999999999999</v>
      </c>
      <c r="K1488" s="126">
        <v>3.0341</v>
      </c>
      <c r="L1488" s="126">
        <v>3.0264000000000002</v>
      </c>
      <c r="M1488" s="126">
        <v>3.0402999999999998</v>
      </c>
      <c r="N1488" s="126">
        <v>3.0607000000000002</v>
      </c>
      <c r="O1488" s="126"/>
      <c r="P1488" s="126"/>
      <c r="Q1488" s="126">
        <v>4.1862000000000004</v>
      </c>
      <c r="R1488" s="126"/>
      <c r="S1488" s="119"/>
    </row>
    <row r="1489" spans="1:19" x14ac:dyDescent="0.3">
      <c r="A1489" s="122" t="s">
        <v>1312</v>
      </c>
      <c r="B1489" s="122" t="s">
        <v>1366</v>
      </c>
      <c r="C1489" s="122">
        <v>146977</v>
      </c>
      <c r="D1489" s="125">
        <v>44262</v>
      </c>
      <c r="E1489" s="126">
        <v>1081.376</v>
      </c>
      <c r="F1489" s="126">
        <v>3.0278999999999998</v>
      </c>
      <c r="G1489" s="126">
        <v>3.0284</v>
      </c>
      <c r="H1489" s="126">
        <v>2.9912999999999998</v>
      </c>
      <c r="I1489" s="126">
        <v>2.9121000000000001</v>
      </c>
      <c r="J1489" s="126">
        <v>2.8062999999999998</v>
      </c>
      <c r="K1489" s="126">
        <v>2.9333</v>
      </c>
      <c r="L1489" s="126">
        <v>2.9247999999999998</v>
      </c>
      <c r="M1489" s="126">
        <v>2.9377</v>
      </c>
      <c r="N1489" s="126">
        <v>2.9558</v>
      </c>
      <c r="O1489" s="126"/>
      <c r="P1489" s="126"/>
      <c r="Q1489" s="126">
        <v>4.0803000000000003</v>
      </c>
      <c r="R1489" s="126"/>
      <c r="S1489" s="119"/>
    </row>
    <row r="1490" spans="1:19" x14ac:dyDescent="0.3">
      <c r="A1490" s="122" t="s">
        <v>1312</v>
      </c>
      <c r="B1490" s="122" t="s">
        <v>1367</v>
      </c>
      <c r="C1490" s="122">
        <v>147003</v>
      </c>
      <c r="D1490" s="125">
        <v>44262</v>
      </c>
      <c r="E1490" s="126">
        <v>1081.5246</v>
      </c>
      <c r="F1490" s="126">
        <v>3.1118999999999999</v>
      </c>
      <c r="G1490" s="126">
        <v>3.0943999999999998</v>
      </c>
      <c r="H1490" s="126">
        <v>3.0478000000000001</v>
      </c>
      <c r="I1490" s="126">
        <v>2.9849000000000001</v>
      </c>
      <c r="J1490" s="126">
        <v>2.9005000000000001</v>
      </c>
      <c r="K1490" s="126">
        <v>3.0143</v>
      </c>
      <c r="L1490" s="126">
        <v>2.9948000000000001</v>
      </c>
      <c r="M1490" s="126">
        <v>3.0081000000000002</v>
      </c>
      <c r="N1490" s="126">
        <v>2.9971999999999999</v>
      </c>
      <c r="O1490" s="126"/>
      <c r="P1490" s="126"/>
      <c r="Q1490" s="126">
        <v>4.0965999999999996</v>
      </c>
      <c r="R1490" s="126"/>
      <c r="S1490" s="119"/>
    </row>
    <row r="1491" spans="1:19" x14ac:dyDescent="0.3">
      <c r="A1491" s="122" t="s">
        <v>1312</v>
      </c>
      <c r="B1491" s="122" t="s">
        <v>1368</v>
      </c>
      <c r="C1491" s="122">
        <v>146997</v>
      </c>
      <c r="D1491" s="125">
        <v>44262</v>
      </c>
      <c r="E1491" s="126">
        <v>1079.4403</v>
      </c>
      <c r="F1491" s="126">
        <v>3.0232000000000001</v>
      </c>
      <c r="G1491" s="126">
        <v>3.0045000000000002</v>
      </c>
      <c r="H1491" s="126">
        <v>2.9588999999999999</v>
      </c>
      <c r="I1491" s="126">
        <v>2.895</v>
      </c>
      <c r="J1491" s="126">
        <v>2.8107000000000002</v>
      </c>
      <c r="K1491" s="126">
        <v>2.9218000000000002</v>
      </c>
      <c r="L1491" s="126">
        <v>2.8974000000000002</v>
      </c>
      <c r="M1491" s="126">
        <v>2.9081000000000001</v>
      </c>
      <c r="N1491" s="126">
        <v>2.8959000000000001</v>
      </c>
      <c r="O1491" s="126"/>
      <c r="P1491" s="126"/>
      <c r="Q1491" s="126">
        <v>3.9937</v>
      </c>
      <c r="R1491" s="126"/>
      <c r="S1491" s="119"/>
    </row>
    <row r="1492" spans="1:19" x14ac:dyDescent="0.3">
      <c r="A1492" s="122" t="s">
        <v>1312</v>
      </c>
      <c r="B1492" s="122" t="s">
        <v>1369</v>
      </c>
      <c r="C1492" s="122">
        <v>120785</v>
      </c>
      <c r="D1492" s="125">
        <v>44262</v>
      </c>
      <c r="E1492" s="126">
        <v>2811.7809999999999</v>
      </c>
      <c r="F1492" s="126">
        <v>3.1716000000000002</v>
      </c>
      <c r="G1492" s="126">
        <v>3.1690999999999998</v>
      </c>
      <c r="H1492" s="126">
        <v>3.1002000000000001</v>
      </c>
      <c r="I1492" s="126">
        <v>3.0381</v>
      </c>
      <c r="J1492" s="126">
        <v>2.9201000000000001</v>
      </c>
      <c r="K1492" s="126">
        <v>3.0206</v>
      </c>
      <c r="L1492" s="126">
        <v>3.0131999999999999</v>
      </c>
      <c r="M1492" s="126">
        <v>3.0337999999999998</v>
      </c>
      <c r="N1492" s="126">
        <v>3.0785999999999998</v>
      </c>
      <c r="O1492" s="126">
        <v>4.8937999999999997</v>
      </c>
      <c r="P1492" s="126">
        <v>5.7592999999999996</v>
      </c>
      <c r="Q1492" s="126">
        <v>6.7613000000000003</v>
      </c>
      <c r="R1492" s="126">
        <v>4.2530999999999999</v>
      </c>
      <c r="S1492" s="119"/>
    </row>
    <row r="1493" spans="1:19" x14ac:dyDescent="0.3">
      <c r="A1493" s="122" t="s">
        <v>1312</v>
      </c>
      <c r="B1493" s="122" t="s">
        <v>1370</v>
      </c>
      <c r="C1493" s="122">
        <v>100814</v>
      </c>
      <c r="D1493" s="125">
        <v>44262</v>
      </c>
      <c r="E1493" s="126">
        <v>2787.9726999999998</v>
      </c>
      <c r="F1493" s="126">
        <v>3.1109</v>
      </c>
      <c r="G1493" s="126">
        <v>3.1088</v>
      </c>
      <c r="H1493" s="126">
        <v>3.0402</v>
      </c>
      <c r="I1493" s="126">
        <v>2.9780000000000002</v>
      </c>
      <c r="J1493" s="126">
        <v>2.8599000000000001</v>
      </c>
      <c r="K1493" s="126">
        <v>2.96</v>
      </c>
      <c r="L1493" s="126">
        <v>2.9540999999999999</v>
      </c>
      <c r="M1493" s="126">
        <v>2.9750000000000001</v>
      </c>
      <c r="N1493" s="126">
        <v>3.0150000000000001</v>
      </c>
      <c r="O1493" s="126">
        <v>4.8212999999999999</v>
      </c>
      <c r="P1493" s="126">
        <v>5.6414</v>
      </c>
      <c r="Q1493" s="126">
        <v>6.1223000000000001</v>
      </c>
      <c r="R1493" s="126">
        <v>4.1790000000000003</v>
      </c>
      <c r="S1493" s="119"/>
    </row>
    <row r="1494" spans="1:19" x14ac:dyDescent="0.3">
      <c r="A1494" s="122" t="s">
        <v>1312</v>
      </c>
      <c r="B1494" s="122" t="s">
        <v>1371</v>
      </c>
      <c r="C1494" s="122">
        <v>147593</v>
      </c>
      <c r="D1494" s="125">
        <v>44262</v>
      </c>
      <c r="E1494" s="126">
        <v>1056.9713999999999</v>
      </c>
      <c r="F1494" s="126">
        <v>3.0411000000000001</v>
      </c>
      <c r="G1494" s="126">
        <v>3.0430999999999999</v>
      </c>
      <c r="H1494" s="126">
        <v>2.9996999999999998</v>
      </c>
      <c r="I1494" s="126">
        <v>2.9207999999999998</v>
      </c>
      <c r="J1494" s="126">
        <v>2.7957000000000001</v>
      </c>
      <c r="K1494" s="126">
        <v>2.9251999999999998</v>
      </c>
      <c r="L1494" s="126">
        <v>2.9018999999999999</v>
      </c>
      <c r="M1494" s="126">
        <v>2.8975</v>
      </c>
      <c r="N1494" s="126">
        <v>2.9232999999999998</v>
      </c>
      <c r="O1494" s="126"/>
      <c r="P1494" s="126"/>
      <c r="Q1494" s="126">
        <v>3.6640999999999999</v>
      </c>
      <c r="R1494" s="126"/>
      <c r="S1494" s="118"/>
    </row>
    <row r="1495" spans="1:19" x14ac:dyDescent="0.3">
      <c r="A1495" s="122" t="s">
        <v>1312</v>
      </c>
      <c r="B1495" s="122" t="s">
        <v>1372</v>
      </c>
      <c r="C1495" s="122">
        <v>147590</v>
      </c>
      <c r="D1495" s="125">
        <v>44262</v>
      </c>
      <c r="E1495" s="126">
        <v>1056.0143</v>
      </c>
      <c r="F1495" s="126">
        <v>2.9815999999999998</v>
      </c>
      <c r="G1495" s="126">
        <v>2.9847999999999999</v>
      </c>
      <c r="H1495" s="126">
        <v>2.9805999999999999</v>
      </c>
      <c r="I1495" s="126">
        <v>2.8677999999999999</v>
      </c>
      <c r="J1495" s="126">
        <v>2.7307999999999999</v>
      </c>
      <c r="K1495" s="126">
        <v>2.8618999999999999</v>
      </c>
      <c r="L1495" s="126">
        <v>2.8414000000000001</v>
      </c>
      <c r="M1495" s="126">
        <v>2.8357999999999999</v>
      </c>
      <c r="N1495" s="126">
        <v>2.8595000000000002</v>
      </c>
      <c r="O1495" s="126"/>
      <c r="P1495" s="126"/>
      <c r="Q1495" s="126">
        <v>3.6031</v>
      </c>
      <c r="R1495" s="126"/>
      <c r="S1495" s="121"/>
    </row>
    <row r="1496" spans="1:19" x14ac:dyDescent="0.3">
      <c r="A1496" s="127" t="s">
        <v>27</v>
      </c>
      <c r="B1496" s="122"/>
      <c r="C1496" s="122"/>
      <c r="D1496" s="122"/>
      <c r="E1496" s="122"/>
      <c r="F1496" s="128">
        <f t="shared" ref="F1496:R1496" si="63">AVERAGE(F1436:F1495)</f>
        <v>3.0857066666666659</v>
      </c>
      <c r="G1496" s="128">
        <f t="shared" si="63"/>
        <v>3.0802883333333342</v>
      </c>
      <c r="H1496" s="128">
        <f t="shared" si="63"/>
        <v>3.0451716666666671</v>
      </c>
      <c r="I1496" s="128">
        <f t="shared" si="63"/>
        <v>2.9703966666666672</v>
      </c>
      <c r="J1496" s="128">
        <f t="shared" si="63"/>
        <v>2.8740966666666661</v>
      </c>
      <c r="K1496" s="128">
        <f t="shared" si="63"/>
        <v>2.9805916666666668</v>
      </c>
      <c r="L1496" s="128">
        <f t="shared" si="63"/>
        <v>2.9696066666666687</v>
      </c>
      <c r="M1496" s="128">
        <f t="shared" si="63"/>
        <v>2.9833216666666664</v>
      </c>
      <c r="N1496" s="128">
        <f t="shared" si="63"/>
        <v>3.0302599999999993</v>
      </c>
      <c r="O1496" s="128">
        <f t="shared" si="63"/>
        <v>4.8103875</v>
      </c>
      <c r="P1496" s="128">
        <f t="shared" si="63"/>
        <v>5.4353375000000002</v>
      </c>
      <c r="Q1496" s="128">
        <f t="shared" si="63"/>
        <v>4.3101616666666676</v>
      </c>
      <c r="R1496" s="128">
        <f t="shared" si="63"/>
        <v>4.1707599999999996</v>
      </c>
      <c r="S1496" s="119"/>
    </row>
    <row r="1497" spans="1:19" x14ac:dyDescent="0.3">
      <c r="A1497" s="127" t="s">
        <v>408</v>
      </c>
      <c r="B1497" s="122"/>
      <c r="C1497" s="122"/>
      <c r="D1497" s="122"/>
      <c r="E1497" s="122"/>
      <c r="F1497" s="128">
        <f t="shared" ref="F1497:R1497" si="64">MEDIAN(F1436:F1495)</f>
        <v>3.0949499999999999</v>
      </c>
      <c r="G1497" s="128">
        <f t="shared" si="64"/>
        <v>3.0926999999999998</v>
      </c>
      <c r="H1497" s="128">
        <f t="shared" si="64"/>
        <v>3.0498500000000002</v>
      </c>
      <c r="I1497" s="128">
        <f t="shared" si="64"/>
        <v>2.9828000000000001</v>
      </c>
      <c r="J1497" s="128">
        <f t="shared" si="64"/>
        <v>2.8775500000000003</v>
      </c>
      <c r="K1497" s="128">
        <f t="shared" si="64"/>
        <v>2.9908000000000001</v>
      </c>
      <c r="L1497" s="128">
        <f t="shared" si="64"/>
        <v>2.9765999999999999</v>
      </c>
      <c r="M1497" s="128">
        <f t="shared" si="64"/>
        <v>2.9937499999999999</v>
      </c>
      <c r="N1497" s="128">
        <f t="shared" si="64"/>
        <v>3.0228999999999999</v>
      </c>
      <c r="O1497" s="128">
        <f t="shared" si="64"/>
        <v>4.8704499999999999</v>
      </c>
      <c r="P1497" s="128">
        <f t="shared" si="64"/>
        <v>5.4193999999999996</v>
      </c>
      <c r="Q1497" s="128">
        <f t="shared" si="64"/>
        <v>4.0607000000000006</v>
      </c>
      <c r="R1497" s="128">
        <f t="shared" si="64"/>
        <v>4.1967499999999998</v>
      </c>
      <c r="S1497" s="119"/>
    </row>
    <row r="1498" spans="1:19" x14ac:dyDescent="0.3">
      <c r="A1498" s="122"/>
      <c r="B1498" s="122"/>
      <c r="C1498" s="122"/>
      <c r="D1498" s="122"/>
      <c r="E1498" s="122"/>
      <c r="F1498" s="122"/>
      <c r="G1498" s="122"/>
      <c r="H1498" s="122"/>
      <c r="I1498" s="122"/>
      <c r="J1498" s="122"/>
      <c r="K1498" s="122"/>
      <c r="L1498" s="122"/>
      <c r="M1498" s="122"/>
      <c r="N1498" s="122"/>
      <c r="O1498" s="122"/>
      <c r="P1498" s="122"/>
      <c r="Q1498" s="122"/>
      <c r="R1498" s="122"/>
      <c r="S1498" s="119"/>
    </row>
    <row r="1499" spans="1:19" x14ac:dyDescent="0.3">
      <c r="A1499" s="124" t="s">
        <v>1373</v>
      </c>
      <c r="B1499" s="124"/>
      <c r="C1499" s="124"/>
      <c r="D1499" s="124"/>
      <c r="E1499" s="124"/>
      <c r="F1499" s="124"/>
      <c r="G1499" s="124"/>
      <c r="H1499" s="124"/>
      <c r="I1499" s="124"/>
      <c r="J1499" s="124"/>
      <c r="K1499" s="124"/>
      <c r="L1499" s="124"/>
      <c r="M1499" s="124"/>
      <c r="N1499" s="124"/>
      <c r="O1499" s="124"/>
      <c r="P1499" s="124"/>
      <c r="Q1499" s="124"/>
      <c r="R1499" s="124"/>
      <c r="S1499" s="119"/>
    </row>
    <row r="1500" spans="1:19" x14ac:dyDescent="0.3">
      <c r="A1500" s="122" t="s">
        <v>1374</v>
      </c>
      <c r="B1500" s="122" t="s">
        <v>1375</v>
      </c>
      <c r="C1500" s="122">
        <v>100058</v>
      </c>
      <c r="D1500" s="125">
        <v>44260</v>
      </c>
      <c r="E1500" s="126">
        <v>62.286799999999999</v>
      </c>
      <c r="F1500" s="126">
        <v>-56.811900000000001</v>
      </c>
      <c r="G1500" s="126">
        <v>-22.947299999999998</v>
      </c>
      <c r="H1500" s="126">
        <v>2.0183</v>
      </c>
      <c r="I1500" s="126">
        <v>-14.7013</v>
      </c>
      <c r="J1500" s="126">
        <v>-12.2258</v>
      </c>
      <c r="K1500" s="126">
        <v>-7.4313000000000002</v>
      </c>
      <c r="L1500" s="126">
        <v>0.2873</v>
      </c>
      <c r="M1500" s="126">
        <v>1.7505999999999999</v>
      </c>
      <c r="N1500" s="126">
        <v>5.8533999999999997</v>
      </c>
      <c r="O1500" s="126">
        <v>9.6834000000000007</v>
      </c>
      <c r="P1500" s="126">
        <v>9.6351999999999993</v>
      </c>
      <c r="Q1500" s="126">
        <v>8.9175000000000004</v>
      </c>
      <c r="R1500" s="126">
        <v>9.9504000000000001</v>
      </c>
      <c r="S1500" s="119"/>
    </row>
    <row r="1501" spans="1:19" x14ac:dyDescent="0.3">
      <c r="A1501" s="122" t="s">
        <v>1374</v>
      </c>
      <c r="B1501" s="122" t="s">
        <v>1376</v>
      </c>
      <c r="C1501" s="122"/>
      <c r="D1501" s="125">
        <v>44260</v>
      </c>
      <c r="E1501" s="126">
        <v>65.064800000000005</v>
      </c>
      <c r="F1501" s="126">
        <v>-56.123699999999999</v>
      </c>
      <c r="G1501" s="126">
        <v>-22.3047</v>
      </c>
      <c r="H1501" s="126">
        <v>2.67</v>
      </c>
      <c r="I1501" s="126">
        <v>-14.051299999999999</v>
      </c>
      <c r="J1501" s="126">
        <v>-11.5983</v>
      </c>
      <c r="K1501" s="126">
        <v>-6.8315999999999999</v>
      </c>
      <c r="L1501" s="126">
        <v>0.89410000000000001</v>
      </c>
      <c r="M1501" s="126">
        <v>2.3633000000000002</v>
      </c>
      <c r="N1501" s="126">
        <v>6.4912999999999998</v>
      </c>
      <c r="O1501" s="126">
        <v>10.3428</v>
      </c>
      <c r="P1501" s="126">
        <v>10.2333</v>
      </c>
      <c r="Q1501" s="126">
        <v>9.8541000000000007</v>
      </c>
      <c r="R1501" s="126">
        <v>10.612</v>
      </c>
      <c r="S1501" s="119"/>
    </row>
    <row r="1502" spans="1:19" x14ac:dyDescent="0.3">
      <c r="A1502" s="122" t="s">
        <v>1374</v>
      </c>
      <c r="B1502" s="122" t="s">
        <v>1377</v>
      </c>
      <c r="C1502" s="122">
        <v>120447</v>
      </c>
      <c r="D1502" s="125">
        <v>44260</v>
      </c>
      <c r="E1502" s="126">
        <v>20.504100000000001</v>
      </c>
      <c r="F1502" s="126">
        <v>-30.414899999999999</v>
      </c>
      <c r="G1502" s="126">
        <v>-6.6421999999999999</v>
      </c>
      <c r="H1502" s="126">
        <v>3.4607999999999999</v>
      </c>
      <c r="I1502" s="126">
        <v>-5.6359000000000004</v>
      </c>
      <c r="J1502" s="126">
        <v>-8.8528000000000002</v>
      </c>
      <c r="K1502" s="126">
        <v>-2.5733999999999999</v>
      </c>
      <c r="L1502" s="126">
        <v>3.4523999999999999</v>
      </c>
      <c r="M1502" s="126">
        <v>4.8705999999999996</v>
      </c>
      <c r="N1502" s="126">
        <v>8.6044999999999998</v>
      </c>
      <c r="O1502" s="126">
        <v>10.892300000000001</v>
      </c>
      <c r="P1502" s="126">
        <v>9.1382999999999992</v>
      </c>
      <c r="Q1502" s="126">
        <v>8.2949999999999999</v>
      </c>
      <c r="R1502" s="126">
        <v>12.142899999999999</v>
      </c>
      <c r="S1502" s="118"/>
    </row>
    <row r="1503" spans="1:19" x14ac:dyDescent="0.3">
      <c r="A1503" s="122" t="s">
        <v>1374</v>
      </c>
      <c r="B1503" s="122" t="s">
        <v>1378</v>
      </c>
      <c r="C1503" s="122">
        <v>116471</v>
      </c>
      <c r="D1503" s="125">
        <v>44260</v>
      </c>
      <c r="E1503" s="126">
        <v>19.667300000000001</v>
      </c>
      <c r="F1503" s="126">
        <v>-30.966799999999999</v>
      </c>
      <c r="G1503" s="126">
        <v>-7.2336</v>
      </c>
      <c r="H1503" s="126">
        <v>2.8384</v>
      </c>
      <c r="I1503" s="126">
        <v>-6.2321</v>
      </c>
      <c r="J1503" s="126">
        <v>-9.4489999999999998</v>
      </c>
      <c r="K1503" s="126">
        <v>-3.1705000000000001</v>
      </c>
      <c r="L1503" s="126">
        <v>2.8408000000000002</v>
      </c>
      <c r="M1503" s="126">
        <v>4.2948000000000004</v>
      </c>
      <c r="N1503" s="126">
        <v>8.0329999999999995</v>
      </c>
      <c r="O1503" s="126">
        <v>10.343299999999999</v>
      </c>
      <c r="P1503" s="126">
        <v>8.5876000000000001</v>
      </c>
      <c r="Q1503" s="126">
        <v>7.6978</v>
      </c>
      <c r="R1503" s="126">
        <v>11.593299999999999</v>
      </c>
      <c r="S1503" s="118"/>
    </row>
    <row r="1504" spans="1:19" x14ac:dyDescent="0.3">
      <c r="A1504" s="122" t="s">
        <v>1374</v>
      </c>
      <c r="B1504" s="122" t="s">
        <v>1379</v>
      </c>
      <c r="C1504" s="122">
        <v>101187</v>
      </c>
      <c r="D1504" s="125">
        <v>44260</v>
      </c>
      <c r="E1504" s="126">
        <v>32.695999999999998</v>
      </c>
      <c r="F1504" s="126">
        <v>-62.853400000000001</v>
      </c>
      <c r="G1504" s="126">
        <v>-17.798200000000001</v>
      </c>
      <c r="H1504" s="126">
        <v>1.0528</v>
      </c>
      <c r="I1504" s="126">
        <v>-13.9336</v>
      </c>
      <c r="J1504" s="126">
        <v>-14.477499999999999</v>
      </c>
      <c r="K1504" s="126">
        <v>-8.7760999999999996</v>
      </c>
      <c r="L1504" s="126">
        <v>-0.79910000000000003</v>
      </c>
      <c r="M1504" s="126">
        <v>1.3435999999999999</v>
      </c>
      <c r="N1504" s="126">
        <v>4.3083999999999998</v>
      </c>
      <c r="O1504" s="126">
        <v>8.0591000000000008</v>
      </c>
      <c r="P1504" s="126">
        <v>7.2244000000000002</v>
      </c>
      <c r="Q1504" s="126">
        <v>6.4440999999999997</v>
      </c>
      <c r="R1504" s="126">
        <v>7.9217000000000004</v>
      </c>
      <c r="S1504" s="118"/>
    </row>
    <row r="1505" spans="1:19" x14ac:dyDescent="0.3">
      <c r="A1505" s="122" t="s">
        <v>1374</v>
      </c>
      <c r="B1505" s="122" t="s">
        <v>1380</v>
      </c>
      <c r="C1505" s="122">
        <v>119341</v>
      </c>
      <c r="D1505" s="125">
        <v>44260</v>
      </c>
      <c r="E1505" s="126">
        <v>35.0869</v>
      </c>
      <c r="F1505" s="126">
        <v>-62.102600000000002</v>
      </c>
      <c r="G1505" s="126">
        <v>-17.001999999999999</v>
      </c>
      <c r="H1505" s="126">
        <v>1.8433999999999999</v>
      </c>
      <c r="I1505" s="126">
        <v>-13.1539</v>
      </c>
      <c r="J1505" s="126">
        <v>-13.7049</v>
      </c>
      <c r="K1505" s="126">
        <v>-8.0114000000000001</v>
      </c>
      <c r="L1505" s="126">
        <v>-2.06E-2</v>
      </c>
      <c r="M1505" s="126">
        <v>2.1303000000000001</v>
      </c>
      <c r="N1505" s="126">
        <v>5.1289999999999996</v>
      </c>
      <c r="O1505" s="126">
        <v>8.9094999999999995</v>
      </c>
      <c r="P1505" s="126">
        <v>8.0614000000000008</v>
      </c>
      <c r="Q1505" s="126">
        <v>8.4968000000000004</v>
      </c>
      <c r="R1505" s="126">
        <v>8.7571999999999992</v>
      </c>
      <c r="S1505" s="118"/>
    </row>
    <row r="1506" spans="1:19" x14ac:dyDescent="0.3">
      <c r="A1506" s="122" t="s">
        <v>1374</v>
      </c>
      <c r="B1506" s="122" t="s">
        <v>1381</v>
      </c>
      <c r="C1506" s="122">
        <v>118299</v>
      </c>
      <c r="D1506" s="125">
        <v>44260</v>
      </c>
      <c r="E1506" s="126">
        <v>62.234299999999998</v>
      </c>
      <c r="F1506" s="126">
        <v>-34.101999999999997</v>
      </c>
      <c r="G1506" s="126">
        <v>-12.9672</v>
      </c>
      <c r="H1506" s="126">
        <v>2.02</v>
      </c>
      <c r="I1506" s="126">
        <v>-3.5996000000000001</v>
      </c>
      <c r="J1506" s="126">
        <v>-4.6688999999999998</v>
      </c>
      <c r="K1506" s="126">
        <v>-3.7877000000000001</v>
      </c>
      <c r="L1506" s="126">
        <v>1.9228000000000001</v>
      </c>
      <c r="M1506" s="126">
        <v>3.2322000000000002</v>
      </c>
      <c r="N1506" s="126">
        <v>5.9645999999999999</v>
      </c>
      <c r="O1506" s="126">
        <v>9.3863000000000003</v>
      </c>
      <c r="P1506" s="126">
        <v>9.5157000000000007</v>
      </c>
      <c r="Q1506" s="126">
        <v>9.1309000000000005</v>
      </c>
      <c r="R1506" s="126">
        <v>9.8462999999999994</v>
      </c>
      <c r="S1506" s="118"/>
    </row>
    <row r="1507" spans="1:19" x14ac:dyDescent="0.3">
      <c r="A1507" s="122" t="s">
        <v>1374</v>
      </c>
      <c r="B1507" s="122" t="s">
        <v>1382</v>
      </c>
      <c r="C1507" s="122">
        <v>100597</v>
      </c>
      <c r="D1507" s="125">
        <v>44260</v>
      </c>
      <c r="E1507" s="126">
        <v>59.570500000000003</v>
      </c>
      <c r="F1507" s="126">
        <v>-34.952800000000003</v>
      </c>
      <c r="G1507" s="126">
        <v>-13.791</v>
      </c>
      <c r="H1507" s="126">
        <v>1.1995</v>
      </c>
      <c r="I1507" s="126">
        <v>-4.4116999999999997</v>
      </c>
      <c r="J1507" s="126">
        <v>-5.4760999999999997</v>
      </c>
      <c r="K1507" s="126">
        <v>-4.5861000000000001</v>
      </c>
      <c r="L1507" s="126">
        <v>1.1235999999999999</v>
      </c>
      <c r="M1507" s="126">
        <v>2.4592000000000001</v>
      </c>
      <c r="N1507" s="126">
        <v>5.2084999999999999</v>
      </c>
      <c r="O1507" s="126">
        <v>8.6623000000000001</v>
      </c>
      <c r="P1507" s="126">
        <v>8.8206000000000007</v>
      </c>
      <c r="Q1507" s="126">
        <v>8.7834000000000003</v>
      </c>
      <c r="R1507" s="126">
        <v>9.0955999999999992</v>
      </c>
      <c r="S1507" s="118"/>
    </row>
    <row r="1508" spans="1:19" x14ac:dyDescent="0.3">
      <c r="A1508" s="122" t="s">
        <v>1374</v>
      </c>
      <c r="B1508" s="122" t="s">
        <v>1383</v>
      </c>
      <c r="C1508" s="122">
        <v>119099</v>
      </c>
      <c r="D1508" s="125">
        <v>44260</v>
      </c>
      <c r="E1508" s="126">
        <v>75.619299999999996</v>
      </c>
      <c r="F1508" s="126">
        <v>-54.461599999999997</v>
      </c>
      <c r="G1508" s="126">
        <v>-23.365100000000002</v>
      </c>
      <c r="H1508" s="126">
        <v>-2.7361</v>
      </c>
      <c r="I1508" s="126">
        <v>-11.197900000000001</v>
      </c>
      <c r="J1508" s="126">
        <v>-4.3143000000000002</v>
      </c>
      <c r="K1508" s="126">
        <v>-5.5189000000000004</v>
      </c>
      <c r="L1508" s="126">
        <v>2.2454999999999998</v>
      </c>
      <c r="M1508" s="126">
        <v>3.5074999999999998</v>
      </c>
      <c r="N1508" s="126">
        <v>7.2911999999999999</v>
      </c>
      <c r="O1508" s="126">
        <v>11.6242</v>
      </c>
      <c r="P1508" s="126">
        <v>10.0181</v>
      </c>
      <c r="Q1508" s="126">
        <v>8.9938000000000002</v>
      </c>
      <c r="R1508" s="126">
        <v>12.141500000000001</v>
      </c>
      <c r="S1508" s="118"/>
    </row>
    <row r="1509" spans="1:19" x14ac:dyDescent="0.3">
      <c r="A1509" s="122" t="s">
        <v>1374</v>
      </c>
      <c r="B1509" s="122" t="s">
        <v>1384</v>
      </c>
      <c r="C1509" s="122">
        <v>100084</v>
      </c>
      <c r="D1509" s="125">
        <v>44260</v>
      </c>
      <c r="E1509" s="126">
        <v>72.712000000000003</v>
      </c>
      <c r="F1509" s="126">
        <v>-54.984299999999998</v>
      </c>
      <c r="G1509" s="126">
        <v>-23.897400000000001</v>
      </c>
      <c r="H1509" s="126">
        <v>-3.2751999999999999</v>
      </c>
      <c r="I1509" s="126">
        <v>-11.729699999999999</v>
      </c>
      <c r="J1509" s="126">
        <v>-4.8440000000000003</v>
      </c>
      <c r="K1509" s="126">
        <v>-6.0416999999999996</v>
      </c>
      <c r="L1509" s="126">
        <v>1.7256</v>
      </c>
      <c r="M1509" s="126">
        <v>2.9819</v>
      </c>
      <c r="N1509" s="126">
        <v>6.7225999999999999</v>
      </c>
      <c r="O1509" s="126">
        <v>10.901199999999999</v>
      </c>
      <c r="P1509" s="126">
        <v>9.3356999999999992</v>
      </c>
      <c r="Q1509" s="126">
        <v>9.6931999999999992</v>
      </c>
      <c r="R1509" s="126">
        <v>11.5342</v>
      </c>
      <c r="S1509" s="118"/>
    </row>
    <row r="1510" spans="1:19" x14ac:dyDescent="0.3">
      <c r="A1510" s="122" t="s">
        <v>1374</v>
      </c>
      <c r="B1510" s="122" t="s">
        <v>1385</v>
      </c>
      <c r="C1510" s="122">
        <v>140298</v>
      </c>
      <c r="D1510" s="125">
        <v>44260</v>
      </c>
      <c r="E1510" s="126">
        <v>19.3629</v>
      </c>
      <c r="F1510" s="126">
        <v>-82.566400000000002</v>
      </c>
      <c r="G1510" s="126">
        <v>-31.399100000000001</v>
      </c>
      <c r="H1510" s="126">
        <v>-7.6098999999999997</v>
      </c>
      <c r="I1510" s="126">
        <v>-4.3654999999999999</v>
      </c>
      <c r="J1510" s="126">
        <v>-5.3369999999999997</v>
      </c>
      <c r="K1510" s="126">
        <v>-4.6275000000000004</v>
      </c>
      <c r="L1510" s="126">
        <v>3.9575</v>
      </c>
      <c r="M1510" s="126">
        <v>5.8635000000000002</v>
      </c>
      <c r="N1510" s="126">
        <v>8.9093999999999998</v>
      </c>
      <c r="O1510" s="126">
        <v>10.045</v>
      </c>
      <c r="P1510" s="126">
        <v>9.6681000000000008</v>
      </c>
      <c r="Q1510" s="126">
        <v>9.8109999999999999</v>
      </c>
      <c r="R1510" s="126">
        <v>11.6896</v>
      </c>
      <c r="S1510" s="118"/>
    </row>
    <row r="1511" spans="1:19" x14ac:dyDescent="0.3">
      <c r="A1511" s="122" t="s">
        <v>1374</v>
      </c>
      <c r="B1511" s="122" t="s">
        <v>1386</v>
      </c>
      <c r="C1511" s="122">
        <v>140297</v>
      </c>
      <c r="D1511" s="125">
        <v>44260</v>
      </c>
      <c r="E1511" s="126">
        <v>18.7364</v>
      </c>
      <c r="F1511" s="126">
        <v>-83.381699999999995</v>
      </c>
      <c r="G1511" s="126">
        <v>-32.187800000000003</v>
      </c>
      <c r="H1511" s="126">
        <v>-8.4465000000000003</v>
      </c>
      <c r="I1511" s="126">
        <v>-5.0415999999999999</v>
      </c>
      <c r="J1511" s="126">
        <v>-5.9284999999999997</v>
      </c>
      <c r="K1511" s="126">
        <v>-5.1437999999999997</v>
      </c>
      <c r="L1511" s="126">
        <v>3.4504000000000001</v>
      </c>
      <c r="M1511" s="126">
        <v>5.3446999999999996</v>
      </c>
      <c r="N1511" s="126">
        <v>8.41</v>
      </c>
      <c r="O1511" s="126">
        <v>9.5321999999999996</v>
      </c>
      <c r="P1511" s="126">
        <v>9.1430000000000007</v>
      </c>
      <c r="Q1511" s="126">
        <v>9.3005999999999993</v>
      </c>
      <c r="R1511" s="126">
        <v>11.123200000000001</v>
      </c>
      <c r="S1511" s="118"/>
    </row>
    <row r="1512" spans="1:19" x14ac:dyDescent="0.3">
      <c r="A1512" s="122" t="s">
        <v>1374</v>
      </c>
      <c r="B1512" s="122" t="s">
        <v>1387</v>
      </c>
      <c r="C1512" s="122">
        <v>100493</v>
      </c>
      <c r="D1512" s="125">
        <v>44260</v>
      </c>
      <c r="E1512" s="126">
        <v>46.572600000000001</v>
      </c>
      <c r="F1512" s="126">
        <v>-77.970200000000006</v>
      </c>
      <c r="G1512" s="126">
        <v>-27.134499999999999</v>
      </c>
      <c r="H1512" s="126">
        <v>-3.7480000000000002</v>
      </c>
      <c r="I1512" s="126">
        <v>-13.2714</v>
      </c>
      <c r="J1512" s="126">
        <v>-11.408799999999999</v>
      </c>
      <c r="K1512" s="126">
        <v>-7.23</v>
      </c>
      <c r="L1512" s="126">
        <v>-1.1597999999999999</v>
      </c>
      <c r="M1512" s="126">
        <v>-0.28449999999999998</v>
      </c>
      <c r="N1512" s="126">
        <v>2.0344000000000002</v>
      </c>
      <c r="O1512" s="126">
        <v>7.3521000000000001</v>
      </c>
      <c r="P1512" s="126">
        <v>6.6737000000000002</v>
      </c>
      <c r="Q1512" s="126">
        <v>8.3177000000000003</v>
      </c>
      <c r="R1512" s="126">
        <v>6.8224999999999998</v>
      </c>
      <c r="S1512" s="118"/>
    </row>
    <row r="1513" spans="1:19" x14ac:dyDescent="0.3">
      <c r="A1513" s="122" t="s">
        <v>1374</v>
      </c>
      <c r="B1513" s="122" t="s">
        <v>1388</v>
      </c>
      <c r="C1513" s="122">
        <v>118498</v>
      </c>
      <c r="D1513" s="125">
        <v>44260</v>
      </c>
      <c r="E1513" s="126">
        <v>49.979500000000002</v>
      </c>
      <c r="F1513" s="126">
        <v>-77.538799999999995</v>
      </c>
      <c r="G1513" s="126">
        <v>-26.718800000000002</v>
      </c>
      <c r="H1513" s="126">
        <v>-3.3260000000000001</v>
      </c>
      <c r="I1513" s="126">
        <v>-12.858000000000001</v>
      </c>
      <c r="J1513" s="126">
        <v>-10.994</v>
      </c>
      <c r="K1513" s="126">
        <v>-6.7996999999999996</v>
      </c>
      <c r="L1513" s="126">
        <v>-0.71330000000000005</v>
      </c>
      <c r="M1513" s="126">
        <v>0.1749</v>
      </c>
      <c r="N1513" s="126">
        <v>2.5331999999999999</v>
      </c>
      <c r="O1513" s="126">
        <v>8.0611999999999995</v>
      </c>
      <c r="P1513" s="126">
        <v>7.5084999999999997</v>
      </c>
      <c r="Q1513" s="126">
        <v>7.9061000000000003</v>
      </c>
      <c r="R1513" s="126">
        <v>7.3704999999999998</v>
      </c>
      <c r="S1513" s="118"/>
    </row>
    <row r="1514" spans="1:19" x14ac:dyDescent="0.3">
      <c r="A1514" s="122" t="s">
        <v>1374</v>
      </c>
      <c r="B1514" s="122" t="s">
        <v>1389</v>
      </c>
      <c r="C1514" s="122">
        <v>101083</v>
      </c>
      <c r="D1514" s="125">
        <v>44260</v>
      </c>
      <c r="E1514" s="126">
        <v>42.9589</v>
      </c>
      <c r="F1514" s="126">
        <v>-65.305899999999994</v>
      </c>
      <c r="G1514" s="126">
        <v>-20.639700000000001</v>
      </c>
      <c r="H1514" s="126">
        <v>-2.8386999999999998</v>
      </c>
      <c r="I1514" s="126">
        <v>-11.309799999999999</v>
      </c>
      <c r="J1514" s="126">
        <v>-9.3693000000000008</v>
      </c>
      <c r="K1514" s="126">
        <v>-6.8887999999999998</v>
      </c>
      <c r="L1514" s="126">
        <v>0.64070000000000005</v>
      </c>
      <c r="M1514" s="126">
        <v>2.625</v>
      </c>
      <c r="N1514" s="126">
        <v>5.0445000000000002</v>
      </c>
      <c r="O1514" s="126">
        <v>7.7461000000000002</v>
      </c>
      <c r="P1514" s="126">
        <v>7.9610000000000003</v>
      </c>
      <c r="Q1514" s="126">
        <v>7.7104999999999997</v>
      </c>
      <c r="R1514" s="126">
        <v>7.8475000000000001</v>
      </c>
      <c r="S1514" s="118"/>
    </row>
    <row r="1515" spans="1:19" x14ac:dyDescent="0.3">
      <c r="A1515" s="122" t="s">
        <v>1374</v>
      </c>
      <c r="B1515" s="122" t="s">
        <v>1390</v>
      </c>
      <c r="C1515" s="122">
        <v>119116</v>
      </c>
      <c r="D1515" s="125">
        <v>44260</v>
      </c>
      <c r="E1515" s="126">
        <v>44.381700000000002</v>
      </c>
      <c r="F1515" s="126">
        <v>-64.773099999999999</v>
      </c>
      <c r="G1515" s="126">
        <v>-20.197700000000001</v>
      </c>
      <c r="H1515" s="126">
        <v>-2.3839000000000001</v>
      </c>
      <c r="I1515" s="126">
        <v>-10.8674</v>
      </c>
      <c r="J1515" s="126">
        <v>-8.9232999999999993</v>
      </c>
      <c r="K1515" s="126">
        <v>-6.4223999999999997</v>
      </c>
      <c r="L1515" s="126">
        <v>1.1132</v>
      </c>
      <c r="M1515" s="126">
        <v>3.0872999999999999</v>
      </c>
      <c r="N1515" s="126">
        <v>5.5126999999999997</v>
      </c>
      <c r="O1515" s="126">
        <v>8.1735000000000007</v>
      </c>
      <c r="P1515" s="126">
        <v>8.4030000000000005</v>
      </c>
      <c r="Q1515" s="126">
        <v>8.4591999999999992</v>
      </c>
      <c r="R1515" s="126">
        <v>8.2949999999999999</v>
      </c>
      <c r="S1515" s="118"/>
    </row>
    <row r="1516" spans="1:19" x14ac:dyDescent="0.3">
      <c r="A1516" s="122" t="s">
        <v>1374</v>
      </c>
      <c r="B1516" s="122" t="s">
        <v>1391</v>
      </c>
      <c r="C1516" s="122">
        <v>100369</v>
      </c>
      <c r="D1516" s="125">
        <v>44260</v>
      </c>
      <c r="E1516" s="126">
        <v>77.088899999999995</v>
      </c>
      <c r="F1516" s="126">
        <v>-83.189700000000002</v>
      </c>
      <c r="G1516" s="126">
        <v>-28.5625</v>
      </c>
      <c r="H1516" s="126">
        <v>3.4519000000000002</v>
      </c>
      <c r="I1516" s="126">
        <v>-7.6368999999999998</v>
      </c>
      <c r="J1516" s="126">
        <v>-5.6722000000000001</v>
      </c>
      <c r="K1516" s="126">
        <v>-3.0547</v>
      </c>
      <c r="L1516" s="126">
        <v>1.9616</v>
      </c>
      <c r="M1516" s="126">
        <v>3.4908999999999999</v>
      </c>
      <c r="N1516" s="126">
        <v>7.4729000000000001</v>
      </c>
      <c r="O1516" s="126">
        <v>10.2342</v>
      </c>
      <c r="P1516" s="126">
        <v>9.7124000000000006</v>
      </c>
      <c r="Q1516" s="126">
        <v>9.9367000000000001</v>
      </c>
      <c r="R1516" s="126">
        <v>10.7484</v>
      </c>
      <c r="S1516" s="118"/>
    </row>
    <row r="1517" spans="1:19" x14ac:dyDescent="0.3">
      <c r="A1517" s="122" t="s">
        <v>1374</v>
      </c>
      <c r="B1517" s="122" t="s">
        <v>1392</v>
      </c>
      <c r="C1517" s="122">
        <v>120590</v>
      </c>
      <c r="D1517" s="125">
        <v>44260</v>
      </c>
      <c r="E1517" s="126">
        <v>81.097399999999993</v>
      </c>
      <c r="F1517" s="126">
        <v>-82.581699999999998</v>
      </c>
      <c r="G1517" s="126">
        <v>-27.975300000000001</v>
      </c>
      <c r="H1517" s="126">
        <v>4.0602999999999998</v>
      </c>
      <c r="I1517" s="126">
        <v>-7.0308000000000002</v>
      </c>
      <c r="J1517" s="126">
        <v>-5.0660999999999996</v>
      </c>
      <c r="K1517" s="126">
        <v>-2.4489999999999998</v>
      </c>
      <c r="L1517" s="126">
        <v>2.5783999999999998</v>
      </c>
      <c r="M1517" s="126">
        <v>4.1100000000000003</v>
      </c>
      <c r="N1517" s="126">
        <v>8.0343999999999998</v>
      </c>
      <c r="O1517" s="126">
        <v>10.7928</v>
      </c>
      <c r="P1517" s="126">
        <v>10.311400000000001</v>
      </c>
      <c r="Q1517" s="126">
        <v>9.3719000000000001</v>
      </c>
      <c r="R1517" s="126">
        <v>11.3081</v>
      </c>
      <c r="S1517" s="118"/>
    </row>
    <row r="1518" spans="1:19" x14ac:dyDescent="0.3">
      <c r="A1518" s="122" t="s">
        <v>1374</v>
      </c>
      <c r="B1518" s="122" t="s">
        <v>1393</v>
      </c>
      <c r="C1518" s="122">
        <v>118030</v>
      </c>
      <c r="D1518" s="125">
        <v>44260</v>
      </c>
      <c r="E1518" s="126">
        <v>16.823499999999999</v>
      </c>
      <c r="F1518" s="126">
        <v>-50.048699999999997</v>
      </c>
      <c r="G1518" s="126">
        <v>-15.601000000000001</v>
      </c>
      <c r="H1518" s="126">
        <v>-5.109</v>
      </c>
      <c r="I1518" s="126">
        <v>-14.65</v>
      </c>
      <c r="J1518" s="126">
        <v>-8.7126999999999999</v>
      </c>
      <c r="K1518" s="126">
        <v>-7.4938000000000002</v>
      </c>
      <c r="L1518" s="126">
        <v>-0.14410000000000001</v>
      </c>
      <c r="M1518" s="126">
        <v>0.3538</v>
      </c>
      <c r="N1518" s="126">
        <v>2.7627999999999999</v>
      </c>
      <c r="O1518" s="126">
        <v>7.383</v>
      </c>
      <c r="P1518" s="126">
        <v>6.0465</v>
      </c>
      <c r="Q1518" s="126">
        <v>6.5426000000000002</v>
      </c>
      <c r="R1518" s="126">
        <v>6.3013000000000003</v>
      </c>
      <c r="S1518" s="119" t="s">
        <v>1846</v>
      </c>
    </row>
    <row r="1519" spans="1:19" x14ac:dyDescent="0.3">
      <c r="A1519" s="122" t="s">
        <v>1374</v>
      </c>
      <c r="B1519" s="122" t="s">
        <v>1394</v>
      </c>
      <c r="C1519" s="122">
        <v>118341</v>
      </c>
      <c r="D1519" s="125">
        <v>44260</v>
      </c>
      <c r="E1519" s="126">
        <v>17.777799999999999</v>
      </c>
      <c r="F1519" s="126">
        <v>-49.208500000000001</v>
      </c>
      <c r="G1519" s="126">
        <v>-14.9011</v>
      </c>
      <c r="H1519" s="126">
        <v>-4.3372999999999999</v>
      </c>
      <c r="I1519" s="126">
        <v>-13.881600000000001</v>
      </c>
      <c r="J1519" s="126">
        <v>-7.9438000000000004</v>
      </c>
      <c r="K1519" s="126">
        <v>-6.75</v>
      </c>
      <c r="L1519" s="126">
        <v>0.6371</v>
      </c>
      <c r="M1519" s="126">
        <v>1.1682999999999999</v>
      </c>
      <c r="N1519" s="126">
        <v>3.6347</v>
      </c>
      <c r="O1519" s="126">
        <v>8.2370999999999999</v>
      </c>
      <c r="P1519" s="126">
        <v>6.9972000000000003</v>
      </c>
      <c r="Q1519" s="126">
        <v>7.2096</v>
      </c>
      <c r="R1519" s="126">
        <v>7.1889000000000003</v>
      </c>
      <c r="S1519" s="119" t="s">
        <v>1846</v>
      </c>
    </row>
    <row r="1520" spans="1:19" x14ac:dyDescent="0.3">
      <c r="A1520" s="122" t="s">
        <v>1374</v>
      </c>
      <c r="B1520" s="122" t="s">
        <v>1395</v>
      </c>
      <c r="C1520" s="122">
        <v>118464</v>
      </c>
      <c r="D1520" s="125">
        <v>44260</v>
      </c>
      <c r="E1520" s="126">
        <v>28.635400000000001</v>
      </c>
      <c r="F1520" s="126">
        <v>-82.791200000000003</v>
      </c>
      <c r="G1520" s="126">
        <v>-29.457799999999999</v>
      </c>
      <c r="H1520" s="126">
        <v>-5.8930999999999996</v>
      </c>
      <c r="I1520" s="126">
        <v>-15.9468</v>
      </c>
      <c r="J1520" s="126">
        <v>-13.805099999999999</v>
      </c>
      <c r="K1520" s="126">
        <v>-8.2182999999999993</v>
      </c>
      <c r="L1520" s="126">
        <v>1.1793</v>
      </c>
      <c r="M1520" s="126">
        <v>3.3094999999999999</v>
      </c>
      <c r="N1520" s="126">
        <v>7.4059999999999997</v>
      </c>
      <c r="O1520" s="126">
        <v>11.784599999999999</v>
      </c>
      <c r="P1520" s="126">
        <v>10.158200000000001</v>
      </c>
      <c r="Q1520" s="126">
        <v>9.9925999999999995</v>
      </c>
      <c r="R1520" s="126">
        <v>12.6411</v>
      </c>
      <c r="S1520" s="119"/>
    </row>
    <row r="1521" spans="1:19" x14ac:dyDescent="0.3">
      <c r="A1521" s="122" t="s">
        <v>1374</v>
      </c>
      <c r="B1521" s="122" t="s">
        <v>1396</v>
      </c>
      <c r="C1521" s="122">
        <v>111525</v>
      </c>
      <c r="D1521" s="125">
        <v>44260</v>
      </c>
      <c r="E1521" s="126">
        <v>27.212599999999998</v>
      </c>
      <c r="F1521" s="126">
        <v>-83.371499999999997</v>
      </c>
      <c r="G1521" s="126">
        <v>-30.059899999999999</v>
      </c>
      <c r="H1521" s="126">
        <v>-6.5258000000000003</v>
      </c>
      <c r="I1521" s="126">
        <v>-16.571999999999999</v>
      </c>
      <c r="J1521" s="126">
        <v>-14.4251</v>
      </c>
      <c r="K1521" s="126">
        <v>-8.8333999999999993</v>
      </c>
      <c r="L1521" s="126">
        <v>0.55200000000000005</v>
      </c>
      <c r="M1521" s="126">
        <v>2.6726000000000001</v>
      </c>
      <c r="N1521" s="126">
        <v>6.7445000000000004</v>
      </c>
      <c r="O1521" s="126">
        <v>11.1226</v>
      </c>
      <c r="P1521" s="126">
        <v>9.5123999999999995</v>
      </c>
      <c r="Q1521" s="126">
        <v>8.5154999999999994</v>
      </c>
      <c r="R1521" s="126">
        <v>11.984500000000001</v>
      </c>
      <c r="S1521" s="119"/>
    </row>
    <row r="1522" spans="1:19" x14ac:dyDescent="0.3">
      <c r="A1522" s="122" t="s">
        <v>1374</v>
      </c>
      <c r="B1522" s="122" t="s">
        <v>1397</v>
      </c>
      <c r="C1522" s="122">
        <v>107477</v>
      </c>
      <c r="D1522" s="125">
        <v>44260</v>
      </c>
      <c r="E1522" s="126">
        <v>2219.9859999999999</v>
      </c>
      <c r="F1522" s="126">
        <v>-60.917700000000004</v>
      </c>
      <c r="G1522" s="126">
        <v>-21.422799999999999</v>
      </c>
      <c r="H1522" s="126">
        <v>1.3128</v>
      </c>
      <c r="I1522" s="126">
        <v>-7.0278</v>
      </c>
      <c r="J1522" s="126">
        <v>-6.8369</v>
      </c>
      <c r="K1522" s="126">
        <v>-7.3962000000000003</v>
      </c>
      <c r="L1522" s="126">
        <v>-1.5396000000000001</v>
      </c>
      <c r="M1522" s="126">
        <v>0.54500000000000004</v>
      </c>
      <c r="N1522" s="126">
        <v>3.0059</v>
      </c>
      <c r="O1522" s="126">
        <v>8.3344000000000005</v>
      </c>
      <c r="P1522" s="126">
        <v>7.7164999999999999</v>
      </c>
      <c r="Q1522" s="126">
        <v>6.2884000000000002</v>
      </c>
      <c r="R1522" s="126">
        <v>7.6638000000000002</v>
      </c>
      <c r="S1522" s="119"/>
    </row>
    <row r="1523" spans="1:19" x14ac:dyDescent="0.3">
      <c r="A1523" s="122" t="s">
        <v>1374</v>
      </c>
      <c r="B1523" s="122" t="s">
        <v>1398</v>
      </c>
      <c r="C1523" s="122">
        <v>120520</v>
      </c>
      <c r="D1523" s="125">
        <v>44260</v>
      </c>
      <c r="E1523" s="126">
        <v>2375.5819999999999</v>
      </c>
      <c r="F1523" s="126">
        <v>-60.148600000000002</v>
      </c>
      <c r="G1523" s="126">
        <v>-20.6539</v>
      </c>
      <c r="H1523" s="126">
        <v>2.0832000000000002</v>
      </c>
      <c r="I1523" s="126">
        <v>-6.2599</v>
      </c>
      <c r="J1523" s="126">
        <v>-6.0708000000000002</v>
      </c>
      <c r="K1523" s="126">
        <v>-6.6401000000000003</v>
      </c>
      <c r="L1523" s="126">
        <v>-0.77380000000000004</v>
      </c>
      <c r="M1523" s="126">
        <v>1.3205</v>
      </c>
      <c r="N1523" s="126">
        <v>3.8607999999999998</v>
      </c>
      <c r="O1523" s="126">
        <v>9.1830999999999996</v>
      </c>
      <c r="P1523" s="126">
        <v>8.5490999999999993</v>
      </c>
      <c r="Q1523" s="126">
        <v>8.2199000000000009</v>
      </c>
      <c r="R1523" s="126">
        <v>8.5236999999999998</v>
      </c>
      <c r="S1523" s="119"/>
    </row>
    <row r="1524" spans="1:19" x14ac:dyDescent="0.3">
      <c r="A1524" s="122" t="s">
        <v>1374</v>
      </c>
      <c r="B1524" s="122" t="s">
        <v>1399</v>
      </c>
      <c r="C1524" s="122">
        <v>119757</v>
      </c>
      <c r="D1524" s="125">
        <v>44260</v>
      </c>
      <c r="E1524" s="126">
        <v>83.293400000000005</v>
      </c>
      <c r="F1524" s="126">
        <v>-73.121899999999997</v>
      </c>
      <c r="G1524" s="126">
        <v>-25.392299999999999</v>
      </c>
      <c r="H1524" s="126">
        <v>1.0707</v>
      </c>
      <c r="I1524" s="126">
        <v>-13.9308</v>
      </c>
      <c r="J1524" s="126">
        <v>-11.0825</v>
      </c>
      <c r="K1524" s="126">
        <v>-5.6384999999999996</v>
      </c>
      <c r="L1524" s="126">
        <v>2.5226000000000002</v>
      </c>
      <c r="M1524" s="126">
        <v>3.5583999999999998</v>
      </c>
      <c r="N1524" s="126">
        <v>7.819</v>
      </c>
      <c r="O1524" s="126">
        <v>10.9688</v>
      </c>
      <c r="P1524" s="126">
        <v>9.9185999999999996</v>
      </c>
      <c r="Q1524" s="126">
        <v>9.1347000000000005</v>
      </c>
      <c r="R1524" s="126">
        <v>11.224500000000001</v>
      </c>
      <c r="S1524" s="119"/>
    </row>
    <row r="1525" spans="1:19" x14ac:dyDescent="0.3">
      <c r="A1525" s="122" t="s">
        <v>1374</v>
      </c>
      <c r="B1525" s="122" t="s">
        <v>1400</v>
      </c>
      <c r="C1525" s="122">
        <v>100265</v>
      </c>
      <c r="D1525" s="125">
        <v>44260</v>
      </c>
      <c r="E1525" s="126">
        <v>74.952500000000001</v>
      </c>
      <c r="F1525" s="126">
        <v>-74.112899999999996</v>
      </c>
      <c r="G1525" s="126">
        <v>-26.385400000000001</v>
      </c>
      <c r="H1525" s="126">
        <v>6.9599999999999995E-2</v>
      </c>
      <c r="I1525" s="126">
        <v>-14.923</v>
      </c>
      <c r="J1525" s="126">
        <v>-12.0771</v>
      </c>
      <c r="K1525" s="126">
        <v>-6.6456999999999997</v>
      </c>
      <c r="L1525" s="126">
        <v>1.4809000000000001</v>
      </c>
      <c r="M1525" s="126">
        <v>2.5102000000000002</v>
      </c>
      <c r="N1525" s="126">
        <v>6.7248000000000001</v>
      </c>
      <c r="O1525" s="126">
        <v>9.8363999999999994</v>
      </c>
      <c r="P1525" s="126">
        <v>8.8084000000000007</v>
      </c>
      <c r="Q1525" s="126">
        <v>9.4989000000000008</v>
      </c>
      <c r="R1525" s="126">
        <v>10.101599999999999</v>
      </c>
      <c r="S1525" s="119"/>
    </row>
    <row r="1526" spans="1:19" x14ac:dyDescent="0.3">
      <c r="A1526" s="122" t="s">
        <v>1374</v>
      </c>
      <c r="B1526" s="122" t="s">
        <v>1401</v>
      </c>
      <c r="C1526" s="122">
        <v>119425</v>
      </c>
      <c r="D1526" s="125">
        <v>44260</v>
      </c>
      <c r="E1526" s="126">
        <v>57.6419</v>
      </c>
      <c r="F1526" s="126">
        <v>-79.548599999999993</v>
      </c>
      <c r="G1526" s="126">
        <v>-27.797999999999998</v>
      </c>
      <c r="H1526" s="126">
        <v>-3.0286</v>
      </c>
      <c r="I1526" s="126">
        <v>-14.1854</v>
      </c>
      <c r="J1526" s="126">
        <v>-14.9824</v>
      </c>
      <c r="K1526" s="126">
        <v>-8.6574000000000009</v>
      </c>
      <c r="L1526" s="126">
        <v>0.57289999999999996</v>
      </c>
      <c r="M1526" s="126">
        <v>3.2934999999999999</v>
      </c>
      <c r="N1526" s="126">
        <v>6.3773</v>
      </c>
      <c r="O1526" s="126">
        <v>9.4009</v>
      </c>
      <c r="P1526" s="126">
        <v>9.2467000000000006</v>
      </c>
      <c r="Q1526" s="126">
        <v>9.9106000000000005</v>
      </c>
      <c r="R1526" s="126">
        <v>9.5510000000000002</v>
      </c>
      <c r="S1526" s="119"/>
    </row>
    <row r="1527" spans="1:19" x14ac:dyDescent="0.3">
      <c r="A1527" s="122" t="s">
        <v>1374</v>
      </c>
      <c r="B1527" s="122" t="s">
        <v>1402</v>
      </c>
      <c r="C1527" s="122">
        <v>112429</v>
      </c>
      <c r="D1527" s="125">
        <v>44260</v>
      </c>
      <c r="E1527" s="126">
        <v>52.965600000000002</v>
      </c>
      <c r="F1527" s="126">
        <v>-80.861699999999999</v>
      </c>
      <c r="G1527" s="126">
        <v>-29.057500000000001</v>
      </c>
      <c r="H1527" s="126">
        <v>-4.2887000000000004</v>
      </c>
      <c r="I1527" s="126">
        <v>-15.388999999999999</v>
      </c>
      <c r="J1527" s="126">
        <v>-16.197399999999998</v>
      </c>
      <c r="K1527" s="126">
        <v>-9.8201000000000001</v>
      </c>
      <c r="L1527" s="126">
        <v>-0.58860000000000001</v>
      </c>
      <c r="M1527" s="126">
        <v>2.1074000000000002</v>
      </c>
      <c r="N1527" s="126">
        <v>5.1314000000000002</v>
      </c>
      <c r="O1527" s="126">
        <v>8.0437999999999992</v>
      </c>
      <c r="P1527" s="126">
        <v>7.8047000000000004</v>
      </c>
      <c r="Q1527" s="126">
        <v>8.2833000000000006</v>
      </c>
      <c r="R1527" s="126">
        <v>8.2378999999999998</v>
      </c>
      <c r="S1527" s="119"/>
    </row>
    <row r="1528" spans="1:19" x14ac:dyDescent="0.3">
      <c r="A1528" s="122" t="s">
        <v>1374</v>
      </c>
      <c r="B1528" s="122" t="s">
        <v>1403</v>
      </c>
      <c r="C1528" s="122">
        <v>120282</v>
      </c>
      <c r="D1528" s="125">
        <v>44260</v>
      </c>
      <c r="E1528" s="126">
        <v>50.803899999999999</v>
      </c>
      <c r="F1528" s="126">
        <v>-30.580300000000001</v>
      </c>
      <c r="G1528" s="126">
        <v>-10.7433</v>
      </c>
      <c r="H1528" s="126">
        <v>-0.37969999999999998</v>
      </c>
      <c r="I1528" s="126">
        <v>-2.8607999999999998</v>
      </c>
      <c r="J1528" s="126">
        <v>-3.0819999999999999</v>
      </c>
      <c r="K1528" s="126">
        <v>-3.4921000000000002</v>
      </c>
      <c r="L1528" s="126">
        <v>2.6469</v>
      </c>
      <c r="M1528" s="126">
        <v>3.9567999999999999</v>
      </c>
      <c r="N1528" s="126">
        <v>6.8030999999999997</v>
      </c>
      <c r="O1528" s="126">
        <v>10.8711</v>
      </c>
      <c r="P1528" s="126">
        <v>9.4011999999999993</v>
      </c>
      <c r="Q1528" s="126">
        <v>8.4601000000000006</v>
      </c>
      <c r="R1528" s="126">
        <v>10.316800000000001</v>
      </c>
      <c r="S1528" s="119"/>
    </row>
    <row r="1529" spans="1:19" x14ac:dyDescent="0.3">
      <c r="A1529" s="122" t="s">
        <v>1374</v>
      </c>
      <c r="B1529" s="122" t="s">
        <v>1404</v>
      </c>
      <c r="C1529" s="122">
        <v>100317</v>
      </c>
      <c r="D1529" s="125">
        <v>44260</v>
      </c>
      <c r="E1529" s="126">
        <v>47.573500000000003</v>
      </c>
      <c r="F1529" s="126">
        <v>-31.276299999999999</v>
      </c>
      <c r="G1529" s="126">
        <v>-11.4466</v>
      </c>
      <c r="H1529" s="126">
        <v>-1.0958000000000001</v>
      </c>
      <c r="I1529" s="126">
        <v>-3.5752000000000002</v>
      </c>
      <c r="J1529" s="126">
        <v>-3.7949000000000002</v>
      </c>
      <c r="K1529" s="126">
        <v>-4.2023000000000001</v>
      </c>
      <c r="L1529" s="126">
        <v>1.9224000000000001</v>
      </c>
      <c r="M1529" s="126">
        <v>3.2014</v>
      </c>
      <c r="N1529" s="126">
        <v>5.9720000000000004</v>
      </c>
      <c r="O1529" s="126">
        <v>9.9892000000000003</v>
      </c>
      <c r="P1529" s="126">
        <v>8.4515999999999991</v>
      </c>
      <c r="Q1529" s="126">
        <v>7.6048999999999998</v>
      </c>
      <c r="R1529" s="126">
        <v>9.5088000000000008</v>
      </c>
      <c r="S1529" s="119"/>
    </row>
    <row r="1530" spans="1:19" x14ac:dyDescent="0.3">
      <c r="A1530" s="122" t="s">
        <v>1374</v>
      </c>
      <c r="B1530" s="122" t="s">
        <v>1405</v>
      </c>
      <c r="C1530" s="122">
        <v>109720</v>
      </c>
      <c r="D1530" s="125">
        <v>44260</v>
      </c>
      <c r="E1530" s="126">
        <v>29.670999999999999</v>
      </c>
      <c r="F1530" s="126">
        <v>-77.090699999999998</v>
      </c>
      <c r="G1530" s="126">
        <v>-26.635999999999999</v>
      </c>
      <c r="H1530" s="126">
        <v>1.1600999999999999</v>
      </c>
      <c r="I1530" s="126">
        <v>-13.5786</v>
      </c>
      <c r="J1530" s="126">
        <v>-11.2028</v>
      </c>
      <c r="K1530" s="126">
        <v>-8.4975000000000005</v>
      </c>
      <c r="L1530" s="126">
        <v>-0.84940000000000004</v>
      </c>
      <c r="M1530" s="126">
        <v>1.4341999999999999</v>
      </c>
      <c r="N1530" s="126">
        <v>4.6984000000000004</v>
      </c>
      <c r="O1530" s="126">
        <v>10.1486</v>
      </c>
      <c r="P1530" s="126">
        <v>9.6760000000000002</v>
      </c>
      <c r="Q1530" s="126">
        <v>9.0582999999999991</v>
      </c>
      <c r="R1530" s="126">
        <v>10.223599999999999</v>
      </c>
      <c r="S1530" s="119"/>
    </row>
    <row r="1531" spans="1:19" x14ac:dyDescent="0.3">
      <c r="A1531" s="122" t="s">
        <v>1374</v>
      </c>
      <c r="B1531" s="122" t="s">
        <v>1406</v>
      </c>
      <c r="C1531" s="122">
        <v>118673</v>
      </c>
      <c r="D1531" s="125">
        <v>44260</v>
      </c>
      <c r="E1531" s="126">
        <v>32.311999999999998</v>
      </c>
      <c r="F1531" s="126">
        <v>-75.9773</v>
      </c>
      <c r="G1531" s="126">
        <v>-25.625699999999998</v>
      </c>
      <c r="H1531" s="126">
        <v>2.1471</v>
      </c>
      <c r="I1531" s="126">
        <v>-12.616</v>
      </c>
      <c r="J1531" s="126">
        <v>-10.238799999999999</v>
      </c>
      <c r="K1531" s="126">
        <v>-7.5453999999999999</v>
      </c>
      <c r="L1531" s="126">
        <v>0.11990000000000001</v>
      </c>
      <c r="M1531" s="126">
        <v>2.4188999999999998</v>
      </c>
      <c r="N1531" s="126">
        <v>5.7142999999999997</v>
      </c>
      <c r="O1531" s="126">
        <v>11.1845</v>
      </c>
      <c r="P1531" s="126">
        <v>10.9351</v>
      </c>
      <c r="Q1531" s="126">
        <v>10.753299999999999</v>
      </c>
      <c r="R1531" s="126">
        <v>11.256399999999999</v>
      </c>
      <c r="S1531" s="119"/>
    </row>
    <row r="1532" spans="1:19" x14ac:dyDescent="0.3">
      <c r="A1532" s="122" t="s">
        <v>1374</v>
      </c>
      <c r="B1532" s="122" t="s">
        <v>1407</v>
      </c>
      <c r="C1532" s="122">
        <v>138470</v>
      </c>
      <c r="D1532" s="125">
        <v>44260</v>
      </c>
      <c r="E1532" s="126">
        <v>23.593399999999999</v>
      </c>
      <c r="F1532" s="126">
        <v>-55.300199999999997</v>
      </c>
      <c r="G1532" s="126">
        <v>-18.6905</v>
      </c>
      <c r="H1532" s="126">
        <v>-0.26519999999999999</v>
      </c>
      <c r="I1532" s="126">
        <v>-8.6121999999999996</v>
      </c>
      <c r="J1532" s="126">
        <v>-7.7222999999999997</v>
      </c>
      <c r="K1532" s="126">
        <v>-5.2580999999999998</v>
      </c>
      <c r="L1532" s="126">
        <v>0.6028</v>
      </c>
      <c r="M1532" s="126">
        <v>2.4666999999999999</v>
      </c>
      <c r="N1532" s="126">
        <v>4.1890000000000001</v>
      </c>
      <c r="O1532" s="126">
        <v>7.9531000000000001</v>
      </c>
      <c r="P1532" s="126">
        <v>7.8606999999999996</v>
      </c>
      <c r="Q1532" s="126">
        <v>7.1906999999999996</v>
      </c>
      <c r="R1532" s="126">
        <v>8.7165999999999997</v>
      </c>
      <c r="S1532" s="119"/>
    </row>
    <row r="1533" spans="1:19" x14ac:dyDescent="0.3">
      <c r="A1533" s="122" t="s">
        <v>1374</v>
      </c>
      <c r="B1533" s="122" t="s">
        <v>1408</v>
      </c>
      <c r="C1533" s="122">
        <v>138472</v>
      </c>
      <c r="D1533" s="125">
        <v>44260</v>
      </c>
      <c r="E1533" s="126">
        <v>24.408200000000001</v>
      </c>
      <c r="F1533" s="126">
        <v>-54.202399999999997</v>
      </c>
      <c r="G1533" s="126">
        <v>-17.520700000000001</v>
      </c>
      <c r="H1533" s="126">
        <v>0.89739999999999998</v>
      </c>
      <c r="I1533" s="126">
        <v>-7.4640000000000004</v>
      </c>
      <c r="J1533" s="126">
        <v>-6.5731000000000002</v>
      </c>
      <c r="K1533" s="126">
        <v>-4.1165000000000003</v>
      </c>
      <c r="L1533" s="126">
        <v>1.8525</v>
      </c>
      <c r="M1533" s="126">
        <v>3.6722999999999999</v>
      </c>
      <c r="N1533" s="126">
        <v>5.2104999999999997</v>
      </c>
      <c r="O1533" s="126">
        <v>8.7192000000000007</v>
      </c>
      <c r="P1533" s="126">
        <v>8.4316999999999993</v>
      </c>
      <c r="Q1533" s="126">
        <v>8.3360000000000003</v>
      </c>
      <c r="R1533" s="126">
        <v>9.5282999999999998</v>
      </c>
      <c r="S1533" s="119"/>
    </row>
    <row r="1534" spans="1:19" x14ac:dyDescent="0.3">
      <c r="A1534" s="122" t="s">
        <v>1374</v>
      </c>
      <c r="B1534" s="122" t="s">
        <v>1409</v>
      </c>
      <c r="C1534" s="122">
        <v>119707</v>
      </c>
      <c r="D1534" s="125">
        <v>44260</v>
      </c>
      <c r="E1534" s="126">
        <v>51.759</v>
      </c>
      <c r="F1534" s="126">
        <v>-35.788600000000002</v>
      </c>
      <c r="G1534" s="126">
        <v>-8.7146000000000008</v>
      </c>
      <c r="H1534" s="126">
        <v>5.04E-2</v>
      </c>
      <c r="I1534" s="126">
        <v>-4.0785999999999998</v>
      </c>
      <c r="J1534" s="126">
        <v>-2.1372</v>
      </c>
      <c r="K1534" s="126">
        <v>-3.48</v>
      </c>
      <c r="L1534" s="126">
        <v>2.2985000000000002</v>
      </c>
      <c r="M1534" s="126">
        <v>3.6823000000000001</v>
      </c>
      <c r="N1534" s="126">
        <v>7.0491000000000001</v>
      </c>
      <c r="O1534" s="126">
        <v>10.7112</v>
      </c>
      <c r="P1534" s="126">
        <v>10.133100000000001</v>
      </c>
      <c r="Q1534" s="126">
        <v>10.3583</v>
      </c>
      <c r="R1534" s="126">
        <v>12.0413</v>
      </c>
      <c r="S1534" s="119"/>
    </row>
    <row r="1535" spans="1:19" x14ac:dyDescent="0.3">
      <c r="A1535" s="122" t="s">
        <v>1374</v>
      </c>
      <c r="B1535" s="122" t="s">
        <v>1410</v>
      </c>
      <c r="C1535" s="122">
        <v>101001</v>
      </c>
      <c r="D1535" s="125">
        <v>44260</v>
      </c>
      <c r="E1535" s="126">
        <v>49.8947</v>
      </c>
      <c r="F1535" s="126">
        <v>-36.248399999999997</v>
      </c>
      <c r="G1535" s="126">
        <v>-9.1860999999999997</v>
      </c>
      <c r="H1535" s="126">
        <v>-0.4284</v>
      </c>
      <c r="I1535" s="126">
        <v>-4.5563000000000002</v>
      </c>
      <c r="J1535" s="126">
        <v>-2.6152000000000002</v>
      </c>
      <c r="K1535" s="126">
        <v>-3.9550999999999998</v>
      </c>
      <c r="L1535" s="126">
        <v>1.8023</v>
      </c>
      <c r="M1535" s="126">
        <v>3.1916000000000002</v>
      </c>
      <c r="N1535" s="126">
        <v>6.5458999999999996</v>
      </c>
      <c r="O1535" s="126">
        <v>10.1516</v>
      </c>
      <c r="P1535" s="126">
        <v>9.5589999999999993</v>
      </c>
      <c r="Q1535" s="126">
        <v>8.2774999999999999</v>
      </c>
      <c r="R1535" s="126">
        <v>11.533899999999999</v>
      </c>
      <c r="S1535" s="119"/>
    </row>
    <row r="1536" spans="1:19" x14ac:dyDescent="0.3">
      <c r="A1536" s="122" t="s">
        <v>1374</v>
      </c>
      <c r="B1536" s="122" t="s">
        <v>1411</v>
      </c>
      <c r="C1536" s="122">
        <v>119953</v>
      </c>
      <c r="D1536" s="125">
        <v>44260</v>
      </c>
      <c r="E1536" s="126">
        <v>65.416399999999996</v>
      </c>
      <c r="F1536" s="126">
        <v>-66.833100000000002</v>
      </c>
      <c r="G1536" s="126">
        <v>-25.945699999999999</v>
      </c>
      <c r="H1536" s="126">
        <v>7.1117999999999997</v>
      </c>
      <c r="I1536" s="126">
        <v>-12.010999999999999</v>
      </c>
      <c r="J1536" s="126">
        <v>-11.3818</v>
      </c>
      <c r="K1536" s="126">
        <v>-8.4436</v>
      </c>
      <c r="L1536" s="126">
        <v>-1.0546</v>
      </c>
      <c r="M1536" s="126">
        <v>1.6890000000000001</v>
      </c>
      <c r="N1536" s="126">
        <v>4.1234999999999999</v>
      </c>
      <c r="O1536" s="126">
        <v>8.8848000000000003</v>
      </c>
      <c r="P1536" s="126">
        <v>8.3670000000000009</v>
      </c>
      <c r="Q1536" s="126">
        <v>8.9215999999999998</v>
      </c>
      <c r="R1536" s="126">
        <v>9.1052</v>
      </c>
      <c r="S1536" s="119"/>
    </row>
    <row r="1537" spans="1:19" x14ac:dyDescent="0.3">
      <c r="A1537" s="122" t="s">
        <v>1374</v>
      </c>
      <c r="B1537" s="122" t="s">
        <v>1412</v>
      </c>
      <c r="C1537" s="122">
        <v>101042</v>
      </c>
      <c r="D1537" s="125">
        <v>44260</v>
      </c>
      <c r="E1537" s="126">
        <v>60.8887</v>
      </c>
      <c r="F1537" s="126">
        <v>-67.672600000000003</v>
      </c>
      <c r="G1537" s="126">
        <v>-26.776499999999999</v>
      </c>
      <c r="H1537" s="126">
        <v>6.0271999999999997</v>
      </c>
      <c r="I1537" s="126">
        <v>-13.223599999999999</v>
      </c>
      <c r="J1537" s="126">
        <v>-12.472300000000001</v>
      </c>
      <c r="K1537" s="126">
        <v>-9.3508999999999993</v>
      </c>
      <c r="L1537" s="126">
        <v>-1.881</v>
      </c>
      <c r="M1537" s="126">
        <v>0.88900000000000001</v>
      </c>
      <c r="N1537" s="126">
        <v>3.331</v>
      </c>
      <c r="O1537" s="126">
        <v>7.9587000000000003</v>
      </c>
      <c r="P1537" s="126">
        <v>7.3986999999999998</v>
      </c>
      <c r="Q1537" s="126">
        <v>8.7588000000000008</v>
      </c>
      <c r="R1537" s="126">
        <v>8.3207000000000004</v>
      </c>
      <c r="S1537" s="119"/>
    </row>
    <row r="1538" spans="1:19" x14ac:dyDescent="0.3">
      <c r="A1538" s="122" t="s">
        <v>1374</v>
      </c>
      <c r="B1538" s="122" t="s">
        <v>1413</v>
      </c>
      <c r="C1538" s="122">
        <v>120792</v>
      </c>
      <c r="D1538" s="125">
        <v>44260</v>
      </c>
      <c r="E1538" s="126">
        <v>49.888100000000001</v>
      </c>
      <c r="F1538" s="126">
        <v>-42.3127</v>
      </c>
      <c r="G1538" s="126">
        <v>-11.768000000000001</v>
      </c>
      <c r="H1538" s="126">
        <v>3.891</v>
      </c>
      <c r="I1538" s="126">
        <v>-7.6047000000000002</v>
      </c>
      <c r="J1538" s="126">
        <v>-3.6038000000000001</v>
      </c>
      <c r="K1538" s="126">
        <v>-4.0014000000000003</v>
      </c>
      <c r="L1538" s="126">
        <v>0.43109999999999998</v>
      </c>
      <c r="M1538" s="126">
        <v>1.9912000000000001</v>
      </c>
      <c r="N1538" s="126">
        <v>5.5465999999999998</v>
      </c>
      <c r="O1538" s="126">
        <v>9.7394999999999996</v>
      </c>
      <c r="P1538" s="126">
        <v>9.6456999999999997</v>
      </c>
      <c r="Q1538" s="126">
        <v>9.4520999999999997</v>
      </c>
      <c r="R1538" s="126">
        <v>10.4762</v>
      </c>
      <c r="S1538" s="118"/>
    </row>
    <row r="1539" spans="1:19" x14ac:dyDescent="0.3">
      <c r="A1539" s="122" t="s">
        <v>1374</v>
      </c>
      <c r="B1539" s="122" t="s">
        <v>1414</v>
      </c>
      <c r="C1539" s="122">
        <v>102510</v>
      </c>
      <c r="D1539" s="125">
        <v>44260</v>
      </c>
      <c r="E1539" s="126">
        <v>48.751600000000003</v>
      </c>
      <c r="F1539" s="126">
        <v>-42.625700000000002</v>
      </c>
      <c r="G1539" s="126">
        <v>-12.091799999999999</v>
      </c>
      <c r="H1539" s="126">
        <v>3.5748000000000002</v>
      </c>
      <c r="I1539" s="126">
        <v>-7.9153000000000002</v>
      </c>
      <c r="J1539" s="126">
        <v>-3.9135</v>
      </c>
      <c r="K1539" s="126">
        <v>-4.3014999999999999</v>
      </c>
      <c r="L1539" s="126">
        <v>0.1363</v>
      </c>
      <c r="M1539" s="126">
        <v>1.6916</v>
      </c>
      <c r="N1539" s="126">
        <v>5.2390999999999996</v>
      </c>
      <c r="O1539" s="126">
        <v>9.4283999999999999</v>
      </c>
      <c r="P1539" s="126">
        <v>9.3438999999999997</v>
      </c>
      <c r="Q1539" s="126">
        <v>8.6327999999999996</v>
      </c>
      <c r="R1539" s="126">
        <v>10.154999999999999</v>
      </c>
      <c r="S1539" s="121"/>
    </row>
    <row r="1540" spans="1:19" x14ac:dyDescent="0.3">
      <c r="A1540" s="127" t="s">
        <v>27</v>
      </c>
      <c r="B1540" s="122"/>
      <c r="C1540" s="122"/>
      <c r="D1540" s="122"/>
      <c r="E1540" s="122"/>
      <c r="F1540" s="128">
        <f t="shared" ref="F1540:R1540" si="65">AVERAGE(F1500:F1539)</f>
        <v>-60.128027499999995</v>
      </c>
      <c r="G1540" s="128">
        <f t="shared" si="65"/>
        <v>-20.715982500000003</v>
      </c>
      <c r="H1540" s="128">
        <f t="shared" si="65"/>
        <v>-0.29260999999999993</v>
      </c>
      <c r="I1540" s="128">
        <f t="shared" si="65"/>
        <v>-10.047274999999997</v>
      </c>
      <c r="J1540" s="128">
        <f t="shared" si="65"/>
        <v>-8.5795575000000035</v>
      </c>
      <c r="K1540" s="128">
        <f t="shared" si="65"/>
        <v>-6.0520624999999999</v>
      </c>
      <c r="L1540" s="128">
        <f t="shared" si="65"/>
        <v>0.93568749999999989</v>
      </c>
      <c r="M1540" s="128">
        <f t="shared" si="65"/>
        <v>2.6117499999999998</v>
      </c>
      <c r="N1540" s="128">
        <f t="shared" si="65"/>
        <v>5.7361924999999996</v>
      </c>
      <c r="O1540" s="128">
        <f t="shared" si="65"/>
        <v>9.5194025000000018</v>
      </c>
      <c r="P1540" s="128">
        <f t="shared" si="65"/>
        <v>8.8478349999999999</v>
      </c>
      <c r="Q1540" s="128">
        <f t="shared" si="65"/>
        <v>8.6630199999999995</v>
      </c>
      <c r="R1540" s="128">
        <f t="shared" si="65"/>
        <v>9.8350249999999981</v>
      </c>
      <c r="S1540" s="119" t="s">
        <v>1824</v>
      </c>
    </row>
    <row r="1541" spans="1:19" x14ac:dyDescent="0.3">
      <c r="A1541" s="127" t="s">
        <v>408</v>
      </c>
      <c r="B1541" s="122"/>
      <c r="C1541" s="122"/>
      <c r="D1541" s="122"/>
      <c r="E1541" s="122"/>
      <c r="F1541" s="128">
        <f t="shared" ref="F1541:R1541" si="66">MEDIAN(F1500:F1539)</f>
        <v>-61.510150000000003</v>
      </c>
      <c r="G1541" s="128">
        <f t="shared" si="66"/>
        <v>-21.86375</v>
      </c>
      <c r="H1541" s="128">
        <f t="shared" si="66"/>
        <v>0.48349999999999999</v>
      </c>
      <c r="I1541" s="128">
        <f t="shared" si="66"/>
        <v>-11.25385</v>
      </c>
      <c r="J1541" s="128">
        <f t="shared" si="66"/>
        <v>-8.7827500000000001</v>
      </c>
      <c r="K1541" s="128">
        <f t="shared" si="66"/>
        <v>-6.53125</v>
      </c>
      <c r="L1541" s="128">
        <f t="shared" si="66"/>
        <v>0.76740000000000008</v>
      </c>
      <c r="M1541" s="128">
        <f t="shared" si="66"/>
        <v>2.5676000000000001</v>
      </c>
      <c r="N1541" s="128">
        <f t="shared" si="66"/>
        <v>5.7838499999999993</v>
      </c>
      <c r="O1541" s="128">
        <f t="shared" si="66"/>
        <v>9.607800000000001</v>
      </c>
      <c r="P1541" s="128">
        <f t="shared" si="66"/>
        <v>9.1406500000000008</v>
      </c>
      <c r="Q1541" s="128">
        <f t="shared" si="66"/>
        <v>8.6958000000000002</v>
      </c>
      <c r="R1541" s="128">
        <f t="shared" si="66"/>
        <v>10.026</v>
      </c>
      <c r="S1541" s="119" t="s">
        <v>1824</v>
      </c>
    </row>
    <row r="1542" spans="1:19" x14ac:dyDescent="0.3">
      <c r="A1542" s="122"/>
      <c r="B1542" s="122"/>
      <c r="C1542" s="122"/>
      <c r="D1542" s="122"/>
      <c r="E1542" s="122"/>
      <c r="F1542" s="122"/>
      <c r="G1542" s="122"/>
      <c r="H1542" s="122"/>
      <c r="I1542" s="122"/>
      <c r="J1542" s="122"/>
      <c r="K1542" s="122"/>
      <c r="L1542" s="122"/>
      <c r="M1542" s="122"/>
      <c r="N1542" s="122"/>
      <c r="O1542" s="122"/>
      <c r="P1542" s="122"/>
      <c r="Q1542" s="122"/>
      <c r="R1542" s="122"/>
      <c r="S1542" s="119"/>
    </row>
    <row r="1543" spans="1:19" x14ac:dyDescent="0.3">
      <c r="A1543" s="124" t="s">
        <v>1415</v>
      </c>
      <c r="B1543" s="124"/>
      <c r="C1543" s="124"/>
      <c r="D1543" s="124"/>
      <c r="E1543" s="124"/>
      <c r="F1543" s="124"/>
      <c r="G1543" s="124"/>
      <c r="H1543" s="124"/>
      <c r="I1543" s="124"/>
      <c r="J1543" s="124"/>
      <c r="K1543" s="124"/>
      <c r="L1543" s="124"/>
      <c r="M1543" s="124"/>
      <c r="N1543" s="124"/>
      <c r="O1543" s="124"/>
      <c r="P1543" s="124"/>
      <c r="Q1543" s="124"/>
      <c r="R1543" s="124"/>
      <c r="S1543" s="119"/>
    </row>
    <row r="1544" spans="1:19" x14ac:dyDescent="0.3">
      <c r="A1544" s="122" t="s">
        <v>1416</v>
      </c>
      <c r="B1544" s="122" t="s">
        <v>1417</v>
      </c>
      <c r="C1544" s="122">
        <v>101844</v>
      </c>
      <c r="D1544" s="125">
        <v>44260</v>
      </c>
      <c r="E1544" s="126">
        <v>36.3354</v>
      </c>
      <c r="F1544" s="126">
        <v>-2.9129</v>
      </c>
      <c r="G1544" s="126">
        <v>2.2103999999999999</v>
      </c>
      <c r="H1544" s="126">
        <v>4.7686999999999999</v>
      </c>
      <c r="I1544" s="126">
        <v>-0.68289999999999995</v>
      </c>
      <c r="J1544" s="126">
        <v>1.6379999999999999</v>
      </c>
      <c r="K1544" s="126">
        <v>-0.1104</v>
      </c>
      <c r="L1544" s="126">
        <v>5.1353999999999997</v>
      </c>
      <c r="M1544" s="126">
        <v>9.5505999999999993</v>
      </c>
      <c r="N1544" s="126">
        <v>9.2459000000000007</v>
      </c>
      <c r="O1544" s="126">
        <v>8.3871000000000002</v>
      </c>
      <c r="P1544" s="126">
        <v>8.2494999999999994</v>
      </c>
      <c r="Q1544" s="126">
        <v>7.5019999999999998</v>
      </c>
      <c r="R1544" s="126">
        <v>9.0357000000000003</v>
      </c>
      <c r="S1544" s="119" t="s">
        <v>1824</v>
      </c>
    </row>
    <row r="1545" spans="1:19" x14ac:dyDescent="0.3">
      <c r="A1545" s="122" t="s">
        <v>1416</v>
      </c>
      <c r="B1545" s="122" t="s">
        <v>1418</v>
      </c>
      <c r="C1545" s="122">
        <v>119498</v>
      </c>
      <c r="D1545" s="125">
        <v>44260</v>
      </c>
      <c r="E1545" s="126">
        <v>38.199199999999998</v>
      </c>
      <c r="F1545" s="126">
        <v>-2.1019999999999999</v>
      </c>
      <c r="G1545" s="126">
        <v>2.931</v>
      </c>
      <c r="H1545" s="126">
        <v>5.4794999999999998</v>
      </c>
      <c r="I1545" s="126">
        <v>3.8199999999999998E-2</v>
      </c>
      <c r="J1545" s="126">
        <v>2.3692000000000002</v>
      </c>
      <c r="K1545" s="126">
        <v>0.62680000000000002</v>
      </c>
      <c r="L1545" s="126">
        <v>5.8807</v>
      </c>
      <c r="M1545" s="126">
        <v>10.3215</v>
      </c>
      <c r="N1545" s="126">
        <v>10.022</v>
      </c>
      <c r="O1545" s="126">
        <v>9.1438000000000006</v>
      </c>
      <c r="P1545" s="126">
        <v>8.9911999999999992</v>
      </c>
      <c r="Q1545" s="126">
        <v>9.4863</v>
      </c>
      <c r="R1545" s="126">
        <v>9.7950999999999997</v>
      </c>
      <c r="S1545" s="119" t="s">
        <v>1824</v>
      </c>
    </row>
    <row r="1546" spans="1:19" x14ac:dyDescent="0.3">
      <c r="A1546" s="122" t="s">
        <v>1416</v>
      </c>
      <c r="B1546" s="122" t="s">
        <v>1419</v>
      </c>
      <c r="C1546" s="122">
        <v>120510</v>
      </c>
      <c r="D1546" s="125">
        <v>44260</v>
      </c>
      <c r="E1546" s="126">
        <v>25.287099999999999</v>
      </c>
      <c r="F1546" s="126">
        <v>-9.3797999999999995</v>
      </c>
      <c r="G1546" s="126">
        <v>-2.0205000000000002</v>
      </c>
      <c r="H1546" s="126">
        <v>3.7763</v>
      </c>
      <c r="I1546" s="126">
        <v>0.27910000000000001</v>
      </c>
      <c r="J1546" s="126">
        <v>2.4946999999999999</v>
      </c>
      <c r="K1546" s="126">
        <v>1.0734999999999999</v>
      </c>
      <c r="L1546" s="126">
        <v>4.7485999999999997</v>
      </c>
      <c r="M1546" s="126">
        <v>7.5498000000000003</v>
      </c>
      <c r="N1546" s="126">
        <v>8.4190000000000005</v>
      </c>
      <c r="O1546" s="126">
        <v>9.1682000000000006</v>
      </c>
      <c r="P1546" s="126">
        <v>8.8170999999999999</v>
      </c>
      <c r="Q1546" s="126">
        <v>8.9720999999999993</v>
      </c>
      <c r="R1546" s="126">
        <v>9.8249999999999993</v>
      </c>
      <c r="S1546" s="119" t="s">
        <v>1824</v>
      </c>
    </row>
    <row r="1547" spans="1:19" x14ac:dyDescent="0.3">
      <c r="A1547" s="122" t="s">
        <v>1416</v>
      </c>
      <c r="B1547" s="122" t="s">
        <v>1420</v>
      </c>
      <c r="C1547" s="122">
        <v>112354</v>
      </c>
      <c r="D1547" s="125">
        <v>44260</v>
      </c>
      <c r="E1547" s="126">
        <v>23.7958</v>
      </c>
      <c r="F1547" s="126">
        <v>-9.9674999999999994</v>
      </c>
      <c r="G1547" s="126">
        <v>-2.7092999999999998</v>
      </c>
      <c r="H1547" s="126">
        <v>3.1135000000000002</v>
      </c>
      <c r="I1547" s="126">
        <v>-0.38850000000000001</v>
      </c>
      <c r="J1547" s="126">
        <v>1.8048</v>
      </c>
      <c r="K1547" s="126">
        <v>0.37119999999999997</v>
      </c>
      <c r="L1547" s="126">
        <v>4.0286999999999997</v>
      </c>
      <c r="M1547" s="126">
        <v>6.8106</v>
      </c>
      <c r="N1547" s="126">
        <v>7.6703999999999999</v>
      </c>
      <c r="O1547" s="126">
        <v>8.4444999999999997</v>
      </c>
      <c r="P1547" s="126">
        <v>8.0841999999999992</v>
      </c>
      <c r="Q1547" s="126">
        <v>8.1054999999999993</v>
      </c>
      <c r="R1547" s="126">
        <v>9.1005000000000003</v>
      </c>
      <c r="S1547" s="119" t="s">
        <v>1824</v>
      </c>
    </row>
    <row r="1548" spans="1:19" x14ac:dyDescent="0.3">
      <c r="A1548" s="122" t="s">
        <v>1416</v>
      </c>
      <c r="B1548" s="122" t="s">
        <v>1421</v>
      </c>
      <c r="C1548" s="122">
        <v>113036</v>
      </c>
      <c r="D1548" s="125">
        <v>44260</v>
      </c>
      <c r="E1548" s="126">
        <v>22.698899999999998</v>
      </c>
      <c r="F1548" s="126">
        <v>0</v>
      </c>
      <c r="G1548" s="126">
        <v>-2.5722999999999998</v>
      </c>
      <c r="H1548" s="126">
        <v>4.3221999999999996</v>
      </c>
      <c r="I1548" s="126">
        <v>0.20369999999999999</v>
      </c>
      <c r="J1548" s="126">
        <v>1.7136</v>
      </c>
      <c r="K1548" s="126">
        <v>0.42630000000000001</v>
      </c>
      <c r="L1548" s="126">
        <v>3.2265000000000001</v>
      </c>
      <c r="M1548" s="126">
        <v>6.3331999999999997</v>
      </c>
      <c r="N1548" s="126">
        <v>5.1654</v>
      </c>
      <c r="O1548" s="126">
        <v>7.4882</v>
      </c>
      <c r="P1548" s="126">
        <v>7.8407</v>
      </c>
      <c r="Q1548" s="126">
        <v>7.9717000000000002</v>
      </c>
      <c r="R1548" s="126">
        <v>7.4686000000000003</v>
      </c>
      <c r="S1548" s="119" t="s">
        <v>1824</v>
      </c>
    </row>
    <row r="1549" spans="1:19" x14ac:dyDescent="0.3">
      <c r="A1549" s="122" t="s">
        <v>1416</v>
      </c>
      <c r="B1549" s="122" t="s">
        <v>1422</v>
      </c>
      <c r="C1549" s="122">
        <v>119400</v>
      </c>
      <c r="D1549" s="125">
        <v>44260</v>
      </c>
      <c r="E1549" s="126">
        <v>23.918199999999999</v>
      </c>
      <c r="F1549" s="126">
        <v>0.76300000000000001</v>
      </c>
      <c r="G1549" s="126">
        <v>-1.831</v>
      </c>
      <c r="H1549" s="126">
        <v>5.1063000000000001</v>
      </c>
      <c r="I1549" s="126">
        <v>0.98719999999999997</v>
      </c>
      <c r="J1549" s="126">
        <v>2.4900000000000002</v>
      </c>
      <c r="K1549" s="126">
        <v>1.1874</v>
      </c>
      <c r="L1549" s="126">
        <v>3.9963000000000002</v>
      </c>
      <c r="M1549" s="126">
        <v>7.1185999999999998</v>
      </c>
      <c r="N1549" s="126">
        <v>5.9420000000000002</v>
      </c>
      <c r="O1549" s="126">
        <v>8.2401</v>
      </c>
      <c r="P1549" s="126">
        <v>8.6008999999999993</v>
      </c>
      <c r="Q1549" s="126">
        <v>8.8129000000000008</v>
      </c>
      <c r="R1549" s="126">
        <v>8.2233999999999998</v>
      </c>
      <c r="S1549" s="119" t="s">
        <v>1824</v>
      </c>
    </row>
    <row r="1550" spans="1:19" x14ac:dyDescent="0.3">
      <c r="A1550" s="122" t="s">
        <v>1416</v>
      </c>
      <c r="B1550" s="122" t="s">
        <v>1423</v>
      </c>
      <c r="C1550" s="122">
        <v>117953</v>
      </c>
      <c r="D1550" s="125">
        <v>44260</v>
      </c>
      <c r="E1550" s="126">
        <v>24.351900000000001</v>
      </c>
      <c r="F1550" s="126">
        <v>-7.3429000000000002</v>
      </c>
      <c r="G1550" s="126">
        <v>1.7988999999999999</v>
      </c>
      <c r="H1550" s="126">
        <v>6.1311</v>
      </c>
      <c r="I1550" s="126">
        <v>-0.64929999999999999</v>
      </c>
      <c r="J1550" s="126">
        <v>1.7582</v>
      </c>
      <c r="K1550" s="126">
        <v>-1.4605999999999999</v>
      </c>
      <c r="L1550" s="126">
        <v>3.7073999999999998</v>
      </c>
      <c r="M1550" s="126">
        <v>6.5820999999999996</v>
      </c>
      <c r="N1550" s="126">
        <v>6.9177</v>
      </c>
      <c r="O1550" s="126">
        <v>7.4208999999999996</v>
      </c>
      <c r="P1550" s="126">
        <v>7.4199000000000002</v>
      </c>
      <c r="Q1550" s="126">
        <v>5.5473999999999997</v>
      </c>
      <c r="R1550" s="126">
        <v>7.6102999999999996</v>
      </c>
      <c r="S1550" s="119" t="s">
        <v>1824</v>
      </c>
    </row>
    <row r="1551" spans="1:19" x14ac:dyDescent="0.3">
      <c r="A1551" s="122" t="s">
        <v>1416</v>
      </c>
      <c r="B1551" s="122" t="s">
        <v>1424</v>
      </c>
      <c r="C1551" s="122">
        <v>120131</v>
      </c>
      <c r="D1551" s="125">
        <v>44260</v>
      </c>
      <c r="E1551" s="126">
        <v>25.600999999999999</v>
      </c>
      <c r="F1551" s="126">
        <v>-6.6997</v>
      </c>
      <c r="G1551" s="126">
        <v>2.4718</v>
      </c>
      <c r="H1551" s="126">
        <v>6.8320999999999996</v>
      </c>
      <c r="I1551" s="126">
        <v>4.7500000000000001E-2</v>
      </c>
      <c r="J1551" s="126">
        <v>2.4588999999999999</v>
      </c>
      <c r="K1551" s="126">
        <v>-0.76149999999999995</v>
      </c>
      <c r="L1551" s="126">
        <v>4.4226999999999999</v>
      </c>
      <c r="M1551" s="126">
        <v>7.2899000000000003</v>
      </c>
      <c r="N1551" s="126">
        <v>7.6581000000000001</v>
      </c>
      <c r="O1551" s="126">
        <v>8.2721999999999998</v>
      </c>
      <c r="P1551" s="126">
        <v>8.0962999999999994</v>
      </c>
      <c r="Q1551" s="126">
        <v>8.4894999999999996</v>
      </c>
      <c r="R1551" s="126">
        <v>8.4359000000000002</v>
      </c>
      <c r="S1551" s="119" t="s">
        <v>1824</v>
      </c>
    </row>
    <row r="1552" spans="1:19" x14ac:dyDescent="0.3">
      <c r="A1552" s="122" t="s">
        <v>1416</v>
      </c>
      <c r="B1552" s="122" t="s">
        <v>1425</v>
      </c>
      <c r="C1552" s="122">
        <v>119382</v>
      </c>
      <c r="D1552" s="125">
        <v>44260</v>
      </c>
      <c r="E1552" s="126">
        <v>18.116499999999998</v>
      </c>
      <c r="F1552" s="126">
        <v>4.0298999999999996</v>
      </c>
      <c r="G1552" s="126">
        <v>3.2244000000000002</v>
      </c>
      <c r="H1552" s="126">
        <v>1.6698999999999999</v>
      </c>
      <c r="I1552" s="126">
        <v>-2.6431</v>
      </c>
      <c r="J1552" s="126">
        <v>1.8302</v>
      </c>
      <c r="K1552" s="126">
        <v>1.6228</v>
      </c>
      <c r="L1552" s="126">
        <v>3.7806000000000002</v>
      </c>
      <c r="M1552" s="126">
        <v>5.2866</v>
      </c>
      <c r="N1552" s="126">
        <v>-4.3403999999999998</v>
      </c>
      <c r="O1552" s="126">
        <v>-2.8052999999999999</v>
      </c>
      <c r="P1552" s="126">
        <v>1.6662999999999999</v>
      </c>
      <c r="Q1552" s="126">
        <v>4.6021999999999998</v>
      </c>
      <c r="R1552" s="126">
        <v>-7.2622</v>
      </c>
      <c r="S1552" s="119" t="s">
        <v>1824</v>
      </c>
    </row>
    <row r="1553" spans="1:19" x14ac:dyDescent="0.3">
      <c r="A1553" s="122" t="s">
        <v>1416</v>
      </c>
      <c r="B1553" s="122" t="s">
        <v>1426</v>
      </c>
      <c r="C1553" s="122">
        <v>111585</v>
      </c>
      <c r="D1553" s="125">
        <v>44260</v>
      </c>
      <c r="E1553" s="126">
        <v>16.987300000000001</v>
      </c>
      <c r="F1553" s="126">
        <v>3.2233000000000001</v>
      </c>
      <c r="G1553" s="126">
        <v>2.5789</v>
      </c>
      <c r="H1553" s="126">
        <v>1.1052999999999999</v>
      </c>
      <c r="I1553" s="126">
        <v>-3.2187000000000001</v>
      </c>
      <c r="J1553" s="126">
        <v>1.252</v>
      </c>
      <c r="K1553" s="126">
        <v>1.0487</v>
      </c>
      <c r="L1553" s="126">
        <v>3.2073999999999998</v>
      </c>
      <c r="M1553" s="126">
        <v>4.7077</v>
      </c>
      <c r="N1553" s="126">
        <v>-4.8708999999999998</v>
      </c>
      <c r="O1553" s="126">
        <v>-3.3458999999999999</v>
      </c>
      <c r="P1553" s="126">
        <v>0.97219999999999995</v>
      </c>
      <c r="Q1553" s="126">
        <v>4.4318999999999997</v>
      </c>
      <c r="R1553" s="126">
        <v>-7.7740999999999998</v>
      </c>
      <c r="S1553" s="119" t="s">
        <v>1824</v>
      </c>
    </row>
    <row r="1554" spans="1:19" x14ac:dyDescent="0.3">
      <c r="A1554" s="122" t="s">
        <v>1416</v>
      </c>
      <c r="B1554" s="122" t="s">
        <v>1427</v>
      </c>
      <c r="C1554" s="122">
        <v>118320</v>
      </c>
      <c r="D1554" s="125">
        <v>44260</v>
      </c>
      <c r="E1554" s="126">
        <v>21.4496</v>
      </c>
      <c r="F1554" s="126">
        <v>-4.9341999999999997</v>
      </c>
      <c r="G1554" s="126">
        <v>3.1772999999999998</v>
      </c>
      <c r="H1554" s="126">
        <v>5.7190000000000003</v>
      </c>
      <c r="I1554" s="126">
        <v>0.60140000000000005</v>
      </c>
      <c r="J1554" s="126">
        <v>3.6688999999999998</v>
      </c>
      <c r="K1554" s="126">
        <v>0.48120000000000002</v>
      </c>
      <c r="L1554" s="126">
        <v>3.8536999999999999</v>
      </c>
      <c r="M1554" s="126">
        <v>6.4976000000000003</v>
      </c>
      <c r="N1554" s="126">
        <v>7.4806999999999997</v>
      </c>
      <c r="O1554" s="126">
        <v>8.1615000000000002</v>
      </c>
      <c r="P1554" s="126">
        <v>8.4163999999999994</v>
      </c>
      <c r="Q1554" s="126">
        <v>7.9295999999999998</v>
      </c>
      <c r="R1554" s="126">
        <v>8.5824999999999996</v>
      </c>
      <c r="S1554" s="119"/>
    </row>
    <row r="1555" spans="1:19" x14ac:dyDescent="0.3">
      <c r="A1555" s="122" t="s">
        <v>1416</v>
      </c>
      <c r="B1555" s="122" t="s">
        <v>1428</v>
      </c>
      <c r="C1555" s="122">
        <v>115077</v>
      </c>
      <c r="D1555" s="125">
        <v>44260</v>
      </c>
      <c r="E1555" s="126">
        <v>20.184000000000001</v>
      </c>
      <c r="F1555" s="126">
        <v>-5.6051000000000002</v>
      </c>
      <c r="G1555" s="126">
        <v>2.5322</v>
      </c>
      <c r="H1555" s="126">
        <v>5.0425000000000004</v>
      </c>
      <c r="I1555" s="126">
        <v>-7.2300000000000003E-2</v>
      </c>
      <c r="J1555" s="126">
        <v>3.0101</v>
      </c>
      <c r="K1555" s="126">
        <v>-0.14899999999999999</v>
      </c>
      <c r="L1555" s="126">
        <v>3.2164000000000001</v>
      </c>
      <c r="M1555" s="126">
        <v>5.8390000000000004</v>
      </c>
      <c r="N1555" s="126">
        <v>6.8106</v>
      </c>
      <c r="O1555" s="126">
        <v>7.4175000000000004</v>
      </c>
      <c r="P1555" s="126">
        <v>7.6071999999999997</v>
      </c>
      <c r="Q1555" s="126">
        <v>7.3760000000000003</v>
      </c>
      <c r="R1555" s="126">
        <v>7.8615000000000004</v>
      </c>
      <c r="S1555" s="119"/>
    </row>
    <row r="1556" spans="1:19" x14ac:dyDescent="0.3">
      <c r="A1556" s="122" t="s">
        <v>1416</v>
      </c>
      <c r="B1556" s="122" t="s">
        <v>1429</v>
      </c>
      <c r="C1556" s="122">
        <v>119226</v>
      </c>
      <c r="D1556" s="125">
        <v>44260</v>
      </c>
      <c r="E1556" s="126">
        <v>38.636299999999999</v>
      </c>
      <c r="F1556" s="126">
        <v>2.9287999999999998</v>
      </c>
      <c r="G1556" s="126">
        <v>9.2020999999999997</v>
      </c>
      <c r="H1556" s="126">
        <v>8.9088999999999992</v>
      </c>
      <c r="I1556" s="126">
        <v>0.31490000000000001</v>
      </c>
      <c r="J1556" s="126">
        <v>4.3738000000000001</v>
      </c>
      <c r="K1556" s="126">
        <v>-0.57950000000000002</v>
      </c>
      <c r="L1556" s="126">
        <v>4.0316999999999998</v>
      </c>
      <c r="M1556" s="126">
        <v>6.1214000000000004</v>
      </c>
      <c r="N1556" s="126">
        <v>7.2483000000000004</v>
      </c>
      <c r="O1556" s="126">
        <v>8.4846000000000004</v>
      </c>
      <c r="P1556" s="126">
        <v>8.2636000000000003</v>
      </c>
      <c r="Q1556" s="126">
        <v>8.6771999999999991</v>
      </c>
      <c r="R1556" s="126">
        <v>9.0464000000000002</v>
      </c>
      <c r="S1556" s="119" t="s">
        <v>1824</v>
      </c>
    </row>
    <row r="1557" spans="1:19" x14ac:dyDescent="0.3">
      <c r="A1557" s="122" t="s">
        <v>1416</v>
      </c>
      <c r="B1557" s="122" t="s">
        <v>1430</v>
      </c>
      <c r="C1557" s="122">
        <v>101304</v>
      </c>
      <c r="D1557" s="125">
        <v>44260</v>
      </c>
      <c r="E1557" s="126">
        <v>36.520200000000003</v>
      </c>
      <c r="F1557" s="126">
        <v>2.2989000000000002</v>
      </c>
      <c r="G1557" s="126">
        <v>8.5679999999999996</v>
      </c>
      <c r="H1557" s="126">
        <v>8.2513000000000005</v>
      </c>
      <c r="I1557" s="126">
        <v>-0.35970000000000002</v>
      </c>
      <c r="J1557" s="126">
        <v>3.6905000000000001</v>
      </c>
      <c r="K1557" s="126">
        <v>-1.2568999999999999</v>
      </c>
      <c r="L1557" s="126">
        <v>3.3721000000000001</v>
      </c>
      <c r="M1557" s="126">
        <v>5.4553000000000003</v>
      </c>
      <c r="N1557" s="126">
        <v>6.5869</v>
      </c>
      <c r="O1557" s="126">
        <v>7.7217000000000002</v>
      </c>
      <c r="P1557" s="126">
        <v>7.4409999999999998</v>
      </c>
      <c r="Q1557" s="126">
        <v>7.2530000000000001</v>
      </c>
      <c r="R1557" s="126">
        <v>8.3091000000000008</v>
      </c>
      <c r="S1557" s="119" t="s">
        <v>1824</v>
      </c>
    </row>
    <row r="1558" spans="1:19" x14ac:dyDescent="0.3">
      <c r="A1558" s="122" t="s">
        <v>1416</v>
      </c>
      <c r="B1558" s="122" t="s">
        <v>1431</v>
      </c>
      <c r="C1558" s="122">
        <v>140251</v>
      </c>
      <c r="D1558" s="125"/>
      <c r="E1558" s="126"/>
      <c r="F1558" s="126"/>
      <c r="G1558" s="126"/>
      <c r="H1558" s="126"/>
      <c r="I1558" s="126"/>
      <c r="J1558" s="126"/>
      <c r="K1558" s="126"/>
      <c r="L1558" s="126"/>
      <c r="M1558" s="126"/>
      <c r="N1558" s="126"/>
      <c r="O1558" s="126"/>
      <c r="P1558" s="126"/>
      <c r="Q1558" s="126"/>
      <c r="R1558" s="126"/>
      <c r="S1558" s="119" t="s">
        <v>1824</v>
      </c>
    </row>
    <row r="1559" spans="1:19" x14ac:dyDescent="0.3">
      <c r="A1559" s="122" t="s">
        <v>1416</v>
      </c>
      <c r="B1559" s="122" t="s">
        <v>1432</v>
      </c>
      <c r="C1559" s="122">
        <v>140244</v>
      </c>
      <c r="D1559" s="125"/>
      <c r="E1559" s="126"/>
      <c r="F1559" s="126"/>
      <c r="G1559" s="126"/>
      <c r="H1559" s="126"/>
      <c r="I1559" s="126"/>
      <c r="J1559" s="126"/>
      <c r="K1559" s="126"/>
      <c r="L1559" s="126"/>
      <c r="M1559" s="126"/>
      <c r="N1559" s="126"/>
      <c r="O1559" s="126"/>
      <c r="P1559" s="126"/>
      <c r="Q1559" s="126"/>
      <c r="R1559" s="126"/>
      <c r="S1559" s="119" t="s">
        <v>1824</v>
      </c>
    </row>
    <row r="1560" spans="1:19" x14ac:dyDescent="0.3">
      <c r="A1560" s="122" t="s">
        <v>1416</v>
      </c>
      <c r="B1560" s="122" t="s">
        <v>1433</v>
      </c>
      <c r="C1560" s="122">
        <v>148002</v>
      </c>
      <c r="D1560" s="125"/>
      <c r="E1560" s="126"/>
      <c r="F1560" s="126"/>
      <c r="G1560" s="126"/>
      <c r="H1560" s="126"/>
      <c r="I1560" s="126"/>
      <c r="J1560" s="126"/>
      <c r="K1560" s="126"/>
      <c r="L1560" s="126"/>
      <c r="M1560" s="126"/>
      <c r="N1560" s="126"/>
      <c r="O1560" s="126"/>
      <c r="P1560" s="126"/>
      <c r="Q1560" s="126"/>
      <c r="R1560" s="126"/>
      <c r="S1560" s="119" t="s">
        <v>1824</v>
      </c>
    </row>
    <row r="1561" spans="1:19" x14ac:dyDescent="0.3">
      <c r="A1561" s="122" t="s">
        <v>1416</v>
      </c>
      <c r="B1561" s="122" t="s">
        <v>1434</v>
      </c>
      <c r="C1561" s="122">
        <v>148010</v>
      </c>
      <c r="D1561" s="125"/>
      <c r="E1561" s="126"/>
      <c r="F1561" s="126"/>
      <c r="G1561" s="126"/>
      <c r="H1561" s="126"/>
      <c r="I1561" s="126"/>
      <c r="J1561" s="126"/>
      <c r="K1561" s="126"/>
      <c r="L1561" s="126"/>
      <c r="M1561" s="126"/>
      <c r="N1561" s="126"/>
      <c r="O1561" s="126"/>
      <c r="P1561" s="126"/>
      <c r="Q1561" s="126"/>
      <c r="R1561" s="126"/>
      <c r="S1561" s="119" t="s">
        <v>1824</v>
      </c>
    </row>
    <row r="1562" spans="1:19" x14ac:dyDescent="0.3">
      <c r="A1562" s="122" t="s">
        <v>1416</v>
      </c>
      <c r="B1562" s="122" t="s">
        <v>1435</v>
      </c>
      <c r="C1562" s="122">
        <v>148015</v>
      </c>
      <c r="D1562" s="125"/>
      <c r="E1562" s="126"/>
      <c r="F1562" s="126"/>
      <c r="G1562" s="126"/>
      <c r="H1562" s="126"/>
      <c r="I1562" s="126"/>
      <c r="J1562" s="126"/>
      <c r="K1562" s="126"/>
      <c r="L1562" s="126"/>
      <c r="M1562" s="126"/>
      <c r="N1562" s="126"/>
      <c r="O1562" s="126"/>
      <c r="P1562" s="126"/>
      <c r="Q1562" s="126"/>
      <c r="R1562" s="126"/>
      <c r="S1562" s="119" t="s">
        <v>1824</v>
      </c>
    </row>
    <row r="1563" spans="1:19" x14ac:dyDescent="0.3">
      <c r="A1563" s="122" t="s">
        <v>1416</v>
      </c>
      <c r="B1563" s="122" t="s">
        <v>1436</v>
      </c>
      <c r="C1563" s="122">
        <v>148318</v>
      </c>
      <c r="D1563" s="125"/>
      <c r="E1563" s="126"/>
      <c r="F1563" s="126"/>
      <c r="G1563" s="126"/>
      <c r="H1563" s="126"/>
      <c r="I1563" s="126"/>
      <c r="J1563" s="126"/>
      <c r="K1563" s="126"/>
      <c r="L1563" s="126"/>
      <c r="M1563" s="126"/>
      <c r="N1563" s="126"/>
      <c r="O1563" s="126"/>
      <c r="P1563" s="126"/>
      <c r="Q1563" s="126"/>
      <c r="R1563" s="126"/>
      <c r="S1563" s="119" t="s">
        <v>1824</v>
      </c>
    </row>
    <row r="1564" spans="1:19" x14ac:dyDescent="0.3">
      <c r="A1564" s="122" t="s">
        <v>1416</v>
      </c>
      <c r="B1564" s="122" t="s">
        <v>1437</v>
      </c>
      <c r="C1564" s="122">
        <v>148313</v>
      </c>
      <c r="D1564" s="125"/>
      <c r="E1564" s="126"/>
      <c r="F1564" s="126"/>
      <c r="G1564" s="126"/>
      <c r="H1564" s="126"/>
      <c r="I1564" s="126"/>
      <c r="J1564" s="126"/>
      <c r="K1564" s="126"/>
      <c r="L1564" s="126"/>
      <c r="M1564" s="126"/>
      <c r="N1564" s="126"/>
      <c r="O1564" s="126"/>
      <c r="P1564" s="126"/>
      <c r="Q1564" s="126"/>
      <c r="R1564" s="126"/>
      <c r="S1564" s="119" t="s">
        <v>1824</v>
      </c>
    </row>
    <row r="1565" spans="1:19" x14ac:dyDescent="0.3">
      <c r="A1565" s="122" t="s">
        <v>1416</v>
      </c>
      <c r="B1565" s="122" t="s">
        <v>1438</v>
      </c>
      <c r="C1565" s="122">
        <v>101232</v>
      </c>
      <c r="D1565" s="125">
        <v>44260</v>
      </c>
      <c r="E1565" s="126">
        <v>3953.3087349397601</v>
      </c>
      <c r="F1565" s="126">
        <v>0.27250000000000002</v>
      </c>
      <c r="G1565" s="126">
        <v>9.0324000000000009</v>
      </c>
      <c r="H1565" s="126">
        <v>12.5145</v>
      </c>
      <c r="I1565" s="126">
        <v>13.364000000000001</v>
      </c>
      <c r="J1565" s="126">
        <v>15.818899999999999</v>
      </c>
      <c r="K1565" s="126">
        <v>16.945699999999999</v>
      </c>
      <c r="L1565" s="126">
        <v>19.946200000000001</v>
      </c>
      <c r="M1565" s="126">
        <v>6.9214000000000002</v>
      </c>
      <c r="N1565" s="126">
        <v>7.0199999999999999E-2</v>
      </c>
      <c r="O1565" s="126">
        <v>2.7744</v>
      </c>
      <c r="P1565" s="126">
        <v>5.3714000000000004</v>
      </c>
      <c r="Q1565" s="126">
        <v>7.4602000000000004</v>
      </c>
      <c r="R1565" s="126">
        <v>-0.21190000000000001</v>
      </c>
      <c r="S1565" s="119" t="s">
        <v>1824</v>
      </c>
    </row>
    <row r="1566" spans="1:19" x14ac:dyDescent="0.3">
      <c r="A1566" s="122" t="s">
        <v>1416</v>
      </c>
      <c r="B1566" s="122" t="s">
        <v>1439</v>
      </c>
      <c r="C1566" s="122">
        <v>118565</v>
      </c>
      <c r="D1566" s="125">
        <v>44260</v>
      </c>
      <c r="E1566" s="126">
        <v>4193.3272999999999</v>
      </c>
      <c r="F1566" s="126">
        <v>1.0219</v>
      </c>
      <c r="G1566" s="126">
        <v>9.7830999999999992</v>
      </c>
      <c r="H1566" s="126">
        <v>13.2662</v>
      </c>
      <c r="I1566" s="126">
        <v>14.1182</v>
      </c>
      <c r="J1566" s="126">
        <v>16.578199999999999</v>
      </c>
      <c r="K1566" s="126">
        <v>17.728100000000001</v>
      </c>
      <c r="L1566" s="126">
        <v>20.772300000000001</v>
      </c>
      <c r="M1566" s="126">
        <v>7.7123999999999997</v>
      </c>
      <c r="N1566" s="126">
        <v>0.81630000000000003</v>
      </c>
      <c r="O1566" s="126">
        <v>3.5497999999999998</v>
      </c>
      <c r="P1566" s="126">
        <v>6.1327999999999996</v>
      </c>
      <c r="Q1566" s="126">
        <v>7.5998000000000001</v>
      </c>
      <c r="R1566" s="126">
        <v>0.53920000000000001</v>
      </c>
      <c r="S1566" s="119" t="s">
        <v>1824</v>
      </c>
    </row>
    <row r="1567" spans="1:19" x14ac:dyDescent="0.3">
      <c r="A1567" s="122" t="s">
        <v>1416</v>
      </c>
      <c r="B1567" s="122" t="s">
        <v>1440</v>
      </c>
      <c r="C1567" s="122">
        <v>113047</v>
      </c>
      <c r="D1567" s="125">
        <v>44260</v>
      </c>
      <c r="E1567" s="126">
        <v>24.422499999999999</v>
      </c>
      <c r="F1567" s="126">
        <v>-10.0106</v>
      </c>
      <c r="G1567" s="126">
        <v>-0.69740000000000002</v>
      </c>
      <c r="H1567" s="126">
        <v>5.0007999999999999</v>
      </c>
      <c r="I1567" s="126">
        <v>-1.3045</v>
      </c>
      <c r="J1567" s="126">
        <v>1.2768999999999999</v>
      </c>
      <c r="K1567" s="126">
        <v>-0.43309999999999998</v>
      </c>
      <c r="L1567" s="126">
        <v>4.0838999999999999</v>
      </c>
      <c r="M1567" s="126">
        <v>7.5242000000000004</v>
      </c>
      <c r="N1567" s="126">
        <v>7.9457000000000004</v>
      </c>
      <c r="O1567" s="126">
        <v>8.7209000000000003</v>
      </c>
      <c r="P1567" s="126">
        <v>8.3306000000000004</v>
      </c>
      <c r="Q1567" s="126">
        <v>8.702</v>
      </c>
      <c r="R1567" s="126">
        <v>9.3287999999999993</v>
      </c>
      <c r="S1567" s="119" t="s">
        <v>1824</v>
      </c>
    </row>
    <row r="1568" spans="1:19" x14ac:dyDescent="0.3">
      <c r="A1568" s="122" t="s">
        <v>1416</v>
      </c>
      <c r="B1568" s="122" t="s">
        <v>1441</v>
      </c>
      <c r="C1568" s="122">
        <v>119016</v>
      </c>
      <c r="D1568" s="125">
        <v>44260</v>
      </c>
      <c r="E1568" s="126">
        <v>24.791</v>
      </c>
      <c r="F1568" s="126">
        <v>-9.5675000000000008</v>
      </c>
      <c r="G1568" s="126">
        <v>-0.1963</v>
      </c>
      <c r="H1568" s="126">
        <v>5.4954000000000001</v>
      </c>
      <c r="I1568" s="126">
        <v>-0.81440000000000001</v>
      </c>
      <c r="J1568" s="126">
        <v>1.7692000000000001</v>
      </c>
      <c r="K1568" s="126">
        <v>8.09E-2</v>
      </c>
      <c r="L1568" s="126">
        <v>4.6094999999999997</v>
      </c>
      <c r="M1568" s="126">
        <v>8.0507000000000009</v>
      </c>
      <c r="N1568" s="126">
        <v>8.3996999999999993</v>
      </c>
      <c r="O1568" s="126">
        <v>8.9870999999999999</v>
      </c>
      <c r="P1568" s="126">
        <v>8.5548000000000002</v>
      </c>
      <c r="Q1568" s="126">
        <v>8.7893000000000008</v>
      </c>
      <c r="R1568" s="126">
        <v>9.6481999999999992</v>
      </c>
      <c r="S1568" s="119" t="s">
        <v>1824</v>
      </c>
    </row>
    <row r="1569" spans="1:19" x14ac:dyDescent="0.3">
      <c r="A1569" s="122" t="s">
        <v>1416</v>
      </c>
      <c r="B1569" s="122" t="s">
        <v>1442</v>
      </c>
      <c r="C1569" s="122">
        <v>101599</v>
      </c>
      <c r="D1569" s="125">
        <v>44260</v>
      </c>
      <c r="E1569" s="126">
        <v>30.877700000000001</v>
      </c>
      <c r="F1569" s="126">
        <v>-2.8368000000000002</v>
      </c>
      <c r="G1569" s="126">
        <v>4.8879000000000001</v>
      </c>
      <c r="H1569" s="126">
        <v>7.8643000000000001</v>
      </c>
      <c r="I1569" s="126">
        <v>1.8375999999999999</v>
      </c>
      <c r="J1569" s="126">
        <v>1.9999</v>
      </c>
      <c r="K1569" s="126">
        <v>-1.1282000000000001</v>
      </c>
      <c r="L1569" s="126">
        <v>2.6406999999999998</v>
      </c>
      <c r="M1569" s="126">
        <v>16.023199999999999</v>
      </c>
      <c r="N1569" s="126">
        <v>3.3771</v>
      </c>
      <c r="O1569" s="126">
        <v>3.1783999999999999</v>
      </c>
      <c r="P1569" s="126">
        <v>4.6544999999999996</v>
      </c>
      <c r="Q1569" s="126">
        <v>6.3738999999999999</v>
      </c>
      <c r="R1569" s="126">
        <v>1.5330999999999999</v>
      </c>
      <c r="S1569" s="119" t="s">
        <v>1824</v>
      </c>
    </row>
    <row r="1570" spans="1:19" x14ac:dyDescent="0.3">
      <c r="A1570" s="122" t="s">
        <v>1416</v>
      </c>
      <c r="B1570" s="122" t="s">
        <v>1443</v>
      </c>
      <c r="C1570" s="122">
        <v>120062</v>
      </c>
      <c r="D1570" s="125">
        <v>44260</v>
      </c>
      <c r="E1570" s="126">
        <v>33.275100000000002</v>
      </c>
      <c r="F1570" s="126">
        <v>-1.7549999999999999</v>
      </c>
      <c r="G1570" s="126">
        <v>5.9627999999999997</v>
      </c>
      <c r="H1570" s="126">
        <v>8.9631000000000007</v>
      </c>
      <c r="I1570" s="126">
        <v>2.9359999999999999</v>
      </c>
      <c r="J1570" s="126">
        <v>3.0943999999999998</v>
      </c>
      <c r="K1570" s="126">
        <v>-8.3199999999999996E-2</v>
      </c>
      <c r="L1570" s="126">
        <v>3.6800999999999999</v>
      </c>
      <c r="M1570" s="126">
        <v>17.1755</v>
      </c>
      <c r="N1570" s="126">
        <v>4.4272</v>
      </c>
      <c r="O1570" s="126">
        <v>4.1836000000000002</v>
      </c>
      <c r="P1570" s="126">
        <v>5.6588000000000003</v>
      </c>
      <c r="Q1570" s="126">
        <v>6.9215999999999998</v>
      </c>
      <c r="R1570" s="126">
        <v>2.5323000000000002</v>
      </c>
      <c r="S1570" s="119" t="s">
        <v>1824</v>
      </c>
    </row>
    <row r="1571" spans="1:19" x14ac:dyDescent="0.3">
      <c r="A1571" s="122" t="s">
        <v>1416</v>
      </c>
      <c r="B1571" s="122" t="s">
        <v>1444</v>
      </c>
      <c r="C1571" s="122">
        <v>101758</v>
      </c>
      <c r="D1571" s="125">
        <v>44260</v>
      </c>
      <c r="E1571" s="126">
        <v>45.627499999999998</v>
      </c>
      <c r="F1571" s="126">
        <v>-12.555</v>
      </c>
      <c r="G1571" s="126">
        <v>-2.5859999999999999</v>
      </c>
      <c r="H1571" s="126">
        <v>2.9043000000000001</v>
      </c>
      <c r="I1571" s="126">
        <v>-0.50119999999999998</v>
      </c>
      <c r="J1571" s="126">
        <v>1.2583</v>
      </c>
      <c r="K1571" s="126">
        <v>0.66479999999999995</v>
      </c>
      <c r="L1571" s="126">
        <v>4.5945</v>
      </c>
      <c r="M1571" s="126">
        <v>7.6467000000000001</v>
      </c>
      <c r="N1571" s="126">
        <v>8.0716000000000001</v>
      </c>
      <c r="O1571" s="126">
        <v>8.4281000000000006</v>
      </c>
      <c r="P1571" s="126">
        <v>8.3778000000000006</v>
      </c>
      <c r="Q1571" s="126">
        <v>8.1506000000000007</v>
      </c>
      <c r="R1571" s="126">
        <v>9.3468999999999998</v>
      </c>
      <c r="S1571" s="119"/>
    </row>
    <row r="1572" spans="1:19" x14ac:dyDescent="0.3">
      <c r="A1572" s="122" t="s">
        <v>1416</v>
      </c>
      <c r="B1572" s="122" t="s">
        <v>1445</v>
      </c>
      <c r="C1572" s="122">
        <v>120754</v>
      </c>
      <c r="D1572" s="125">
        <v>44260</v>
      </c>
      <c r="E1572" s="126">
        <v>48.343000000000004</v>
      </c>
      <c r="F1572" s="126">
        <v>-11.7745</v>
      </c>
      <c r="G1572" s="126">
        <v>-1.8118000000000001</v>
      </c>
      <c r="H1572" s="126">
        <v>3.6589999999999998</v>
      </c>
      <c r="I1572" s="126">
        <v>0.25669999999999998</v>
      </c>
      <c r="J1572" s="126">
        <v>2.0200999999999998</v>
      </c>
      <c r="K1572" s="126">
        <v>1.4272</v>
      </c>
      <c r="L1572" s="126">
        <v>5.3731</v>
      </c>
      <c r="M1572" s="126">
        <v>8.4509000000000007</v>
      </c>
      <c r="N1572" s="126">
        <v>8.8918999999999997</v>
      </c>
      <c r="O1572" s="126">
        <v>9.2775999999999996</v>
      </c>
      <c r="P1572" s="126">
        <v>9.2360000000000007</v>
      </c>
      <c r="Q1572" s="126">
        <v>9.2561999999999998</v>
      </c>
      <c r="R1572" s="126">
        <v>10.166700000000001</v>
      </c>
      <c r="S1572" s="119"/>
    </row>
    <row r="1573" spans="1:19" x14ac:dyDescent="0.3">
      <c r="A1573" s="122" t="s">
        <v>1416</v>
      </c>
      <c r="B1573" s="122" t="s">
        <v>1446</v>
      </c>
      <c r="C1573" s="122">
        <v>115005</v>
      </c>
      <c r="D1573" s="125">
        <v>44260</v>
      </c>
      <c r="E1573" s="126">
        <v>19.762899999999998</v>
      </c>
      <c r="F1573" s="126">
        <v>-36.3476</v>
      </c>
      <c r="G1573" s="126">
        <v>-12.6074</v>
      </c>
      <c r="H1573" s="126">
        <v>-0.81779999999999997</v>
      </c>
      <c r="I1573" s="126">
        <v>-5.9692999999999996</v>
      </c>
      <c r="J1573" s="126">
        <v>-2.3702999999999999</v>
      </c>
      <c r="K1573" s="126">
        <v>-2.0213000000000001</v>
      </c>
      <c r="L1573" s="126">
        <v>2.5924</v>
      </c>
      <c r="M1573" s="126">
        <v>6.7103999999999999</v>
      </c>
      <c r="N1573" s="126">
        <v>5.8436000000000003</v>
      </c>
      <c r="O1573" s="126">
        <v>4.7788000000000004</v>
      </c>
      <c r="P1573" s="126">
        <v>5.5839999999999996</v>
      </c>
      <c r="Q1573" s="126">
        <v>7.0796999999999999</v>
      </c>
      <c r="R1573" s="126">
        <v>3.8892000000000002</v>
      </c>
      <c r="S1573" s="119" t="s">
        <v>1824</v>
      </c>
    </row>
    <row r="1574" spans="1:19" x14ac:dyDescent="0.3">
      <c r="A1574" s="122" t="s">
        <v>1416</v>
      </c>
      <c r="B1574" s="122" t="s">
        <v>1447</v>
      </c>
      <c r="C1574" s="122">
        <v>118349</v>
      </c>
      <c r="D1574" s="125">
        <v>44260</v>
      </c>
      <c r="E1574" s="126">
        <v>21.1478</v>
      </c>
      <c r="F1574" s="126">
        <v>-35.864400000000003</v>
      </c>
      <c r="G1574" s="126">
        <v>-12.1845</v>
      </c>
      <c r="H1574" s="126">
        <v>-0.41909999999999997</v>
      </c>
      <c r="I1574" s="126">
        <v>-5.5678000000000001</v>
      </c>
      <c r="J1574" s="126">
        <v>-1.9757</v>
      </c>
      <c r="K1574" s="126">
        <v>-1.6433</v>
      </c>
      <c r="L1574" s="126">
        <v>2.9893999999999998</v>
      </c>
      <c r="M1574" s="126">
        <v>7.1722000000000001</v>
      </c>
      <c r="N1574" s="126">
        <v>6.4008000000000003</v>
      </c>
      <c r="O1574" s="126">
        <v>5.6071999999999997</v>
      </c>
      <c r="P1574" s="126">
        <v>6.5487000000000002</v>
      </c>
      <c r="Q1574" s="126">
        <v>7.4527000000000001</v>
      </c>
      <c r="R1574" s="126">
        <v>4.5008999999999997</v>
      </c>
      <c r="S1574" s="119" t="s">
        <v>1824</v>
      </c>
    </row>
    <row r="1575" spans="1:19" x14ac:dyDescent="0.3">
      <c r="A1575" s="122" t="s">
        <v>1416</v>
      </c>
      <c r="B1575" s="122" t="s">
        <v>1448</v>
      </c>
      <c r="C1575" s="122">
        <v>118407</v>
      </c>
      <c r="D1575" s="125">
        <v>44260</v>
      </c>
      <c r="E1575" s="126">
        <v>46.523699999999998</v>
      </c>
      <c r="F1575" s="126">
        <v>-10.666700000000001</v>
      </c>
      <c r="G1575" s="126">
        <v>0.2092</v>
      </c>
      <c r="H1575" s="126">
        <v>4.7228000000000003</v>
      </c>
      <c r="I1575" s="126">
        <v>-1.2181</v>
      </c>
      <c r="J1575" s="126">
        <v>2.1808000000000001</v>
      </c>
      <c r="K1575" s="126">
        <v>-0.67820000000000003</v>
      </c>
      <c r="L1575" s="126">
        <v>3.3340999999999998</v>
      </c>
      <c r="M1575" s="126">
        <v>6.2912999999999997</v>
      </c>
      <c r="N1575" s="126">
        <v>7.6585999999999999</v>
      </c>
      <c r="O1575" s="126">
        <v>8.782</v>
      </c>
      <c r="P1575" s="126">
        <v>8.3369999999999997</v>
      </c>
      <c r="Q1575" s="126">
        <v>8.6694999999999993</v>
      </c>
      <c r="R1575" s="126">
        <v>9.1336999999999993</v>
      </c>
      <c r="S1575" s="119" t="s">
        <v>1824</v>
      </c>
    </row>
    <row r="1576" spans="1:19" x14ac:dyDescent="0.3">
      <c r="A1576" s="122" t="s">
        <v>1416</v>
      </c>
      <c r="B1576" s="122" t="s">
        <v>1449</v>
      </c>
      <c r="C1576" s="122">
        <v>108768</v>
      </c>
      <c r="D1576" s="125">
        <v>44260</v>
      </c>
      <c r="E1576" s="126">
        <v>44.3583</v>
      </c>
      <c r="F1576" s="126">
        <v>-11.269500000000001</v>
      </c>
      <c r="G1576" s="126">
        <v>-0.30170000000000002</v>
      </c>
      <c r="H1576" s="126">
        <v>4.2233999999999998</v>
      </c>
      <c r="I1576" s="126">
        <v>-1.7158</v>
      </c>
      <c r="J1576" s="126">
        <v>1.6860999999999999</v>
      </c>
      <c r="K1576" s="126">
        <v>-1.1828000000000001</v>
      </c>
      <c r="L1576" s="126">
        <v>2.8130999999999999</v>
      </c>
      <c r="M1576" s="126">
        <v>5.7530999999999999</v>
      </c>
      <c r="N1576" s="126">
        <v>7.1052999999999997</v>
      </c>
      <c r="O1576" s="126">
        <v>8.2371999999999996</v>
      </c>
      <c r="P1576" s="126">
        <v>7.7842000000000002</v>
      </c>
      <c r="Q1576" s="126">
        <v>7.6395999999999997</v>
      </c>
      <c r="R1576" s="126">
        <v>8.5795999999999992</v>
      </c>
      <c r="S1576" s="119" t="s">
        <v>1824</v>
      </c>
    </row>
    <row r="1577" spans="1:19" x14ac:dyDescent="0.3">
      <c r="A1577" s="122" t="s">
        <v>1416</v>
      </c>
      <c r="B1577" s="122" t="s">
        <v>1450</v>
      </c>
      <c r="C1577" s="122">
        <v>123708</v>
      </c>
      <c r="D1577" s="125">
        <v>44260</v>
      </c>
      <c r="E1577" s="126">
        <v>1685.9792</v>
      </c>
      <c r="F1577" s="126">
        <v>-4.7794999999999996</v>
      </c>
      <c r="G1577" s="126">
        <v>-3.3546999999999998</v>
      </c>
      <c r="H1577" s="126">
        <v>6.2018000000000004</v>
      </c>
      <c r="I1577" s="126">
        <v>1.3142</v>
      </c>
      <c r="J1577" s="126">
        <v>-7.4200000000000002E-2</v>
      </c>
      <c r="K1577" s="126">
        <v>-1.2386999999999999</v>
      </c>
      <c r="L1577" s="126">
        <v>3.0577999999999999</v>
      </c>
      <c r="M1577" s="126">
        <v>4.0406000000000004</v>
      </c>
      <c r="N1577" s="126">
        <v>4.4720000000000004</v>
      </c>
      <c r="O1577" s="126">
        <v>5.8224</v>
      </c>
      <c r="P1577" s="126">
        <v>6.3018000000000001</v>
      </c>
      <c r="Q1577" s="126">
        <v>7.2333999999999996</v>
      </c>
      <c r="R1577" s="126">
        <v>4.8436000000000003</v>
      </c>
      <c r="S1577" s="119" t="s">
        <v>1824</v>
      </c>
    </row>
    <row r="1578" spans="1:19" x14ac:dyDescent="0.3">
      <c r="A1578" s="122" t="s">
        <v>1416</v>
      </c>
      <c r="B1578" s="122" t="s">
        <v>1451</v>
      </c>
      <c r="C1578" s="122">
        <v>123704</v>
      </c>
      <c r="D1578" s="125">
        <v>44260</v>
      </c>
      <c r="E1578" s="126">
        <v>1840.8955000000001</v>
      </c>
      <c r="F1578" s="126">
        <v>-3.4794</v>
      </c>
      <c r="G1578" s="126">
        <v>-2.0564</v>
      </c>
      <c r="H1578" s="126">
        <v>7.5026999999999999</v>
      </c>
      <c r="I1578" s="126">
        <v>2.6151</v>
      </c>
      <c r="J1578" s="126">
        <v>1.2253000000000001</v>
      </c>
      <c r="K1578" s="126">
        <v>0.16869999999999999</v>
      </c>
      <c r="L1578" s="126">
        <v>4.4374000000000002</v>
      </c>
      <c r="M1578" s="126">
        <v>5.4246999999999996</v>
      </c>
      <c r="N1578" s="126">
        <v>5.8670999999999998</v>
      </c>
      <c r="O1578" s="126">
        <v>7.0582000000000003</v>
      </c>
      <c r="P1578" s="126">
        <v>7.4785000000000004</v>
      </c>
      <c r="Q1578" s="126">
        <v>8.4747000000000003</v>
      </c>
      <c r="R1578" s="126">
        <v>6.0944000000000003</v>
      </c>
      <c r="S1578" s="119" t="s">
        <v>1824</v>
      </c>
    </row>
    <row r="1579" spans="1:19" x14ac:dyDescent="0.3">
      <c r="A1579" s="122" t="s">
        <v>1416</v>
      </c>
      <c r="B1579" s="122" t="s">
        <v>1452</v>
      </c>
      <c r="C1579" s="122">
        <v>105185</v>
      </c>
      <c r="D1579" s="125">
        <v>44260</v>
      </c>
      <c r="E1579" s="126">
        <v>2809.4281000000001</v>
      </c>
      <c r="F1579" s="126">
        <v>-9.4167000000000005</v>
      </c>
      <c r="G1579" s="126">
        <v>3.3614999999999999</v>
      </c>
      <c r="H1579" s="126">
        <v>7.8464999999999998</v>
      </c>
      <c r="I1579" s="126">
        <v>-0.80530000000000002</v>
      </c>
      <c r="J1579" s="126">
        <v>1.3767</v>
      </c>
      <c r="K1579" s="126">
        <v>-2.0268999999999999</v>
      </c>
      <c r="L1579" s="126">
        <v>2.4064000000000001</v>
      </c>
      <c r="M1579" s="126">
        <v>5.2862999999999998</v>
      </c>
      <c r="N1579" s="126">
        <v>6.3231999999999999</v>
      </c>
      <c r="O1579" s="126">
        <v>7.6562000000000001</v>
      </c>
      <c r="P1579" s="126">
        <v>7.4114000000000004</v>
      </c>
      <c r="Q1579" s="126">
        <v>7.6809000000000003</v>
      </c>
      <c r="R1579" s="126">
        <v>8.2293000000000003</v>
      </c>
      <c r="S1579" s="119"/>
    </row>
    <row r="1580" spans="1:19" x14ac:dyDescent="0.3">
      <c r="A1580" s="122" t="s">
        <v>1416</v>
      </c>
      <c r="B1580" s="122" t="s">
        <v>1453</v>
      </c>
      <c r="C1580" s="122">
        <v>120560</v>
      </c>
      <c r="D1580" s="125">
        <v>44260</v>
      </c>
      <c r="E1580" s="126">
        <v>3010.6010999999999</v>
      </c>
      <c r="F1580" s="126">
        <v>-8.5670999999999999</v>
      </c>
      <c r="G1580" s="126">
        <v>4.2121000000000004</v>
      </c>
      <c r="H1580" s="126">
        <v>8.6979000000000006</v>
      </c>
      <c r="I1580" s="126">
        <v>4.4600000000000001E-2</v>
      </c>
      <c r="J1580" s="126">
        <v>2.2279</v>
      </c>
      <c r="K1580" s="126">
        <v>-1.1802999999999999</v>
      </c>
      <c r="L1580" s="126">
        <v>3.2682000000000002</v>
      </c>
      <c r="M1580" s="126">
        <v>6.1721000000000004</v>
      </c>
      <c r="N1580" s="126">
        <v>7.23</v>
      </c>
      <c r="O1580" s="126">
        <v>8.5739000000000001</v>
      </c>
      <c r="P1580" s="126">
        <v>8.2128999999999994</v>
      </c>
      <c r="Q1580" s="126">
        <v>8.3522999999999996</v>
      </c>
      <c r="R1580" s="126">
        <v>9.1509999999999998</v>
      </c>
      <c r="S1580" s="119"/>
    </row>
    <row r="1581" spans="1:19" x14ac:dyDescent="0.3">
      <c r="A1581" s="122" t="s">
        <v>1416</v>
      </c>
      <c r="B1581" s="122" t="s">
        <v>1454</v>
      </c>
      <c r="C1581" s="122">
        <v>101521</v>
      </c>
      <c r="D1581" s="125"/>
      <c r="E1581" s="126"/>
      <c r="F1581" s="126"/>
      <c r="G1581" s="126"/>
      <c r="H1581" s="126"/>
      <c r="I1581" s="126"/>
      <c r="J1581" s="126"/>
      <c r="K1581" s="126"/>
      <c r="L1581" s="126"/>
      <c r="M1581" s="126"/>
      <c r="N1581" s="126"/>
      <c r="O1581" s="126"/>
      <c r="P1581" s="126"/>
      <c r="Q1581" s="126"/>
      <c r="R1581" s="126"/>
      <c r="S1581" s="119"/>
    </row>
    <row r="1582" spans="1:19" x14ac:dyDescent="0.3">
      <c r="A1582" s="122" t="s">
        <v>1416</v>
      </c>
      <c r="B1582" s="122" t="s">
        <v>1455</v>
      </c>
      <c r="C1582" s="122">
        <v>120471</v>
      </c>
      <c r="D1582" s="125"/>
      <c r="E1582" s="126"/>
      <c r="F1582" s="126"/>
      <c r="G1582" s="126"/>
      <c r="H1582" s="126"/>
      <c r="I1582" s="126"/>
      <c r="J1582" s="126"/>
      <c r="K1582" s="126"/>
      <c r="L1582" s="126"/>
      <c r="M1582" s="126"/>
      <c r="N1582" s="126"/>
      <c r="O1582" s="126"/>
      <c r="P1582" s="126"/>
      <c r="Q1582" s="126"/>
      <c r="R1582" s="126"/>
      <c r="S1582" s="119"/>
    </row>
    <row r="1583" spans="1:19" x14ac:dyDescent="0.3">
      <c r="A1583" s="122" t="s">
        <v>1416</v>
      </c>
      <c r="B1583" s="122" t="s">
        <v>1456</v>
      </c>
      <c r="C1583" s="122">
        <v>101373</v>
      </c>
      <c r="D1583" s="125">
        <v>44260</v>
      </c>
      <c r="E1583" s="126">
        <v>40.612900000000003</v>
      </c>
      <c r="F1583" s="126">
        <v>-23.531500000000001</v>
      </c>
      <c r="G1583" s="126">
        <v>-6.3776000000000002</v>
      </c>
      <c r="H1583" s="126">
        <v>0.87319999999999998</v>
      </c>
      <c r="I1583" s="126">
        <v>-2.3523999999999998</v>
      </c>
      <c r="J1583" s="126">
        <v>-1.2569999999999999</v>
      </c>
      <c r="K1583" s="126">
        <v>-1.9381999999999999</v>
      </c>
      <c r="L1583" s="126">
        <v>3.1105999999999998</v>
      </c>
      <c r="M1583" s="126">
        <v>6.0355999999999996</v>
      </c>
      <c r="N1583" s="126">
        <v>6.8780000000000001</v>
      </c>
      <c r="O1583" s="126">
        <v>8.1164000000000005</v>
      </c>
      <c r="P1583" s="126">
        <v>7.8121</v>
      </c>
      <c r="Q1583" s="126">
        <v>7.7164000000000001</v>
      </c>
      <c r="R1583" s="126">
        <v>8.6030999999999995</v>
      </c>
      <c r="S1583" s="119" t="s">
        <v>1824</v>
      </c>
    </row>
    <row r="1584" spans="1:19" x14ac:dyDescent="0.3">
      <c r="A1584" s="122" t="s">
        <v>1416</v>
      </c>
      <c r="B1584" s="122" t="s">
        <v>1457</v>
      </c>
      <c r="C1584" s="122">
        <v>119739</v>
      </c>
      <c r="D1584" s="125">
        <v>44260</v>
      </c>
      <c r="E1584" s="126">
        <v>43.195300000000003</v>
      </c>
      <c r="F1584" s="126">
        <v>-22.7163</v>
      </c>
      <c r="G1584" s="126">
        <v>-5.5743999999999998</v>
      </c>
      <c r="H1584" s="126">
        <v>1.6904999999999999</v>
      </c>
      <c r="I1584" s="126">
        <v>-1.5313000000000001</v>
      </c>
      <c r="J1584" s="126">
        <v>-0.43440000000000001</v>
      </c>
      <c r="K1584" s="126">
        <v>-1.1296999999999999</v>
      </c>
      <c r="L1584" s="126">
        <v>3.9304999999999999</v>
      </c>
      <c r="M1584" s="126">
        <v>6.8823999999999996</v>
      </c>
      <c r="N1584" s="126">
        <v>7.7480000000000002</v>
      </c>
      <c r="O1584" s="126">
        <v>9.0097000000000005</v>
      </c>
      <c r="P1584" s="126">
        <v>8.7344000000000008</v>
      </c>
      <c r="Q1584" s="126">
        <v>8.8155999999999999</v>
      </c>
      <c r="R1584" s="126">
        <v>9.4911999999999992</v>
      </c>
      <c r="S1584" s="119" t="s">
        <v>1824</v>
      </c>
    </row>
    <row r="1585" spans="1:19" x14ac:dyDescent="0.3">
      <c r="A1585" s="122" t="s">
        <v>1416</v>
      </c>
      <c r="B1585" s="122" t="s">
        <v>1458</v>
      </c>
      <c r="C1585" s="122">
        <v>119856</v>
      </c>
      <c r="D1585" s="125">
        <v>44260</v>
      </c>
      <c r="E1585" s="126">
        <v>21.5151</v>
      </c>
      <c r="F1585" s="126">
        <v>-25.7683</v>
      </c>
      <c r="G1585" s="126">
        <v>-8.5329999999999995</v>
      </c>
      <c r="H1585" s="126">
        <v>1.0908</v>
      </c>
      <c r="I1585" s="126">
        <v>-1.6839999999999999</v>
      </c>
      <c r="J1585" s="126">
        <v>0.4667</v>
      </c>
      <c r="K1585" s="126">
        <v>-1.3841000000000001</v>
      </c>
      <c r="L1585" s="126">
        <v>3.3607</v>
      </c>
      <c r="M1585" s="126">
        <v>5.3009000000000004</v>
      </c>
      <c r="N1585" s="126">
        <v>7.3655999999999997</v>
      </c>
      <c r="O1585" s="126">
        <v>8.5180000000000007</v>
      </c>
      <c r="P1585" s="126">
        <v>8.2363</v>
      </c>
      <c r="Q1585" s="126">
        <v>8.5371000000000006</v>
      </c>
      <c r="R1585" s="126">
        <v>8.8887999999999998</v>
      </c>
      <c r="S1585" s="119" t="s">
        <v>1824</v>
      </c>
    </row>
    <row r="1586" spans="1:19" x14ac:dyDescent="0.3">
      <c r="A1586" s="122" t="s">
        <v>1416</v>
      </c>
      <c r="B1586" s="122" t="s">
        <v>1459</v>
      </c>
      <c r="C1586" s="122">
        <v>116299</v>
      </c>
      <c r="D1586" s="125">
        <v>44260</v>
      </c>
      <c r="E1586" s="126">
        <v>20.717300000000002</v>
      </c>
      <c r="F1586" s="126">
        <v>-26.408100000000001</v>
      </c>
      <c r="G1586" s="126">
        <v>-9.0959000000000003</v>
      </c>
      <c r="H1586" s="126">
        <v>0.57889999999999997</v>
      </c>
      <c r="I1586" s="126">
        <v>-2.1943999999999999</v>
      </c>
      <c r="J1586" s="126">
        <v>-3.78E-2</v>
      </c>
      <c r="K1586" s="126">
        <v>-1.8731</v>
      </c>
      <c r="L1586" s="126">
        <v>2.8571</v>
      </c>
      <c r="M1586" s="126">
        <v>4.7847999999999997</v>
      </c>
      <c r="N1586" s="126">
        <v>6.8358999999999996</v>
      </c>
      <c r="O1586" s="126">
        <v>7.9786000000000001</v>
      </c>
      <c r="P1586" s="126">
        <v>7.6974999999999998</v>
      </c>
      <c r="Q1586" s="126">
        <v>8.2441999999999993</v>
      </c>
      <c r="R1586" s="126">
        <v>8.3539999999999992</v>
      </c>
      <c r="S1586" s="119" t="s">
        <v>1824</v>
      </c>
    </row>
    <row r="1587" spans="1:19" x14ac:dyDescent="0.3">
      <c r="A1587" s="122" t="s">
        <v>1416</v>
      </c>
      <c r="B1587" s="122" t="s">
        <v>1460</v>
      </c>
      <c r="C1587" s="122">
        <v>145954</v>
      </c>
      <c r="D1587" s="125">
        <v>44260</v>
      </c>
      <c r="E1587" s="126">
        <v>11.9171</v>
      </c>
      <c r="F1587" s="126">
        <v>-6.7370000000000001</v>
      </c>
      <c r="G1587" s="126">
        <v>2.9615</v>
      </c>
      <c r="H1587" s="126">
        <v>4.5106000000000002</v>
      </c>
      <c r="I1587" s="126">
        <v>0.30630000000000002</v>
      </c>
      <c r="J1587" s="126">
        <v>2.5316999999999998</v>
      </c>
      <c r="K1587" s="126">
        <v>-1.0038</v>
      </c>
      <c r="L1587" s="126">
        <v>3.2665999999999999</v>
      </c>
      <c r="M1587" s="126">
        <v>5.4652000000000003</v>
      </c>
      <c r="N1587" s="126">
        <v>6.7659000000000002</v>
      </c>
      <c r="O1587" s="126"/>
      <c r="P1587" s="126"/>
      <c r="Q1587" s="126">
        <v>8.7522000000000002</v>
      </c>
      <c r="R1587" s="126">
        <v>8.6495999999999995</v>
      </c>
      <c r="S1587" s="119" t="s">
        <v>1824</v>
      </c>
    </row>
    <row r="1588" spans="1:19" x14ac:dyDescent="0.3">
      <c r="A1588" s="122" t="s">
        <v>1416</v>
      </c>
      <c r="B1588" s="122" t="s">
        <v>1461</v>
      </c>
      <c r="C1588" s="122">
        <v>145952</v>
      </c>
      <c r="D1588" s="125">
        <v>44260</v>
      </c>
      <c r="E1588" s="126">
        <v>11.6576</v>
      </c>
      <c r="F1588" s="126">
        <v>-7.8258000000000001</v>
      </c>
      <c r="G1588" s="126">
        <v>1.9833000000000001</v>
      </c>
      <c r="H1588" s="126">
        <v>3.4464000000000001</v>
      </c>
      <c r="I1588" s="126">
        <v>-0.73029999999999995</v>
      </c>
      <c r="J1588" s="126">
        <v>1.4777</v>
      </c>
      <c r="K1588" s="126">
        <v>-2.0503999999999998</v>
      </c>
      <c r="L1588" s="126">
        <v>2.2000999999999999</v>
      </c>
      <c r="M1588" s="126">
        <v>4.3739999999999997</v>
      </c>
      <c r="N1588" s="126">
        <v>5.6448999999999998</v>
      </c>
      <c r="O1588" s="126"/>
      <c r="P1588" s="126"/>
      <c r="Q1588" s="126">
        <v>7.6128999999999998</v>
      </c>
      <c r="R1588" s="126">
        <v>7.5128000000000004</v>
      </c>
      <c r="S1588" s="119" t="s">
        <v>1824</v>
      </c>
    </row>
    <row r="1589" spans="1:19" x14ac:dyDescent="0.3">
      <c r="A1589" s="122" t="s">
        <v>1416</v>
      </c>
      <c r="B1589" s="122" t="s">
        <v>1462</v>
      </c>
      <c r="C1589" s="122">
        <v>142642</v>
      </c>
      <c r="D1589" s="125">
        <v>44260</v>
      </c>
      <c r="E1589" s="126">
        <v>12.3232</v>
      </c>
      <c r="F1589" s="126">
        <v>-7.9954000000000001</v>
      </c>
      <c r="G1589" s="126">
        <v>1.7774000000000001</v>
      </c>
      <c r="H1589" s="126">
        <v>3.8957000000000002</v>
      </c>
      <c r="I1589" s="126">
        <v>-1.3814</v>
      </c>
      <c r="J1589" s="126">
        <v>1.6947000000000001</v>
      </c>
      <c r="K1589" s="126">
        <v>-1.3170999999999999</v>
      </c>
      <c r="L1589" s="126">
        <v>2.573</v>
      </c>
      <c r="M1589" s="126">
        <v>4.6989000000000001</v>
      </c>
      <c r="N1589" s="126">
        <v>5.9122000000000003</v>
      </c>
      <c r="O1589" s="126"/>
      <c r="P1589" s="126"/>
      <c r="Q1589" s="126">
        <v>7.2803000000000004</v>
      </c>
      <c r="R1589" s="126">
        <v>7.9006999999999996</v>
      </c>
      <c r="S1589" s="119" t="s">
        <v>1824</v>
      </c>
    </row>
    <row r="1590" spans="1:19" x14ac:dyDescent="0.3">
      <c r="A1590" s="122" t="s">
        <v>1416</v>
      </c>
      <c r="B1590" s="122" t="s">
        <v>1463</v>
      </c>
      <c r="C1590" s="122">
        <v>142641</v>
      </c>
      <c r="D1590" s="125">
        <v>44260</v>
      </c>
      <c r="E1590" s="126">
        <v>12.610799999999999</v>
      </c>
      <c r="F1590" s="126">
        <v>-7.2343999999999999</v>
      </c>
      <c r="G1590" s="126">
        <v>2.6055000000000001</v>
      </c>
      <c r="H1590" s="126">
        <v>4.7179000000000002</v>
      </c>
      <c r="I1590" s="126">
        <v>-0.55940000000000001</v>
      </c>
      <c r="J1590" s="126">
        <v>2.5375000000000001</v>
      </c>
      <c r="K1590" s="126">
        <v>-0.47020000000000001</v>
      </c>
      <c r="L1590" s="126">
        <v>3.4258000000000002</v>
      </c>
      <c r="M1590" s="126">
        <v>5.5555000000000003</v>
      </c>
      <c r="N1590" s="126">
        <v>6.8223000000000003</v>
      </c>
      <c r="O1590" s="126"/>
      <c r="P1590" s="126"/>
      <c r="Q1590" s="126">
        <v>8.1160999999999994</v>
      </c>
      <c r="R1590" s="126">
        <v>8.7507999999999999</v>
      </c>
      <c r="S1590" s="119" t="s">
        <v>1824</v>
      </c>
    </row>
    <row r="1591" spans="1:19" x14ac:dyDescent="0.3">
      <c r="A1591" s="122" t="s">
        <v>1416</v>
      </c>
      <c r="B1591" s="122" t="s">
        <v>1464</v>
      </c>
      <c r="C1591" s="122">
        <v>101665</v>
      </c>
      <c r="D1591" s="125">
        <v>44260</v>
      </c>
      <c r="E1591" s="126">
        <v>40.498800000000003</v>
      </c>
      <c r="F1591" s="126">
        <v>-7.9294000000000002</v>
      </c>
      <c r="G1591" s="126">
        <v>5.9512</v>
      </c>
      <c r="H1591" s="126">
        <v>7.375</v>
      </c>
      <c r="I1591" s="126">
        <v>2.472</v>
      </c>
      <c r="J1591" s="126">
        <v>4.7716000000000003</v>
      </c>
      <c r="K1591" s="126">
        <v>0.46700000000000003</v>
      </c>
      <c r="L1591" s="126">
        <v>4.5419999999999998</v>
      </c>
      <c r="M1591" s="126">
        <v>6.9752000000000001</v>
      </c>
      <c r="N1591" s="126">
        <v>7.0926999999999998</v>
      </c>
      <c r="O1591" s="126">
        <v>7.8722000000000003</v>
      </c>
      <c r="P1591" s="126">
        <v>7.6692</v>
      </c>
      <c r="Q1591" s="126">
        <v>7.9768999999999997</v>
      </c>
      <c r="R1591" s="126">
        <v>8.6259999999999994</v>
      </c>
      <c r="S1591" s="119" t="s">
        <v>1824</v>
      </c>
    </row>
    <row r="1592" spans="1:19" x14ac:dyDescent="0.3">
      <c r="A1592" s="122" t="s">
        <v>1416</v>
      </c>
      <c r="B1592" s="122" t="s">
        <v>1465</v>
      </c>
      <c r="C1592" s="122">
        <v>118796</v>
      </c>
      <c r="D1592" s="125">
        <v>44260</v>
      </c>
      <c r="E1592" s="126">
        <v>42.716200000000001</v>
      </c>
      <c r="F1592" s="126">
        <v>-7.2615999999999996</v>
      </c>
      <c r="G1592" s="126">
        <v>6.7256</v>
      </c>
      <c r="H1592" s="126">
        <v>8.1547000000000001</v>
      </c>
      <c r="I1592" s="126">
        <v>3.2913000000000001</v>
      </c>
      <c r="J1592" s="126">
        <v>5.5871000000000004</v>
      </c>
      <c r="K1592" s="126">
        <v>1.3085</v>
      </c>
      <c r="L1592" s="126">
        <v>5.3974000000000002</v>
      </c>
      <c r="M1592" s="126">
        <v>7.8548</v>
      </c>
      <c r="N1592" s="126">
        <v>7.9794</v>
      </c>
      <c r="O1592" s="126">
        <v>8.6875</v>
      </c>
      <c r="P1592" s="126">
        <v>8.4167000000000005</v>
      </c>
      <c r="Q1592" s="126">
        <v>8.8089999999999993</v>
      </c>
      <c r="R1592" s="126">
        <v>9.4930000000000003</v>
      </c>
      <c r="S1592" s="119" t="s">
        <v>1824</v>
      </c>
    </row>
    <row r="1593" spans="1:19" x14ac:dyDescent="0.3">
      <c r="A1593" s="122" t="s">
        <v>1416</v>
      </c>
      <c r="B1593" s="122" t="s">
        <v>1466</v>
      </c>
      <c r="C1593" s="122">
        <v>138256</v>
      </c>
      <c r="D1593" s="125">
        <v>44260</v>
      </c>
      <c r="E1593" s="126">
        <v>35.2393</v>
      </c>
      <c r="F1593" s="126">
        <v>-14.081099999999999</v>
      </c>
      <c r="G1593" s="126">
        <v>-2.7269000000000001</v>
      </c>
      <c r="H1593" s="126">
        <v>3.3462000000000001</v>
      </c>
      <c r="I1593" s="126">
        <v>0.1588</v>
      </c>
      <c r="J1593" s="126">
        <v>1.3997999999999999</v>
      </c>
      <c r="K1593" s="126">
        <v>-0.73850000000000005</v>
      </c>
      <c r="L1593" s="126">
        <v>2.7601</v>
      </c>
      <c r="M1593" s="126">
        <v>5.0659999999999998</v>
      </c>
      <c r="N1593" s="126">
        <v>5.8898999999999999</v>
      </c>
      <c r="O1593" s="126">
        <v>3.8473999999999999</v>
      </c>
      <c r="P1593" s="126">
        <v>5.5575999999999999</v>
      </c>
      <c r="Q1593" s="126">
        <v>7.2005999999999997</v>
      </c>
      <c r="R1593" s="126">
        <v>2.7544</v>
      </c>
      <c r="S1593" s="119" t="s">
        <v>1824</v>
      </c>
    </row>
    <row r="1594" spans="1:19" x14ac:dyDescent="0.3">
      <c r="A1594" s="122" t="s">
        <v>1416</v>
      </c>
      <c r="B1594" s="122" t="s">
        <v>1467</v>
      </c>
      <c r="C1594" s="122">
        <v>138270</v>
      </c>
      <c r="D1594" s="125">
        <v>44260</v>
      </c>
      <c r="E1594" s="126">
        <v>37.730899999999998</v>
      </c>
      <c r="F1594" s="126">
        <v>-13.344900000000001</v>
      </c>
      <c r="G1594" s="126">
        <v>-1.9988999999999999</v>
      </c>
      <c r="H1594" s="126">
        <v>4.0662000000000003</v>
      </c>
      <c r="I1594" s="126">
        <v>0.871</v>
      </c>
      <c r="J1594" s="126">
        <v>2.1109</v>
      </c>
      <c r="K1594" s="126">
        <v>-4.5699999999999998E-2</v>
      </c>
      <c r="L1594" s="126">
        <v>3.4693000000000001</v>
      </c>
      <c r="M1594" s="126">
        <v>5.8882000000000003</v>
      </c>
      <c r="N1594" s="126">
        <v>6.7186000000000003</v>
      </c>
      <c r="O1594" s="126">
        <v>4.7138</v>
      </c>
      <c r="P1594" s="126">
        <v>6.4428999999999998</v>
      </c>
      <c r="Q1594" s="126">
        <v>7.7019000000000002</v>
      </c>
      <c r="R1594" s="126">
        <v>3.5339</v>
      </c>
      <c r="S1594" s="119" t="s">
        <v>1824</v>
      </c>
    </row>
    <row r="1595" spans="1:19" x14ac:dyDescent="0.3">
      <c r="A1595" s="122" t="s">
        <v>1416</v>
      </c>
      <c r="B1595" s="122" t="s">
        <v>1468</v>
      </c>
      <c r="C1595" s="122">
        <v>101465</v>
      </c>
      <c r="D1595" s="125">
        <v>44260</v>
      </c>
      <c r="E1595" s="126">
        <v>34.075899999999997</v>
      </c>
      <c r="F1595" s="126">
        <v>-39.268500000000003</v>
      </c>
      <c r="G1595" s="126">
        <v>-14.051399999999999</v>
      </c>
      <c r="H1595" s="126">
        <v>-1.6674</v>
      </c>
      <c r="I1595" s="126">
        <v>-5.9409999999999998</v>
      </c>
      <c r="J1595" s="126">
        <v>-2.6152000000000002</v>
      </c>
      <c r="K1595" s="126">
        <v>-3.5871</v>
      </c>
      <c r="L1595" s="126">
        <v>1.8652</v>
      </c>
      <c r="M1595" s="126">
        <v>13.839499999999999</v>
      </c>
      <c r="N1595" s="126">
        <v>6.5911</v>
      </c>
      <c r="O1595" s="126">
        <v>4.1460999999999997</v>
      </c>
      <c r="P1595" s="126">
        <v>5.4356999999999998</v>
      </c>
      <c r="Q1595" s="126">
        <v>7.1111000000000004</v>
      </c>
      <c r="R1595" s="126">
        <v>2.8704000000000001</v>
      </c>
      <c r="S1595" s="119" t="s">
        <v>1824</v>
      </c>
    </row>
    <row r="1596" spans="1:19" x14ac:dyDescent="0.3">
      <c r="A1596" s="122" t="s">
        <v>1416</v>
      </c>
      <c r="B1596" s="122" t="s">
        <v>1469</v>
      </c>
      <c r="C1596" s="122">
        <v>119462</v>
      </c>
      <c r="D1596" s="125">
        <v>44260</v>
      </c>
      <c r="E1596" s="126">
        <v>36.019300000000001</v>
      </c>
      <c r="F1596" s="126">
        <v>-38.871000000000002</v>
      </c>
      <c r="G1596" s="126">
        <v>-13.6311</v>
      </c>
      <c r="H1596" s="126">
        <v>-1.2591000000000001</v>
      </c>
      <c r="I1596" s="126">
        <v>-5.5404999999999998</v>
      </c>
      <c r="J1596" s="126">
        <v>-2.2147000000000001</v>
      </c>
      <c r="K1596" s="126">
        <v>-3.1915</v>
      </c>
      <c r="L1596" s="126">
        <v>2.2869000000000002</v>
      </c>
      <c r="M1596" s="126">
        <v>14.297499999999999</v>
      </c>
      <c r="N1596" s="126">
        <v>7.0537000000000001</v>
      </c>
      <c r="O1596" s="126">
        <v>4.7336999999999998</v>
      </c>
      <c r="P1596" s="126">
        <v>6.1410999999999998</v>
      </c>
      <c r="Q1596" s="126">
        <v>7.3193000000000001</v>
      </c>
      <c r="R1596" s="126">
        <v>3.3302999999999998</v>
      </c>
      <c r="S1596" s="119" t="s">
        <v>1824</v>
      </c>
    </row>
    <row r="1597" spans="1:19" x14ac:dyDescent="0.3">
      <c r="A1597" s="122" t="s">
        <v>1416</v>
      </c>
      <c r="B1597" s="122" t="s">
        <v>1470</v>
      </c>
      <c r="C1597" s="122">
        <v>119816</v>
      </c>
      <c r="D1597" s="125">
        <v>44260</v>
      </c>
      <c r="E1597" s="126">
        <v>25.913900000000002</v>
      </c>
      <c r="F1597" s="126">
        <v>-19.427099999999999</v>
      </c>
      <c r="G1597" s="126">
        <v>-4.5056000000000003</v>
      </c>
      <c r="H1597" s="126">
        <v>3.1408999999999998</v>
      </c>
      <c r="I1597" s="126">
        <v>-1.8016000000000001</v>
      </c>
      <c r="J1597" s="126">
        <v>-0.4375</v>
      </c>
      <c r="K1597" s="126">
        <v>-1.3251999999999999</v>
      </c>
      <c r="L1597" s="126">
        <v>3.8283</v>
      </c>
      <c r="M1597" s="126">
        <v>5.9370000000000003</v>
      </c>
      <c r="N1597" s="126">
        <v>7.2812999999999999</v>
      </c>
      <c r="O1597" s="126">
        <v>8.5142000000000007</v>
      </c>
      <c r="P1597" s="126">
        <v>8.3819999999999997</v>
      </c>
      <c r="Q1597" s="126">
        <v>8.5859000000000005</v>
      </c>
      <c r="R1597" s="126">
        <v>9.0650999999999993</v>
      </c>
      <c r="S1597" s="119" t="s">
        <v>1824</v>
      </c>
    </row>
    <row r="1598" spans="1:19" x14ac:dyDescent="0.3">
      <c r="A1598" s="122" t="s">
        <v>1416</v>
      </c>
      <c r="B1598" s="122" t="s">
        <v>1471</v>
      </c>
      <c r="C1598" s="122">
        <v>106231</v>
      </c>
      <c r="D1598" s="125">
        <v>44260</v>
      </c>
      <c r="E1598" s="126">
        <v>24.9207</v>
      </c>
      <c r="F1598" s="126">
        <v>-19.762</v>
      </c>
      <c r="G1598" s="126">
        <v>-4.9778000000000002</v>
      </c>
      <c r="H1598" s="126">
        <v>2.6585999999999999</v>
      </c>
      <c r="I1598" s="126">
        <v>-2.2925</v>
      </c>
      <c r="J1598" s="126">
        <v>-0.93569999999999998</v>
      </c>
      <c r="K1598" s="126">
        <v>-1.8217000000000001</v>
      </c>
      <c r="L1598" s="126">
        <v>3.3172000000000001</v>
      </c>
      <c r="M1598" s="126">
        <v>5.4154</v>
      </c>
      <c r="N1598" s="126">
        <v>6.7454999999999998</v>
      </c>
      <c r="O1598" s="126">
        <v>7.9366000000000003</v>
      </c>
      <c r="P1598" s="126">
        <v>7.7839</v>
      </c>
      <c r="Q1598" s="126">
        <v>6.9344999999999999</v>
      </c>
      <c r="R1598" s="126">
        <v>8.5210000000000008</v>
      </c>
      <c r="S1598" s="119" t="s">
        <v>1824</v>
      </c>
    </row>
    <row r="1599" spans="1:19" x14ac:dyDescent="0.3">
      <c r="A1599" s="122" t="s">
        <v>1416</v>
      </c>
      <c r="B1599" s="122" t="s">
        <v>1472</v>
      </c>
      <c r="C1599" s="122">
        <v>101563</v>
      </c>
      <c r="D1599" s="125">
        <v>44260</v>
      </c>
      <c r="E1599" s="126">
        <v>32.222499999999997</v>
      </c>
      <c r="F1599" s="126">
        <v>-9.173</v>
      </c>
      <c r="G1599" s="126">
        <v>-0.33979999999999999</v>
      </c>
      <c r="H1599" s="126">
        <v>2.0882999999999998</v>
      </c>
      <c r="I1599" s="126">
        <v>-0.77</v>
      </c>
      <c r="J1599" s="126">
        <v>1.7703</v>
      </c>
      <c r="K1599" s="126">
        <v>0.50849999999999995</v>
      </c>
      <c r="L1599" s="126">
        <v>2.7418999999999998</v>
      </c>
      <c r="M1599" s="126">
        <v>5.9175000000000004</v>
      </c>
      <c r="N1599" s="126">
        <v>6.7168000000000001</v>
      </c>
      <c r="O1599" s="126">
        <v>2.9657</v>
      </c>
      <c r="P1599" s="126">
        <v>4.6778000000000004</v>
      </c>
      <c r="Q1599" s="126">
        <v>6.5246000000000004</v>
      </c>
      <c r="R1599" s="126">
        <v>1.1677999999999999</v>
      </c>
      <c r="S1599" s="119" t="s">
        <v>1824</v>
      </c>
    </row>
    <row r="1600" spans="1:19" x14ac:dyDescent="0.3">
      <c r="A1600" s="122" t="s">
        <v>1416</v>
      </c>
      <c r="B1600" s="122" t="s">
        <v>1473</v>
      </c>
      <c r="C1600" s="122">
        <v>119664</v>
      </c>
      <c r="D1600" s="125">
        <v>44260</v>
      </c>
      <c r="E1600" s="126">
        <v>34.433</v>
      </c>
      <c r="F1600" s="126">
        <v>-8.4783000000000008</v>
      </c>
      <c r="G1600" s="126">
        <v>0.35339999999999999</v>
      </c>
      <c r="H1600" s="126">
        <v>2.8029999999999999</v>
      </c>
      <c r="I1600" s="126">
        <v>-4.9500000000000002E-2</v>
      </c>
      <c r="J1600" s="126">
        <v>2.5034000000000001</v>
      </c>
      <c r="K1600" s="126">
        <v>1.2408999999999999</v>
      </c>
      <c r="L1600" s="126">
        <v>3.4830000000000001</v>
      </c>
      <c r="M1600" s="126">
        <v>6.6817000000000002</v>
      </c>
      <c r="N1600" s="126">
        <v>7.4673999999999996</v>
      </c>
      <c r="O1600" s="126">
        <v>3.7218</v>
      </c>
      <c r="P1600" s="126">
        <v>5.5689000000000002</v>
      </c>
      <c r="Q1600" s="126">
        <v>7.1294000000000004</v>
      </c>
      <c r="R1600" s="126">
        <v>1.8543000000000001</v>
      </c>
      <c r="S1600" s="119" t="s">
        <v>1824</v>
      </c>
    </row>
    <row r="1601" spans="1:19" x14ac:dyDescent="0.3">
      <c r="A1601" s="122" t="s">
        <v>1416</v>
      </c>
      <c r="B1601" s="122" t="s">
        <v>1474</v>
      </c>
      <c r="C1601" s="122">
        <v>101548</v>
      </c>
      <c r="D1601" s="125">
        <v>44260</v>
      </c>
      <c r="E1601" s="126">
        <v>37.724699999999999</v>
      </c>
      <c r="F1601" s="126">
        <v>-15.8607</v>
      </c>
      <c r="G1601" s="126">
        <v>-3.9333999999999998</v>
      </c>
      <c r="H1601" s="126">
        <v>4.3852000000000002</v>
      </c>
      <c r="I1601" s="126">
        <v>-2.1459999999999999</v>
      </c>
      <c r="J1601" s="126">
        <v>0.59460000000000002</v>
      </c>
      <c r="K1601" s="126">
        <v>-1.7002999999999999</v>
      </c>
      <c r="L1601" s="126">
        <v>2.4533</v>
      </c>
      <c r="M1601" s="126">
        <v>5.8448000000000002</v>
      </c>
      <c r="N1601" s="126">
        <v>6.7904999999999998</v>
      </c>
      <c r="O1601" s="126">
        <v>5.6700999999999997</v>
      </c>
      <c r="P1601" s="126">
        <v>6.2416</v>
      </c>
      <c r="Q1601" s="126">
        <v>7.4048999999999996</v>
      </c>
      <c r="R1601" s="126">
        <v>8.3970000000000002</v>
      </c>
      <c r="S1601" s="119"/>
    </row>
    <row r="1602" spans="1:19" x14ac:dyDescent="0.3">
      <c r="A1602" s="122" t="s">
        <v>1416</v>
      </c>
      <c r="B1602" s="122" t="s">
        <v>1475</v>
      </c>
      <c r="C1602" s="122">
        <v>119949</v>
      </c>
      <c r="D1602" s="125">
        <v>44260</v>
      </c>
      <c r="E1602" s="126">
        <v>40.2376</v>
      </c>
      <c r="F1602" s="126">
        <v>-14.9612</v>
      </c>
      <c r="G1602" s="126">
        <v>-2.9927000000000001</v>
      </c>
      <c r="H1602" s="126">
        <v>5.2925000000000004</v>
      </c>
      <c r="I1602" s="126">
        <v>-1.2210000000000001</v>
      </c>
      <c r="J1602" s="126">
        <v>1.5212000000000001</v>
      </c>
      <c r="K1602" s="126">
        <v>-0.74719999999999998</v>
      </c>
      <c r="L1602" s="126">
        <v>3.4422999999999999</v>
      </c>
      <c r="M1602" s="126">
        <v>6.8501000000000003</v>
      </c>
      <c r="N1602" s="126">
        <v>7.8132000000000001</v>
      </c>
      <c r="O1602" s="126">
        <v>6.6353</v>
      </c>
      <c r="P1602" s="126">
        <v>7.1752000000000002</v>
      </c>
      <c r="Q1602" s="126">
        <v>8.1765000000000008</v>
      </c>
      <c r="R1602" s="126">
        <v>9.3955000000000002</v>
      </c>
      <c r="S1602" s="119"/>
    </row>
    <row r="1603" spans="1:19" x14ac:dyDescent="0.3">
      <c r="A1603" s="122" t="s">
        <v>1416</v>
      </c>
      <c r="B1603" s="122" t="s">
        <v>1476</v>
      </c>
      <c r="C1603" s="122">
        <v>120718</v>
      </c>
      <c r="D1603" s="125">
        <v>44260</v>
      </c>
      <c r="E1603" s="126">
        <v>24.230399999999999</v>
      </c>
      <c r="F1603" s="126">
        <v>-4.3680000000000003</v>
      </c>
      <c r="G1603" s="126">
        <v>2.2097000000000002</v>
      </c>
      <c r="H1603" s="126">
        <v>4.3720999999999997</v>
      </c>
      <c r="I1603" s="126">
        <v>-7.0300000000000001E-2</v>
      </c>
      <c r="J1603" s="126">
        <v>2.3067000000000002</v>
      </c>
      <c r="K1603" s="126">
        <v>0.42420000000000002</v>
      </c>
      <c r="L1603" s="126">
        <v>4.1497000000000002</v>
      </c>
      <c r="M1603" s="126">
        <v>6.9547999999999996</v>
      </c>
      <c r="N1603" s="126">
        <v>8.1956000000000007</v>
      </c>
      <c r="O1603" s="126">
        <v>4.1715</v>
      </c>
      <c r="P1603" s="126">
        <v>5.8258000000000001</v>
      </c>
      <c r="Q1603" s="126">
        <v>7.2808999999999999</v>
      </c>
      <c r="R1603" s="126">
        <v>2.8464</v>
      </c>
      <c r="S1603" s="118"/>
    </row>
    <row r="1604" spans="1:19" x14ac:dyDescent="0.3">
      <c r="A1604" s="122" t="s">
        <v>1416</v>
      </c>
      <c r="B1604" s="122" t="s">
        <v>1477</v>
      </c>
      <c r="C1604" s="122">
        <v>106624</v>
      </c>
      <c r="D1604" s="125">
        <v>44260</v>
      </c>
      <c r="E1604" s="126">
        <v>23.332899999999999</v>
      </c>
      <c r="F1604" s="126">
        <v>-5.0050999999999997</v>
      </c>
      <c r="G1604" s="126">
        <v>1.5645</v>
      </c>
      <c r="H1604" s="126">
        <v>3.7570999999999999</v>
      </c>
      <c r="I1604" s="126">
        <v>-0.68810000000000004</v>
      </c>
      <c r="J1604" s="126">
        <v>1.6894</v>
      </c>
      <c r="K1604" s="126">
        <v>-0.1409</v>
      </c>
      <c r="L1604" s="126">
        <v>3.5968</v>
      </c>
      <c r="M1604" s="126">
        <v>6.4108000000000001</v>
      </c>
      <c r="N1604" s="126">
        <v>7.6757</v>
      </c>
      <c r="O1604" s="126">
        <v>3.6850000000000001</v>
      </c>
      <c r="P1604" s="126">
        <v>5.3247999999999998</v>
      </c>
      <c r="Q1604" s="126">
        <v>6.4915000000000003</v>
      </c>
      <c r="R1604" s="126">
        <v>2.3864999999999998</v>
      </c>
      <c r="S1604" s="121"/>
    </row>
    <row r="1605" spans="1:19" x14ac:dyDescent="0.3">
      <c r="A1605" s="127" t="s">
        <v>27</v>
      </c>
      <c r="B1605" s="122"/>
      <c r="C1605" s="122"/>
      <c r="D1605" s="122"/>
      <c r="E1605" s="122"/>
      <c r="F1605" s="128">
        <f t="shared" ref="F1605:R1605" si="67">AVERAGE(F1544:F1604)</f>
        <v>-10.563553846153846</v>
      </c>
      <c r="G1605" s="128">
        <f t="shared" si="67"/>
        <v>-0.41137884615384623</v>
      </c>
      <c r="H1605" s="128">
        <f t="shared" si="67"/>
        <v>4.5609557692307696</v>
      </c>
      <c r="I1605" s="128">
        <f t="shared" si="67"/>
        <v>-0.20782307692307694</v>
      </c>
      <c r="J1605" s="128">
        <f t="shared" si="67"/>
        <v>2.0707000000000004</v>
      </c>
      <c r="K1605" s="128">
        <f t="shared" si="67"/>
        <v>0.1423807692307692</v>
      </c>
      <c r="L1605" s="128">
        <f t="shared" si="67"/>
        <v>4.2166365384615379</v>
      </c>
      <c r="M1605" s="128">
        <f t="shared" si="67"/>
        <v>7.093273076923075</v>
      </c>
      <c r="N1605" s="128">
        <f t="shared" si="67"/>
        <v>6.285388461538461</v>
      </c>
      <c r="O1605" s="128">
        <f t="shared" si="67"/>
        <v>6.4320520833333328</v>
      </c>
      <c r="P1605" s="128">
        <f t="shared" si="67"/>
        <v>7.0326083333333331</v>
      </c>
      <c r="Q1605" s="128">
        <f t="shared" si="67"/>
        <v>7.7060673076923081</v>
      </c>
      <c r="R1605" s="128">
        <f t="shared" si="67"/>
        <v>6.3068326923076938</v>
      </c>
      <c r="S1605" s="119" t="s">
        <v>1854</v>
      </c>
    </row>
    <row r="1606" spans="1:19" x14ac:dyDescent="0.3">
      <c r="A1606" s="127" t="s">
        <v>408</v>
      </c>
      <c r="B1606" s="122"/>
      <c r="C1606" s="122"/>
      <c r="D1606" s="122"/>
      <c r="E1606" s="122"/>
      <c r="F1606" s="128">
        <f t="shared" ref="F1606:R1606" si="68">MEDIAN(F1544:F1604)</f>
        <v>-8.2368500000000004</v>
      </c>
      <c r="G1606" s="128">
        <f t="shared" si="68"/>
        <v>6.4499999999999835E-3</v>
      </c>
      <c r="H1606" s="128">
        <f t="shared" si="68"/>
        <v>4.3786500000000004</v>
      </c>
      <c r="I1606" s="128">
        <f t="shared" si="68"/>
        <v>-0.53029999999999999</v>
      </c>
      <c r="J1606" s="128">
        <f t="shared" si="68"/>
        <v>1.7637</v>
      </c>
      <c r="K1606" s="128">
        <f t="shared" si="68"/>
        <v>-0.52485000000000004</v>
      </c>
      <c r="L1606" s="128">
        <f t="shared" si="68"/>
        <v>3.4558</v>
      </c>
      <c r="M1606" s="128">
        <f t="shared" si="68"/>
        <v>6.4542000000000002</v>
      </c>
      <c r="N1606" s="128">
        <f t="shared" si="68"/>
        <v>6.8569499999999994</v>
      </c>
      <c r="O1606" s="128">
        <f t="shared" si="68"/>
        <v>7.6889500000000002</v>
      </c>
      <c r="P1606" s="128">
        <f t="shared" si="68"/>
        <v>7.6381999999999994</v>
      </c>
      <c r="Q1606" s="128">
        <f t="shared" si="68"/>
        <v>7.6913999999999998</v>
      </c>
      <c r="R1606" s="128">
        <f t="shared" si="68"/>
        <v>8.33155</v>
      </c>
      <c r="S1606" s="119" t="s">
        <v>1854</v>
      </c>
    </row>
    <row r="1607" spans="1:19" x14ac:dyDescent="0.3">
      <c r="A1607" s="122"/>
      <c r="B1607" s="122"/>
      <c r="C1607" s="122"/>
      <c r="D1607" s="122"/>
      <c r="E1607" s="122"/>
      <c r="F1607" s="122"/>
      <c r="G1607" s="122"/>
      <c r="H1607" s="122"/>
      <c r="I1607" s="122"/>
      <c r="J1607" s="122"/>
      <c r="K1607" s="122"/>
      <c r="L1607" s="122"/>
      <c r="M1607" s="122"/>
      <c r="N1607" s="122"/>
      <c r="O1607" s="122"/>
      <c r="P1607" s="122"/>
      <c r="Q1607" s="122"/>
      <c r="R1607" s="122"/>
      <c r="S1607" s="119" t="s">
        <v>1854</v>
      </c>
    </row>
    <row r="1608" spans="1:19" x14ac:dyDescent="0.3">
      <c r="A1608" s="124" t="s">
        <v>1478</v>
      </c>
      <c r="B1608" s="124"/>
      <c r="C1608" s="124"/>
      <c r="D1608" s="124"/>
      <c r="E1608" s="124"/>
      <c r="F1608" s="124"/>
      <c r="G1608" s="124"/>
      <c r="H1608" s="124"/>
      <c r="I1608" s="124"/>
      <c r="J1608" s="124"/>
      <c r="K1608" s="124"/>
      <c r="L1608" s="124"/>
      <c r="M1608" s="124"/>
      <c r="N1608" s="124"/>
      <c r="O1608" s="124"/>
      <c r="P1608" s="124"/>
      <c r="Q1608" s="124"/>
      <c r="R1608" s="124"/>
      <c r="S1608" s="119" t="s">
        <v>1854</v>
      </c>
    </row>
    <row r="1609" spans="1:19" x14ac:dyDescent="0.3">
      <c r="A1609" s="122" t="s">
        <v>1479</v>
      </c>
      <c r="B1609" s="122" t="s">
        <v>1480</v>
      </c>
      <c r="C1609" s="122">
        <v>105804</v>
      </c>
      <c r="D1609" s="125">
        <v>44260</v>
      </c>
      <c r="E1609" s="126">
        <v>43.270499999999998</v>
      </c>
      <c r="F1609" s="126">
        <v>-1.8380000000000001</v>
      </c>
      <c r="G1609" s="126">
        <v>-0.63060000000000005</v>
      </c>
      <c r="H1609" s="126">
        <v>3.5179</v>
      </c>
      <c r="I1609" s="126">
        <v>5.1291000000000002</v>
      </c>
      <c r="J1609" s="126">
        <v>10.810499999999999</v>
      </c>
      <c r="K1609" s="126">
        <v>22.977499999999999</v>
      </c>
      <c r="L1609" s="126">
        <v>47.845399999999998</v>
      </c>
      <c r="M1609" s="126">
        <v>80.404200000000003</v>
      </c>
      <c r="N1609" s="126">
        <v>45.246400000000001</v>
      </c>
      <c r="O1609" s="126">
        <v>1.3528</v>
      </c>
      <c r="P1609" s="126">
        <v>13.3865</v>
      </c>
      <c r="Q1609" s="126">
        <v>11.126200000000001</v>
      </c>
      <c r="R1609" s="126">
        <v>12.970499999999999</v>
      </c>
      <c r="S1609" s="119" t="s">
        <v>1854</v>
      </c>
    </row>
    <row r="1610" spans="1:19" x14ac:dyDescent="0.3">
      <c r="A1610" s="122" t="s">
        <v>1479</v>
      </c>
      <c r="B1610" s="122" t="s">
        <v>1481</v>
      </c>
      <c r="C1610" s="122">
        <v>119556</v>
      </c>
      <c r="D1610" s="125">
        <v>44260</v>
      </c>
      <c r="E1610" s="126">
        <v>46.9724</v>
      </c>
      <c r="F1610" s="126">
        <v>-1.8357000000000001</v>
      </c>
      <c r="G1610" s="126">
        <v>-0.62390000000000001</v>
      </c>
      <c r="H1610" s="126">
        <v>3.5339</v>
      </c>
      <c r="I1610" s="126">
        <v>5.1599000000000004</v>
      </c>
      <c r="J1610" s="126">
        <v>10.8802</v>
      </c>
      <c r="K1610" s="126">
        <v>23.261900000000001</v>
      </c>
      <c r="L1610" s="126">
        <v>48.6205</v>
      </c>
      <c r="M1610" s="126">
        <v>81.964100000000002</v>
      </c>
      <c r="N1610" s="126">
        <v>46.899799999999999</v>
      </c>
      <c r="O1610" s="126">
        <v>2.5444</v>
      </c>
      <c r="P1610" s="126">
        <v>14.6595</v>
      </c>
      <c r="Q1610" s="126">
        <v>16.715699999999998</v>
      </c>
      <c r="R1610" s="126">
        <v>14.2997</v>
      </c>
      <c r="S1610" s="119" t="s">
        <v>1854</v>
      </c>
    </row>
    <row r="1611" spans="1:19" x14ac:dyDescent="0.3">
      <c r="A1611" s="122" t="s">
        <v>1479</v>
      </c>
      <c r="B1611" s="122" t="s">
        <v>1482</v>
      </c>
      <c r="C1611" s="122">
        <v>125354</v>
      </c>
      <c r="D1611" s="125">
        <v>44260</v>
      </c>
      <c r="E1611" s="126">
        <v>47.1</v>
      </c>
      <c r="F1611" s="126">
        <v>-0.88380000000000003</v>
      </c>
      <c r="G1611" s="126">
        <v>0.51219999999999999</v>
      </c>
      <c r="H1611" s="126">
        <v>2.4358</v>
      </c>
      <c r="I1611" s="126">
        <v>2.3022999999999998</v>
      </c>
      <c r="J1611" s="126">
        <v>3.7216</v>
      </c>
      <c r="K1611" s="126">
        <v>13.494</v>
      </c>
      <c r="L1611" s="126">
        <v>34.841099999999997</v>
      </c>
      <c r="M1611" s="126">
        <v>59.769300000000001</v>
      </c>
      <c r="N1611" s="126">
        <v>29.680599999999998</v>
      </c>
      <c r="O1611" s="126">
        <v>17.166399999999999</v>
      </c>
      <c r="P1611" s="126">
        <v>19.797599999999999</v>
      </c>
      <c r="Q1611" s="126">
        <v>23.763999999999999</v>
      </c>
      <c r="R1611" s="126">
        <v>28.826899999999998</v>
      </c>
      <c r="S1611" s="119" t="s">
        <v>1855</v>
      </c>
    </row>
    <row r="1612" spans="1:19" x14ac:dyDescent="0.3">
      <c r="A1612" s="122" t="s">
        <v>1479</v>
      </c>
      <c r="B1612" s="122" t="s">
        <v>1483</v>
      </c>
      <c r="C1612" s="122">
        <v>125350</v>
      </c>
      <c r="D1612" s="125">
        <v>44260</v>
      </c>
      <c r="E1612" s="126">
        <v>43.08</v>
      </c>
      <c r="F1612" s="126">
        <v>-0.8972</v>
      </c>
      <c r="G1612" s="126">
        <v>0.4899</v>
      </c>
      <c r="H1612" s="126">
        <v>2.4007999999999998</v>
      </c>
      <c r="I1612" s="126">
        <v>2.2307000000000001</v>
      </c>
      <c r="J1612" s="126">
        <v>3.6074999999999999</v>
      </c>
      <c r="K1612" s="126">
        <v>13.0412</v>
      </c>
      <c r="L1612" s="126">
        <v>33.705800000000004</v>
      </c>
      <c r="M1612" s="126">
        <v>57.744399999999999</v>
      </c>
      <c r="N1612" s="126">
        <v>27.417899999999999</v>
      </c>
      <c r="O1612" s="126">
        <v>15.553000000000001</v>
      </c>
      <c r="P1612" s="126">
        <v>18.2822</v>
      </c>
      <c r="Q1612" s="126">
        <v>22.254200000000001</v>
      </c>
      <c r="R1612" s="126">
        <v>26.8628</v>
      </c>
      <c r="S1612" s="119" t="s">
        <v>1855</v>
      </c>
    </row>
    <row r="1613" spans="1:19" x14ac:dyDescent="0.3">
      <c r="A1613" s="122" t="s">
        <v>1479</v>
      </c>
      <c r="B1613" s="122" t="s">
        <v>1484</v>
      </c>
      <c r="C1613" s="122">
        <v>145678</v>
      </c>
      <c r="D1613" s="125">
        <v>44260</v>
      </c>
      <c r="E1613" s="126">
        <v>18.95</v>
      </c>
      <c r="F1613" s="126">
        <v>-1.3021</v>
      </c>
      <c r="G1613" s="126">
        <v>0</v>
      </c>
      <c r="H1613" s="126">
        <v>2.1562999999999999</v>
      </c>
      <c r="I1613" s="126">
        <v>1.4997</v>
      </c>
      <c r="J1613" s="126">
        <v>7.4263000000000003</v>
      </c>
      <c r="K1613" s="126">
        <v>19.860800000000001</v>
      </c>
      <c r="L1613" s="126">
        <v>39.031500000000001</v>
      </c>
      <c r="M1613" s="126">
        <v>79.450800000000001</v>
      </c>
      <c r="N1613" s="126">
        <v>58.843299999999999</v>
      </c>
      <c r="O1613" s="126"/>
      <c r="P1613" s="126"/>
      <c r="Q1613" s="126">
        <v>33.5244</v>
      </c>
      <c r="R1613" s="126">
        <v>35.714500000000001</v>
      </c>
      <c r="S1613" s="119" t="s">
        <v>1856</v>
      </c>
    </row>
    <row r="1614" spans="1:19" x14ac:dyDescent="0.3">
      <c r="A1614" s="122" t="s">
        <v>1479</v>
      </c>
      <c r="B1614" s="122" t="s">
        <v>1485</v>
      </c>
      <c r="C1614" s="122">
        <v>145677</v>
      </c>
      <c r="D1614" s="125">
        <v>44260</v>
      </c>
      <c r="E1614" s="126">
        <v>18.190000000000001</v>
      </c>
      <c r="F1614" s="126">
        <v>-1.3022</v>
      </c>
      <c r="G1614" s="126">
        <v>0</v>
      </c>
      <c r="H1614" s="126">
        <v>2.1335999999999999</v>
      </c>
      <c r="I1614" s="126">
        <v>1.4500999999999999</v>
      </c>
      <c r="J1614" s="126">
        <v>7.2523999999999997</v>
      </c>
      <c r="K1614" s="126">
        <v>19.356999999999999</v>
      </c>
      <c r="L1614" s="126">
        <v>37.698700000000002</v>
      </c>
      <c r="M1614" s="126">
        <v>76.945499999999996</v>
      </c>
      <c r="N1614" s="126">
        <v>55.869799999999998</v>
      </c>
      <c r="O1614" s="126"/>
      <c r="P1614" s="126"/>
      <c r="Q1614" s="126">
        <v>31.075199999999999</v>
      </c>
      <c r="R1614" s="126">
        <v>33.1631</v>
      </c>
      <c r="S1614" s="119" t="s">
        <v>1856</v>
      </c>
    </row>
    <row r="1615" spans="1:19" x14ac:dyDescent="0.3">
      <c r="A1615" s="122" t="s">
        <v>1479</v>
      </c>
      <c r="B1615" s="122" t="s">
        <v>1486</v>
      </c>
      <c r="C1615" s="122">
        <v>146130</v>
      </c>
      <c r="D1615" s="125">
        <v>44260</v>
      </c>
      <c r="E1615" s="126">
        <v>16.010000000000002</v>
      </c>
      <c r="F1615" s="126">
        <v>-1.5980000000000001</v>
      </c>
      <c r="G1615" s="126">
        <v>6.25E-2</v>
      </c>
      <c r="H1615" s="126">
        <v>2.5625</v>
      </c>
      <c r="I1615" s="126">
        <v>3.2902999999999998</v>
      </c>
      <c r="J1615" s="126">
        <v>8.6159999999999997</v>
      </c>
      <c r="K1615" s="126">
        <v>20.105</v>
      </c>
      <c r="L1615" s="126">
        <v>39.217399999999998</v>
      </c>
      <c r="M1615" s="126">
        <v>75.355999999999995</v>
      </c>
      <c r="N1615" s="126">
        <v>53.352499999999999</v>
      </c>
      <c r="O1615" s="126"/>
      <c r="P1615" s="126"/>
      <c r="Q1615" s="126">
        <v>25.7776</v>
      </c>
      <c r="R1615" s="126">
        <v>25.368200000000002</v>
      </c>
      <c r="S1615" s="119" t="s">
        <v>1857</v>
      </c>
    </row>
    <row r="1616" spans="1:19" x14ac:dyDescent="0.3">
      <c r="A1616" s="122" t="s">
        <v>1479</v>
      </c>
      <c r="B1616" s="122" t="s">
        <v>1487</v>
      </c>
      <c r="C1616" s="122">
        <v>146127</v>
      </c>
      <c r="D1616" s="125">
        <v>44260</v>
      </c>
      <c r="E1616" s="126">
        <v>15.44</v>
      </c>
      <c r="F1616" s="126">
        <v>-1.6560999999999999</v>
      </c>
      <c r="G1616" s="126">
        <v>0</v>
      </c>
      <c r="H1616" s="126">
        <v>2.4552</v>
      </c>
      <c r="I1616" s="126">
        <v>3.2086000000000001</v>
      </c>
      <c r="J1616" s="126">
        <v>8.4269999999999996</v>
      </c>
      <c r="K1616" s="126">
        <v>19.5046</v>
      </c>
      <c r="L1616" s="126">
        <v>37.9803</v>
      </c>
      <c r="M1616" s="126">
        <v>73.094200000000001</v>
      </c>
      <c r="N1616" s="126">
        <v>50.634099999999997</v>
      </c>
      <c r="O1616" s="126"/>
      <c r="P1616" s="126"/>
      <c r="Q1616" s="126">
        <v>23.575099999999999</v>
      </c>
      <c r="R1616" s="126">
        <v>23.1797</v>
      </c>
      <c r="S1616" s="119" t="s">
        <v>1857</v>
      </c>
    </row>
    <row r="1617" spans="1:19" x14ac:dyDescent="0.3">
      <c r="A1617" s="122" t="s">
        <v>1479</v>
      </c>
      <c r="B1617" s="122" t="s">
        <v>1488</v>
      </c>
      <c r="C1617" s="122">
        <v>119212</v>
      </c>
      <c r="D1617" s="125">
        <v>44260</v>
      </c>
      <c r="E1617" s="126">
        <v>84.858000000000004</v>
      </c>
      <c r="F1617" s="126">
        <v>-1.1969000000000001</v>
      </c>
      <c r="G1617" s="126">
        <v>1.3835</v>
      </c>
      <c r="H1617" s="126">
        <v>3.4424999999999999</v>
      </c>
      <c r="I1617" s="126">
        <v>4.5345000000000004</v>
      </c>
      <c r="J1617" s="126">
        <v>8.8452999999999999</v>
      </c>
      <c r="K1617" s="126">
        <v>16.572800000000001</v>
      </c>
      <c r="L1617" s="126">
        <v>37.868400000000001</v>
      </c>
      <c r="M1617" s="126">
        <v>74.210599999999999</v>
      </c>
      <c r="N1617" s="126">
        <v>46.670999999999999</v>
      </c>
      <c r="O1617" s="126">
        <v>7.7961</v>
      </c>
      <c r="P1617" s="126">
        <v>16.5261</v>
      </c>
      <c r="Q1617" s="126">
        <v>21.2653</v>
      </c>
      <c r="R1617" s="126">
        <v>23.876799999999999</v>
      </c>
      <c r="S1617" s="119" t="s">
        <v>1857</v>
      </c>
    </row>
    <row r="1618" spans="1:19" x14ac:dyDescent="0.3">
      <c r="A1618" s="122" t="s">
        <v>1479</v>
      </c>
      <c r="B1618" s="122" t="s">
        <v>1489</v>
      </c>
      <c r="C1618" s="122">
        <v>105989</v>
      </c>
      <c r="D1618" s="125">
        <v>44260</v>
      </c>
      <c r="E1618" s="126">
        <v>80.275000000000006</v>
      </c>
      <c r="F1618" s="126">
        <v>-1.2</v>
      </c>
      <c r="G1618" s="126">
        <v>1.3752</v>
      </c>
      <c r="H1618" s="126">
        <v>3.4232</v>
      </c>
      <c r="I1618" s="126">
        <v>4.4962</v>
      </c>
      <c r="J1618" s="126">
        <v>8.7677999999999994</v>
      </c>
      <c r="K1618" s="126">
        <v>16.305199999999999</v>
      </c>
      <c r="L1618" s="126">
        <v>37.255099999999999</v>
      </c>
      <c r="M1618" s="126">
        <v>73.051199999999994</v>
      </c>
      <c r="N1618" s="126">
        <v>45.351999999999997</v>
      </c>
      <c r="O1618" s="126">
        <v>6.968</v>
      </c>
      <c r="P1618" s="126">
        <v>15.7372</v>
      </c>
      <c r="Q1618" s="126">
        <v>16.375900000000001</v>
      </c>
      <c r="R1618" s="126">
        <v>22.787800000000001</v>
      </c>
      <c r="S1618" s="119" t="s">
        <v>1857</v>
      </c>
    </row>
    <row r="1619" spans="1:19" x14ac:dyDescent="0.3">
      <c r="A1619" s="122" t="s">
        <v>1479</v>
      </c>
      <c r="B1619" s="122" t="s">
        <v>1490</v>
      </c>
      <c r="C1619" s="122">
        <v>146196</v>
      </c>
      <c r="D1619" s="125">
        <v>44260</v>
      </c>
      <c r="E1619" s="126">
        <v>18.285</v>
      </c>
      <c r="F1619" s="126">
        <v>-1.4603999999999999</v>
      </c>
      <c r="G1619" s="126">
        <v>0.5333</v>
      </c>
      <c r="H1619" s="126">
        <v>2.7536</v>
      </c>
      <c r="I1619" s="126">
        <v>3.8094999999999999</v>
      </c>
      <c r="J1619" s="126">
        <v>8.7940000000000005</v>
      </c>
      <c r="K1619" s="126">
        <v>24.126000000000001</v>
      </c>
      <c r="L1619" s="126">
        <v>47.234099999999998</v>
      </c>
      <c r="M1619" s="126">
        <v>80.824799999999996</v>
      </c>
      <c r="N1619" s="126">
        <v>55.023299999999999</v>
      </c>
      <c r="O1619" s="126"/>
      <c r="P1619" s="126"/>
      <c r="Q1619" s="126">
        <v>33.774500000000003</v>
      </c>
      <c r="R1619" s="126">
        <v>31.507300000000001</v>
      </c>
      <c r="S1619" s="119" t="s">
        <v>1854</v>
      </c>
    </row>
    <row r="1620" spans="1:19" x14ac:dyDescent="0.3">
      <c r="A1620" s="122" t="s">
        <v>1479</v>
      </c>
      <c r="B1620" s="122" t="s">
        <v>1491</v>
      </c>
      <c r="C1620" s="122">
        <v>146193</v>
      </c>
      <c r="D1620" s="125">
        <v>44260</v>
      </c>
      <c r="E1620" s="126">
        <v>17.71</v>
      </c>
      <c r="F1620" s="126">
        <v>-1.4633</v>
      </c>
      <c r="G1620" s="126">
        <v>0.51649999999999996</v>
      </c>
      <c r="H1620" s="126">
        <v>2.7202999999999999</v>
      </c>
      <c r="I1620" s="126">
        <v>3.7492999999999999</v>
      </c>
      <c r="J1620" s="126">
        <v>8.657</v>
      </c>
      <c r="K1620" s="126">
        <v>23.647300000000001</v>
      </c>
      <c r="L1620" s="126">
        <v>46.085999999999999</v>
      </c>
      <c r="M1620" s="126">
        <v>78.726399999999998</v>
      </c>
      <c r="N1620" s="126">
        <v>52.6066</v>
      </c>
      <c r="O1620" s="126"/>
      <c r="P1620" s="126"/>
      <c r="Q1620" s="126">
        <v>31.729399999999998</v>
      </c>
      <c r="R1620" s="126">
        <v>29.493200000000002</v>
      </c>
      <c r="S1620" s="119" t="s">
        <v>1854</v>
      </c>
    </row>
    <row r="1621" spans="1:19" x14ac:dyDescent="0.3">
      <c r="A1621" s="122" t="s">
        <v>1479</v>
      </c>
      <c r="B1621" s="122" t="s">
        <v>1492</v>
      </c>
      <c r="C1621" s="122">
        <v>103360</v>
      </c>
      <c r="D1621" s="125">
        <v>44260</v>
      </c>
      <c r="E1621" s="126">
        <v>68.584199999999996</v>
      </c>
      <c r="F1621" s="126">
        <v>-1.1393</v>
      </c>
      <c r="G1621" s="126">
        <v>2.6100000000000002E-2</v>
      </c>
      <c r="H1621" s="126">
        <v>3.1444000000000001</v>
      </c>
      <c r="I1621" s="126">
        <v>4.4756999999999998</v>
      </c>
      <c r="J1621" s="126">
        <v>7.6520000000000001</v>
      </c>
      <c r="K1621" s="126">
        <v>22.502600000000001</v>
      </c>
      <c r="L1621" s="126">
        <v>48.315800000000003</v>
      </c>
      <c r="M1621" s="126">
        <v>77.702799999999996</v>
      </c>
      <c r="N1621" s="126">
        <v>42.020400000000002</v>
      </c>
      <c r="O1621" s="126">
        <v>4.3766999999999996</v>
      </c>
      <c r="P1621" s="126">
        <v>13.4726</v>
      </c>
      <c r="Q1621" s="126">
        <v>13.5517</v>
      </c>
      <c r="R1621" s="126">
        <v>14.6233</v>
      </c>
      <c r="S1621" s="119" t="s">
        <v>1858</v>
      </c>
    </row>
    <row r="1622" spans="1:19" x14ac:dyDescent="0.3">
      <c r="A1622" s="122" t="s">
        <v>1479</v>
      </c>
      <c r="B1622" s="122" t="s">
        <v>1493</v>
      </c>
      <c r="C1622" s="122">
        <v>118525</v>
      </c>
      <c r="D1622" s="125">
        <v>44260</v>
      </c>
      <c r="E1622" s="126">
        <v>74.829099999999997</v>
      </c>
      <c r="F1622" s="126">
        <v>-1.1373</v>
      </c>
      <c r="G1622" s="126">
        <v>3.3000000000000002E-2</v>
      </c>
      <c r="H1622" s="126">
        <v>3.1608999999999998</v>
      </c>
      <c r="I1622" s="126">
        <v>4.5099</v>
      </c>
      <c r="J1622" s="126">
        <v>7.7218999999999998</v>
      </c>
      <c r="K1622" s="126">
        <v>22.755800000000001</v>
      </c>
      <c r="L1622" s="126">
        <v>48.929000000000002</v>
      </c>
      <c r="M1622" s="126">
        <v>78.8125</v>
      </c>
      <c r="N1622" s="126">
        <v>43.241300000000003</v>
      </c>
      <c r="O1622" s="126">
        <v>5.4184999999999999</v>
      </c>
      <c r="P1622" s="126">
        <v>14.718400000000001</v>
      </c>
      <c r="Q1622" s="126">
        <v>19.694900000000001</v>
      </c>
      <c r="R1622" s="126">
        <v>15.673400000000001</v>
      </c>
      <c r="S1622" s="119" t="s">
        <v>1858</v>
      </c>
    </row>
    <row r="1623" spans="1:19" x14ac:dyDescent="0.3">
      <c r="A1623" s="122" t="s">
        <v>1479</v>
      </c>
      <c r="B1623" s="122" t="s">
        <v>1494</v>
      </c>
      <c r="C1623" s="122">
        <v>130503</v>
      </c>
      <c r="D1623" s="125">
        <v>44260</v>
      </c>
      <c r="E1623" s="126">
        <v>58.378999999999998</v>
      </c>
      <c r="F1623" s="126">
        <v>-1.4451000000000001</v>
      </c>
      <c r="G1623" s="126">
        <v>0.26279999999999998</v>
      </c>
      <c r="H1623" s="126">
        <v>2.2452999999999999</v>
      </c>
      <c r="I1623" s="126">
        <v>2.4049</v>
      </c>
      <c r="J1623" s="126">
        <v>6.3215000000000003</v>
      </c>
      <c r="K1623" s="126">
        <v>21.8794</v>
      </c>
      <c r="L1623" s="126">
        <v>42.777799999999999</v>
      </c>
      <c r="M1623" s="126">
        <v>73.731499999999997</v>
      </c>
      <c r="N1623" s="126">
        <v>45.489199999999997</v>
      </c>
      <c r="O1623" s="126">
        <v>6.9139999999999997</v>
      </c>
      <c r="P1623" s="126">
        <v>18.662800000000001</v>
      </c>
      <c r="Q1623" s="126">
        <v>17.2303</v>
      </c>
      <c r="R1623" s="126">
        <v>13.4171</v>
      </c>
      <c r="S1623" s="119" t="s">
        <v>1857</v>
      </c>
    </row>
    <row r="1624" spans="1:19" x14ac:dyDescent="0.3">
      <c r="A1624" s="122" t="s">
        <v>1479</v>
      </c>
      <c r="B1624" s="122" t="s">
        <v>1495</v>
      </c>
      <c r="C1624" s="122">
        <v>130502</v>
      </c>
      <c r="D1624" s="125">
        <v>44260</v>
      </c>
      <c r="E1624" s="126">
        <v>53.488</v>
      </c>
      <c r="F1624" s="126">
        <v>-1.4463999999999999</v>
      </c>
      <c r="G1624" s="126">
        <v>0.25490000000000002</v>
      </c>
      <c r="H1624" s="126">
        <v>2.2284999999999999</v>
      </c>
      <c r="I1624" s="126">
        <v>2.3733</v>
      </c>
      <c r="J1624" s="126">
        <v>6.2492999999999999</v>
      </c>
      <c r="K1624" s="126">
        <v>21.594000000000001</v>
      </c>
      <c r="L1624" s="126">
        <v>42.088999999999999</v>
      </c>
      <c r="M1624" s="126">
        <v>72.463999999999999</v>
      </c>
      <c r="N1624" s="126">
        <v>44.067700000000002</v>
      </c>
      <c r="O1624" s="126">
        <v>5.6496000000000004</v>
      </c>
      <c r="P1624" s="126">
        <v>17.244599999999998</v>
      </c>
      <c r="Q1624" s="126">
        <v>13.848800000000001</v>
      </c>
      <c r="R1624" s="126">
        <v>12.258100000000001</v>
      </c>
      <c r="S1624" s="119" t="s">
        <v>1857</v>
      </c>
    </row>
    <row r="1625" spans="1:19" x14ac:dyDescent="0.3">
      <c r="A1625" s="122" t="s">
        <v>1479</v>
      </c>
      <c r="B1625" s="122" t="s">
        <v>1496</v>
      </c>
      <c r="C1625" s="122">
        <v>103006</v>
      </c>
      <c r="D1625" s="125">
        <v>44260</v>
      </c>
      <c r="E1625" s="126">
        <v>64.499799999999993</v>
      </c>
      <c r="F1625" s="126">
        <v>-1.5539000000000001</v>
      </c>
      <c r="G1625" s="126">
        <v>0.77569999999999995</v>
      </c>
      <c r="H1625" s="126">
        <v>3.4344000000000001</v>
      </c>
      <c r="I1625" s="126">
        <v>3.5062000000000002</v>
      </c>
      <c r="J1625" s="126">
        <v>8.5542999999999996</v>
      </c>
      <c r="K1625" s="126">
        <v>20.522099999999998</v>
      </c>
      <c r="L1625" s="126">
        <v>43.549199999999999</v>
      </c>
      <c r="M1625" s="126">
        <v>69.711799999999997</v>
      </c>
      <c r="N1625" s="126">
        <v>44.646000000000001</v>
      </c>
      <c r="O1625" s="126">
        <v>2.2305999999999999</v>
      </c>
      <c r="P1625" s="126">
        <v>12.8087</v>
      </c>
      <c r="Q1625" s="126">
        <v>12.5175</v>
      </c>
      <c r="R1625" s="126">
        <v>16.302</v>
      </c>
      <c r="S1625" s="119" t="s">
        <v>1857</v>
      </c>
    </row>
    <row r="1626" spans="1:19" x14ac:dyDescent="0.3">
      <c r="A1626" s="122" t="s">
        <v>1479</v>
      </c>
      <c r="B1626" s="122" t="s">
        <v>1497</v>
      </c>
      <c r="C1626" s="122">
        <v>120069</v>
      </c>
      <c r="D1626" s="125">
        <v>44260</v>
      </c>
      <c r="E1626" s="126">
        <v>69.398200000000003</v>
      </c>
      <c r="F1626" s="126">
        <v>-1.55</v>
      </c>
      <c r="G1626" s="126">
        <v>0.78759999999999997</v>
      </c>
      <c r="H1626" s="126">
        <v>3.4626999999999999</v>
      </c>
      <c r="I1626" s="126">
        <v>3.5629</v>
      </c>
      <c r="J1626" s="126">
        <v>8.6727000000000007</v>
      </c>
      <c r="K1626" s="126">
        <v>20.949400000000001</v>
      </c>
      <c r="L1626" s="126">
        <v>44.567500000000003</v>
      </c>
      <c r="M1626" s="126">
        <v>71.520399999999995</v>
      </c>
      <c r="N1626" s="126">
        <v>46.721699999999998</v>
      </c>
      <c r="O1626" s="126">
        <v>3.4089999999999998</v>
      </c>
      <c r="P1626" s="126">
        <v>13.923500000000001</v>
      </c>
      <c r="Q1626" s="126">
        <v>15.9518</v>
      </c>
      <c r="R1626" s="126">
        <v>17.890799999999999</v>
      </c>
      <c r="S1626" s="119" t="s">
        <v>1857</v>
      </c>
    </row>
    <row r="1627" spans="1:19" x14ac:dyDescent="0.3">
      <c r="A1627" s="122" t="s">
        <v>1479</v>
      </c>
      <c r="B1627" s="122" t="s">
        <v>1498</v>
      </c>
      <c r="C1627" s="122">
        <v>106823</v>
      </c>
      <c r="D1627" s="125">
        <v>44260</v>
      </c>
      <c r="E1627" s="126">
        <v>36.659999999999997</v>
      </c>
      <c r="F1627" s="126">
        <v>-1.0792999999999999</v>
      </c>
      <c r="G1627" s="126">
        <v>0.21870000000000001</v>
      </c>
      <c r="H1627" s="126">
        <v>2.2023999999999999</v>
      </c>
      <c r="I1627" s="126">
        <v>3.7351000000000001</v>
      </c>
      <c r="J1627" s="126">
        <v>5.9843999999999999</v>
      </c>
      <c r="K1627" s="126">
        <v>20.790800000000001</v>
      </c>
      <c r="L1627" s="126">
        <v>45.476199999999999</v>
      </c>
      <c r="M1627" s="126">
        <v>81.575000000000003</v>
      </c>
      <c r="N1627" s="126">
        <v>41.818199999999997</v>
      </c>
      <c r="O1627" s="126">
        <v>8.4434000000000005</v>
      </c>
      <c r="P1627" s="126">
        <v>15.1425</v>
      </c>
      <c r="Q1627" s="126">
        <v>10.189</v>
      </c>
      <c r="R1627" s="126">
        <v>26.0459</v>
      </c>
      <c r="S1627" s="119" t="s">
        <v>1856</v>
      </c>
    </row>
    <row r="1628" spans="1:19" x14ac:dyDescent="0.3">
      <c r="A1628" s="122" t="s">
        <v>1479</v>
      </c>
      <c r="B1628" s="122" t="s">
        <v>1499</v>
      </c>
      <c r="C1628" s="122">
        <v>120591</v>
      </c>
      <c r="D1628" s="125">
        <v>44260</v>
      </c>
      <c r="E1628" s="126">
        <v>39.049999999999997</v>
      </c>
      <c r="F1628" s="126">
        <v>-1.0389999999999999</v>
      </c>
      <c r="G1628" s="126">
        <v>0.25669999999999998</v>
      </c>
      <c r="H1628" s="126">
        <v>2.2519</v>
      </c>
      <c r="I1628" s="126">
        <v>3.8288000000000002</v>
      </c>
      <c r="J1628" s="126">
        <v>6.1140999999999996</v>
      </c>
      <c r="K1628" s="126">
        <v>21.235600000000002</v>
      </c>
      <c r="L1628" s="126">
        <v>46.584099999999999</v>
      </c>
      <c r="M1628" s="126">
        <v>83.764700000000005</v>
      </c>
      <c r="N1628" s="126">
        <v>44.0428</v>
      </c>
      <c r="O1628" s="126">
        <v>9.7528000000000006</v>
      </c>
      <c r="P1628" s="126">
        <v>16.196999999999999</v>
      </c>
      <c r="Q1628" s="126">
        <v>15.189399999999999</v>
      </c>
      <c r="R1628" s="126">
        <v>27.834299999999999</v>
      </c>
      <c r="S1628" s="119" t="s">
        <v>1856</v>
      </c>
    </row>
    <row r="1629" spans="1:19" x14ac:dyDescent="0.3">
      <c r="A1629" s="122" t="s">
        <v>1479</v>
      </c>
      <c r="B1629" s="122" t="s">
        <v>1500</v>
      </c>
      <c r="C1629" s="122">
        <v>141462</v>
      </c>
      <c r="D1629" s="125">
        <v>44260</v>
      </c>
      <c r="E1629" s="126">
        <v>12.25</v>
      </c>
      <c r="F1629" s="126">
        <v>-0.97009999999999996</v>
      </c>
      <c r="G1629" s="126">
        <v>1.1560999999999999</v>
      </c>
      <c r="H1629" s="126">
        <v>3.5503</v>
      </c>
      <c r="I1629" s="126">
        <v>3.9016000000000002</v>
      </c>
      <c r="J1629" s="126">
        <v>6.8003</v>
      </c>
      <c r="K1629" s="126">
        <v>21.0474</v>
      </c>
      <c r="L1629" s="126">
        <v>38.418100000000003</v>
      </c>
      <c r="M1629" s="126">
        <v>66.214399999999998</v>
      </c>
      <c r="N1629" s="126">
        <v>35.8093</v>
      </c>
      <c r="O1629" s="126">
        <v>4.8372000000000002</v>
      </c>
      <c r="P1629" s="126"/>
      <c r="Q1629" s="126">
        <v>5.6273999999999997</v>
      </c>
      <c r="R1629" s="126">
        <v>15.244</v>
      </c>
      <c r="S1629" s="119" t="s">
        <v>1858</v>
      </c>
    </row>
    <row r="1630" spans="1:19" x14ac:dyDescent="0.3">
      <c r="A1630" s="122" t="s">
        <v>1479</v>
      </c>
      <c r="B1630" s="122" t="s">
        <v>1501</v>
      </c>
      <c r="C1630" s="122">
        <v>141475</v>
      </c>
      <c r="D1630" s="125">
        <v>44260</v>
      </c>
      <c r="E1630" s="126">
        <v>13.1</v>
      </c>
      <c r="F1630" s="126">
        <v>-0.98260000000000003</v>
      </c>
      <c r="G1630" s="126">
        <v>1.1583000000000001</v>
      </c>
      <c r="H1630" s="126">
        <v>3.5573000000000001</v>
      </c>
      <c r="I1630" s="126">
        <v>3.8858000000000001</v>
      </c>
      <c r="J1630" s="126">
        <v>6.8514999999999997</v>
      </c>
      <c r="K1630" s="126">
        <v>21.296299999999999</v>
      </c>
      <c r="L1630" s="126">
        <v>39.065800000000003</v>
      </c>
      <c r="M1630" s="126">
        <v>67.305199999999999</v>
      </c>
      <c r="N1630" s="126">
        <v>37.029299999999999</v>
      </c>
      <c r="O1630" s="126">
        <v>6.4770000000000003</v>
      </c>
      <c r="P1630" s="126"/>
      <c r="Q1630" s="126">
        <v>7.5564</v>
      </c>
      <c r="R1630" s="126">
        <v>16.488</v>
      </c>
      <c r="S1630" s="119" t="s">
        <v>1858</v>
      </c>
    </row>
    <row r="1631" spans="1:19" x14ac:dyDescent="0.3">
      <c r="A1631" s="122" t="s">
        <v>1479</v>
      </c>
      <c r="B1631" s="122" t="s">
        <v>1502</v>
      </c>
      <c r="C1631" s="122">
        <v>147946</v>
      </c>
      <c r="D1631" s="125">
        <v>44260</v>
      </c>
      <c r="E1631" s="126">
        <v>16.86</v>
      </c>
      <c r="F1631" s="126">
        <v>-1.3458000000000001</v>
      </c>
      <c r="G1631" s="126">
        <v>0.77700000000000002</v>
      </c>
      <c r="H1631" s="126">
        <v>3.3088000000000002</v>
      </c>
      <c r="I1631" s="126">
        <v>2.9933000000000001</v>
      </c>
      <c r="J1631" s="126">
        <v>4.7855999999999996</v>
      </c>
      <c r="K1631" s="126">
        <v>18.5654</v>
      </c>
      <c r="L1631" s="126">
        <v>38.310099999999998</v>
      </c>
      <c r="M1631" s="126">
        <v>69.617699999999999</v>
      </c>
      <c r="N1631" s="126">
        <v>69.959699999999998</v>
      </c>
      <c r="O1631" s="126"/>
      <c r="P1631" s="126"/>
      <c r="Q1631" s="126">
        <v>66.493899999999996</v>
      </c>
      <c r="R1631" s="126"/>
      <c r="S1631" s="119" t="s">
        <v>1854</v>
      </c>
    </row>
    <row r="1632" spans="1:19" x14ac:dyDescent="0.3">
      <c r="A1632" s="122" t="s">
        <v>1479</v>
      </c>
      <c r="B1632" s="122" t="s">
        <v>1503</v>
      </c>
      <c r="C1632" s="122">
        <v>147944</v>
      </c>
      <c r="D1632" s="125">
        <v>44260</v>
      </c>
      <c r="E1632" s="126">
        <v>16.53</v>
      </c>
      <c r="F1632" s="126">
        <v>-1.3723000000000001</v>
      </c>
      <c r="G1632" s="126">
        <v>0.79269999999999996</v>
      </c>
      <c r="H1632" s="126">
        <v>3.2480000000000002</v>
      </c>
      <c r="I1632" s="126">
        <v>2.9264999999999999</v>
      </c>
      <c r="J1632" s="126">
        <v>4.6203000000000003</v>
      </c>
      <c r="K1632" s="126">
        <v>17.987200000000001</v>
      </c>
      <c r="L1632" s="126">
        <v>36.951099999999997</v>
      </c>
      <c r="M1632" s="126">
        <v>67.138499999999993</v>
      </c>
      <c r="N1632" s="126">
        <v>66.633099999999999</v>
      </c>
      <c r="O1632" s="126"/>
      <c r="P1632" s="126"/>
      <c r="Q1632" s="126">
        <v>63.312800000000003</v>
      </c>
      <c r="R1632" s="126"/>
      <c r="S1632" s="119" t="s">
        <v>1854</v>
      </c>
    </row>
    <row r="1633" spans="1:19" x14ac:dyDescent="0.3">
      <c r="A1633" s="122" t="s">
        <v>1479</v>
      </c>
      <c r="B1633" s="122" t="s">
        <v>1504</v>
      </c>
      <c r="C1633" s="122">
        <v>145137</v>
      </c>
      <c r="D1633" s="125">
        <v>44260</v>
      </c>
      <c r="E1633" s="126">
        <v>16.14</v>
      </c>
      <c r="F1633" s="126">
        <v>-1.5853999999999999</v>
      </c>
      <c r="G1633" s="126">
        <v>-6.1899999999999997E-2</v>
      </c>
      <c r="H1633" s="126">
        <v>2.0872999999999999</v>
      </c>
      <c r="I1633" s="126">
        <v>2.6065</v>
      </c>
      <c r="J1633" s="126">
        <v>6.0446999999999997</v>
      </c>
      <c r="K1633" s="126">
        <v>23.0183</v>
      </c>
      <c r="L1633" s="126">
        <v>39.861400000000003</v>
      </c>
      <c r="M1633" s="126">
        <v>63.857900000000001</v>
      </c>
      <c r="N1633" s="126">
        <v>36.663800000000002</v>
      </c>
      <c r="O1633" s="126"/>
      <c r="P1633" s="126"/>
      <c r="Q1633" s="126">
        <v>22.616</v>
      </c>
      <c r="R1633" s="126">
        <v>26.247499999999999</v>
      </c>
      <c r="S1633" s="119" t="s">
        <v>1854</v>
      </c>
    </row>
    <row r="1634" spans="1:19" x14ac:dyDescent="0.3">
      <c r="A1634" s="122" t="s">
        <v>1479</v>
      </c>
      <c r="B1634" s="122" t="s">
        <v>1505</v>
      </c>
      <c r="C1634" s="122">
        <v>145139</v>
      </c>
      <c r="D1634" s="125">
        <v>44260</v>
      </c>
      <c r="E1634" s="126">
        <v>15.54</v>
      </c>
      <c r="F1634" s="126">
        <v>-1.5832999999999999</v>
      </c>
      <c r="G1634" s="126">
        <v>-6.4299999999999996E-2</v>
      </c>
      <c r="H1634" s="126">
        <v>2.1025</v>
      </c>
      <c r="I1634" s="126">
        <v>2.5743</v>
      </c>
      <c r="J1634" s="126">
        <v>6.0026999999999999</v>
      </c>
      <c r="K1634" s="126">
        <v>22.555199999999999</v>
      </c>
      <c r="L1634" s="126">
        <v>38.626199999999997</v>
      </c>
      <c r="M1634" s="126">
        <v>61.875</v>
      </c>
      <c r="N1634" s="126">
        <v>34.429099999999998</v>
      </c>
      <c r="O1634" s="126"/>
      <c r="P1634" s="126"/>
      <c r="Q1634" s="126">
        <v>20.653500000000001</v>
      </c>
      <c r="R1634" s="126">
        <v>24.250299999999999</v>
      </c>
      <c r="S1634" s="119" t="s">
        <v>1854</v>
      </c>
    </row>
    <row r="1635" spans="1:19" x14ac:dyDescent="0.3">
      <c r="A1635" s="122" t="s">
        <v>1479</v>
      </c>
      <c r="B1635" s="122" t="s">
        <v>1506</v>
      </c>
      <c r="C1635" s="122">
        <v>147919</v>
      </c>
      <c r="D1635" s="125">
        <v>44260</v>
      </c>
      <c r="E1635" s="126">
        <v>13.161899999999999</v>
      </c>
      <c r="F1635" s="126">
        <v>-1.2196</v>
      </c>
      <c r="G1635" s="126">
        <v>0.75790000000000002</v>
      </c>
      <c r="H1635" s="126">
        <v>3.9085999999999999</v>
      </c>
      <c r="I1635" s="126">
        <v>3.9054000000000002</v>
      </c>
      <c r="J1635" s="126">
        <v>5.5384000000000002</v>
      </c>
      <c r="K1635" s="126">
        <v>18.142499999999998</v>
      </c>
      <c r="L1635" s="126">
        <v>36.9818</v>
      </c>
      <c r="M1635" s="126">
        <v>68.001400000000004</v>
      </c>
      <c r="N1635" s="126">
        <v>39.099800000000002</v>
      </c>
      <c r="O1635" s="126"/>
      <c r="P1635" s="126"/>
      <c r="Q1635" s="126">
        <v>30.019500000000001</v>
      </c>
      <c r="R1635" s="126"/>
      <c r="S1635" s="119" t="s">
        <v>1856</v>
      </c>
    </row>
    <row r="1636" spans="1:19" x14ac:dyDescent="0.3">
      <c r="A1636" s="122" t="s">
        <v>1479</v>
      </c>
      <c r="B1636" s="122" t="s">
        <v>1507</v>
      </c>
      <c r="C1636" s="122">
        <v>147920</v>
      </c>
      <c r="D1636" s="125">
        <v>44260</v>
      </c>
      <c r="E1636" s="126">
        <v>12.8626</v>
      </c>
      <c r="F1636" s="126">
        <v>-1.2263999999999999</v>
      </c>
      <c r="G1636" s="126">
        <v>0.73929999999999996</v>
      </c>
      <c r="H1636" s="126">
        <v>3.8647</v>
      </c>
      <c r="I1636" s="126">
        <v>3.8186</v>
      </c>
      <c r="J1636" s="126">
        <v>5.3612000000000002</v>
      </c>
      <c r="K1636" s="126">
        <v>17.5182</v>
      </c>
      <c r="L1636" s="126">
        <v>35.514200000000002</v>
      </c>
      <c r="M1636" s="126">
        <v>65.271699999999996</v>
      </c>
      <c r="N1636" s="126">
        <v>36.080500000000001</v>
      </c>
      <c r="O1636" s="126"/>
      <c r="P1636" s="126"/>
      <c r="Q1636" s="126">
        <v>27.193000000000001</v>
      </c>
      <c r="R1636" s="126"/>
      <c r="S1636" s="119" t="s">
        <v>1856</v>
      </c>
    </row>
    <row r="1637" spans="1:19" x14ac:dyDescent="0.3">
      <c r="A1637" s="122" t="s">
        <v>1479</v>
      </c>
      <c r="B1637" s="122" t="s">
        <v>1508</v>
      </c>
      <c r="C1637" s="122">
        <v>102875</v>
      </c>
      <c r="D1637" s="125">
        <v>44260</v>
      </c>
      <c r="E1637" s="126">
        <v>118.629</v>
      </c>
      <c r="F1637" s="126">
        <v>-0.81020000000000003</v>
      </c>
      <c r="G1637" s="126">
        <v>0.88790000000000002</v>
      </c>
      <c r="H1637" s="126">
        <v>2.9927000000000001</v>
      </c>
      <c r="I1637" s="126">
        <v>4.0715000000000003</v>
      </c>
      <c r="J1637" s="126">
        <v>9.6862999999999992</v>
      </c>
      <c r="K1637" s="126">
        <v>24.580200000000001</v>
      </c>
      <c r="L1637" s="126">
        <v>54.366399999999999</v>
      </c>
      <c r="M1637" s="126">
        <v>92.467100000000002</v>
      </c>
      <c r="N1637" s="126">
        <v>57.9298</v>
      </c>
      <c r="O1637" s="126">
        <v>14.6469</v>
      </c>
      <c r="P1637" s="126">
        <v>19.4175</v>
      </c>
      <c r="Q1637" s="126">
        <v>16.677700000000002</v>
      </c>
      <c r="R1637" s="126">
        <v>31.385200000000001</v>
      </c>
      <c r="S1637" s="119" t="s">
        <v>1857</v>
      </c>
    </row>
    <row r="1638" spans="1:19" x14ac:dyDescent="0.3">
      <c r="A1638" s="122" t="s">
        <v>1479</v>
      </c>
      <c r="B1638" s="122" t="s">
        <v>1509</v>
      </c>
      <c r="C1638" s="122">
        <v>120164</v>
      </c>
      <c r="D1638" s="125">
        <v>44260</v>
      </c>
      <c r="E1638" s="126">
        <v>131.578</v>
      </c>
      <c r="F1638" s="126">
        <v>-0.80659999999999998</v>
      </c>
      <c r="G1638" s="126">
        <v>0.90029999999999999</v>
      </c>
      <c r="H1638" s="126">
        <v>3.0223</v>
      </c>
      <c r="I1638" s="126">
        <v>4.1311</v>
      </c>
      <c r="J1638" s="126">
        <v>9.8111999999999995</v>
      </c>
      <c r="K1638" s="126">
        <v>25.042100000000001</v>
      </c>
      <c r="L1638" s="126">
        <v>55.500100000000003</v>
      </c>
      <c r="M1638" s="126">
        <v>94.570099999999996</v>
      </c>
      <c r="N1638" s="126">
        <v>60.228400000000001</v>
      </c>
      <c r="O1638" s="126">
        <v>16.1965</v>
      </c>
      <c r="P1638" s="126">
        <v>21.122499999999999</v>
      </c>
      <c r="Q1638" s="126">
        <v>19.609300000000001</v>
      </c>
      <c r="R1638" s="126">
        <v>33.2697</v>
      </c>
      <c r="S1638" s="119" t="s">
        <v>1857</v>
      </c>
    </row>
    <row r="1639" spans="1:19" x14ac:dyDescent="0.3">
      <c r="A1639" s="122" t="s">
        <v>1479</v>
      </c>
      <c r="B1639" s="122" t="s">
        <v>1510</v>
      </c>
      <c r="C1639" s="122">
        <v>129220</v>
      </c>
      <c r="D1639" s="125">
        <v>44260</v>
      </c>
      <c r="E1639" s="126">
        <v>32.078000000000003</v>
      </c>
      <c r="F1639" s="126">
        <v>-1.6917</v>
      </c>
      <c r="G1639" s="126">
        <v>0.3221</v>
      </c>
      <c r="H1639" s="126">
        <v>3.3241000000000001</v>
      </c>
      <c r="I1639" s="126">
        <v>4.3525999999999998</v>
      </c>
      <c r="J1639" s="126">
        <v>8.3386999999999993</v>
      </c>
      <c r="K1639" s="126">
        <v>19.738700000000001</v>
      </c>
      <c r="L1639" s="126">
        <v>40.785600000000002</v>
      </c>
      <c r="M1639" s="126">
        <v>70.709400000000002</v>
      </c>
      <c r="N1639" s="126">
        <v>41.275399999999998</v>
      </c>
      <c r="O1639" s="126">
        <v>4.1048999999999998</v>
      </c>
      <c r="P1639" s="126">
        <v>18.679500000000001</v>
      </c>
      <c r="Q1639" s="126">
        <v>18.640499999999999</v>
      </c>
      <c r="R1639" s="126">
        <v>12.8954</v>
      </c>
      <c r="S1639" s="119" t="s">
        <v>1838</v>
      </c>
    </row>
    <row r="1640" spans="1:19" x14ac:dyDescent="0.3">
      <c r="A1640" s="122" t="s">
        <v>1479</v>
      </c>
      <c r="B1640" s="122" t="s">
        <v>1511</v>
      </c>
      <c r="C1640" s="122">
        <v>129223</v>
      </c>
      <c r="D1640" s="125">
        <v>44260</v>
      </c>
      <c r="E1640" s="126">
        <v>30.215</v>
      </c>
      <c r="F1640" s="126">
        <v>-1.6951000000000001</v>
      </c>
      <c r="G1640" s="126">
        <v>0.31209999999999999</v>
      </c>
      <c r="H1640" s="126">
        <v>3.2991000000000001</v>
      </c>
      <c r="I1640" s="126">
        <v>4.3083999999999998</v>
      </c>
      <c r="J1640" s="126">
        <v>8.2547999999999995</v>
      </c>
      <c r="K1640" s="126">
        <v>19.4316</v>
      </c>
      <c r="L1640" s="126">
        <v>40.039900000000003</v>
      </c>
      <c r="M1640" s="126">
        <v>69.357100000000003</v>
      </c>
      <c r="N1640" s="126">
        <v>39.741900000000001</v>
      </c>
      <c r="O1640" s="126">
        <v>2.9935</v>
      </c>
      <c r="P1640" s="126">
        <v>17.546600000000002</v>
      </c>
      <c r="Q1640" s="126">
        <v>17.604099999999999</v>
      </c>
      <c r="R1640" s="126">
        <v>11.6342</v>
      </c>
      <c r="S1640" s="119" t="s">
        <v>1838</v>
      </c>
    </row>
    <row r="1641" spans="1:19" x14ac:dyDescent="0.3">
      <c r="A1641" s="122" t="s">
        <v>1479</v>
      </c>
      <c r="B1641" s="122" t="s">
        <v>1512</v>
      </c>
      <c r="C1641" s="122">
        <v>113177</v>
      </c>
      <c r="D1641" s="125">
        <v>44260</v>
      </c>
      <c r="E1641" s="126">
        <v>59.330800000000004</v>
      </c>
      <c r="F1641" s="126">
        <v>-1.7556</v>
      </c>
      <c r="G1641" s="126">
        <v>7.0699999999999999E-2</v>
      </c>
      <c r="H1641" s="126">
        <v>4.2485999999999997</v>
      </c>
      <c r="I1641" s="126">
        <v>4.7882999999999996</v>
      </c>
      <c r="J1641" s="126">
        <v>10.1988</v>
      </c>
      <c r="K1641" s="126">
        <v>23.940200000000001</v>
      </c>
      <c r="L1641" s="126">
        <v>44.2256</v>
      </c>
      <c r="M1641" s="126">
        <v>79.712400000000002</v>
      </c>
      <c r="N1641" s="126">
        <v>53.467399999999998</v>
      </c>
      <c r="O1641" s="126">
        <v>9.2944999999999993</v>
      </c>
      <c r="P1641" s="126">
        <v>20.343800000000002</v>
      </c>
      <c r="Q1641" s="126">
        <v>18.530100000000001</v>
      </c>
      <c r="R1641" s="126">
        <v>23.338200000000001</v>
      </c>
      <c r="S1641" s="119" t="s">
        <v>1855</v>
      </c>
    </row>
    <row r="1642" spans="1:19" x14ac:dyDescent="0.3">
      <c r="A1642" s="122" t="s">
        <v>1479</v>
      </c>
      <c r="B1642" s="122" t="s">
        <v>1513</v>
      </c>
      <c r="C1642" s="122">
        <v>118778</v>
      </c>
      <c r="D1642" s="125">
        <v>44260</v>
      </c>
      <c r="E1642" s="126">
        <v>64.082800000000006</v>
      </c>
      <c r="F1642" s="126">
        <v>-1.7536</v>
      </c>
      <c r="G1642" s="126">
        <v>7.7100000000000002E-2</v>
      </c>
      <c r="H1642" s="126">
        <v>4.2641</v>
      </c>
      <c r="I1642" s="126">
        <v>4.8201999999999998</v>
      </c>
      <c r="J1642" s="126">
        <v>10.270300000000001</v>
      </c>
      <c r="K1642" s="126">
        <v>24.210699999999999</v>
      </c>
      <c r="L1642" s="126">
        <v>44.832299999999996</v>
      </c>
      <c r="M1642" s="126">
        <v>80.856300000000005</v>
      </c>
      <c r="N1642" s="126">
        <v>54.7864</v>
      </c>
      <c r="O1642" s="126">
        <v>10.3521</v>
      </c>
      <c r="P1642" s="126">
        <v>21.621700000000001</v>
      </c>
      <c r="Q1642" s="126">
        <v>24.056000000000001</v>
      </c>
      <c r="R1642" s="126">
        <v>24.413499999999999</v>
      </c>
      <c r="S1642" s="119" t="s">
        <v>1855</v>
      </c>
    </row>
    <row r="1643" spans="1:19" x14ac:dyDescent="0.3">
      <c r="A1643" s="122" t="s">
        <v>1479</v>
      </c>
      <c r="B1643" s="122" t="s">
        <v>1514</v>
      </c>
      <c r="C1643" s="122">
        <v>147131</v>
      </c>
      <c r="D1643" s="125">
        <v>44260</v>
      </c>
      <c r="E1643" s="126">
        <v>16.559999999999999</v>
      </c>
      <c r="F1643" s="126">
        <v>-1.2522</v>
      </c>
      <c r="G1643" s="126">
        <v>0.18149999999999999</v>
      </c>
      <c r="H1643" s="126">
        <v>1.9077</v>
      </c>
      <c r="I1643" s="126">
        <v>1.9077</v>
      </c>
      <c r="J1643" s="126">
        <v>4.0201000000000002</v>
      </c>
      <c r="K1643" s="126">
        <v>19.136700000000001</v>
      </c>
      <c r="L1643" s="126">
        <v>39.276699999999998</v>
      </c>
      <c r="M1643" s="126">
        <v>73.403099999999995</v>
      </c>
      <c r="N1643" s="126">
        <v>51.648400000000002</v>
      </c>
      <c r="O1643" s="126"/>
      <c r="P1643" s="126"/>
      <c r="Q1643" s="126">
        <v>32.063000000000002</v>
      </c>
      <c r="R1643" s="126"/>
      <c r="S1643" s="119" t="s">
        <v>1856</v>
      </c>
    </row>
    <row r="1644" spans="1:19" x14ac:dyDescent="0.3">
      <c r="A1644" s="122" t="s">
        <v>1479</v>
      </c>
      <c r="B1644" s="122" t="s">
        <v>1515</v>
      </c>
      <c r="C1644" s="122">
        <v>147129</v>
      </c>
      <c r="D1644" s="125">
        <v>44260</v>
      </c>
      <c r="E1644" s="126">
        <v>16.04</v>
      </c>
      <c r="F1644" s="126">
        <v>-1.2315</v>
      </c>
      <c r="G1644" s="126">
        <v>0.18740000000000001</v>
      </c>
      <c r="H1644" s="126">
        <v>1.9708000000000001</v>
      </c>
      <c r="I1644" s="126">
        <v>1.8412999999999999</v>
      </c>
      <c r="J1644" s="126">
        <v>3.8860000000000001</v>
      </c>
      <c r="K1644" s="126">
        <v>18.639099999999999</v>
      </c>
      <c r="L1644" s="126">
        <v>38.156799999999997</v>
      </c>
      <c r="M1644" s="126">
        <v>71.184600000000003</v>
      </c>
      <c r="N1644" s="126">
        <v>49.070599999999999</v>
      </c>
      <c r="O1644" s="126"/>
      <c r="P1644" s="126"/>
      <c r="Q1644" s="126">
        <v>29.760200000000001</v>
      </c>
      <c r="R1644" s="126"/>
      <c r="S1644" s="119" t="s">
        <v>1856</v>
      </c>
    </row>
    <row r="1645" spans="1:19" x14ac:dyDescent="0.3">
      <c r="A1645" s="122" t="s">
        <v>1479</v>
      </c>
      <c r="B1645" s="122" t="s">
        <v>1516</v>
      </c>
      <c r="C1645" s="122">
        <v>100177</v>
      </c>
      <c r="D1645" s="125">
        <v>44260</v>
      </c>
      <c r="E1645" s="126">
        <v>91.551993342588403</v>
      </c>
      <c r="F1645" s="126">
        <v>-1.6505000000000001</v>
      </c>
      <c r="G1645" s="126">
        <v>-1.1682999999999999</v>
      </c>
      <c r="H1645" s="126">
        <v>2.1084000000000001</v>
      </c>
      <c r="I1645" s="126">
        <v>2.9881000000000002</v>
      </c>
      <c r="J1645" s="126">
        <v>9.3099000000000007</v>
      </c>
      <c r="K1645" s="126">
        <v>20.029599999999999</v>
      </c>
      <c r="L1645" s="126">
        <v>45.232399999999998</v>
      </c>
      <c r="M1645" s="126">
        <v>118.6527</v>
      </c>
      <c r="N1645" s="126">
        <v>98.296000000000006</v>
      </c>
      <c r="O1645" s="126">
        <v>17.500499999999999</v>
      </c>
      <c r="P1645" s="126">
        <v>12.864000000000001</v>
      </c>
      <c r="Q1645" s="126">
        <v>9.4995999999999992</v>
      </c>
      <c r="R1645" s="126">
        <v>26.895800000000001</v>
      </c>
      <c r="S1645" s="119" t="s">
        <v>1854</v>
      </c>
    </row>
    <row r="1646" spans="1:19" x14ac:dyDescent="0.3">
      <c r="A1646" s="122" t="s">
        <v>1479</v>
      </c>
      <c r="B1646" s="122" t="s">
        <v>1517</v>
      </c>
      <c r="C1646" s="122">
        <v>120828</v>
      </c>
      <c r="D1646" s="125">
        <v>44260</v>
      </c>
      <c r="E1646" s="126">
        <v>83.592799999999997</v>
      </c>
      <c r="F1646" s="126">
        <v>-1.645</v>
      </c>
      <c r="G1646" s="126">
        <v>-1.1508</v>
      </c>
      <c r="H1646" s="126">
        <v>2.1509</v>
      </c>
      <c r="I1646" s="126">
        <v>3.0674000000000001</v>
      </c>
      <c r="J1646" s="126">
        <v>9.4888999999999992</v>
      </c>
      <c r="K1646" s="126">
        <v>20.546399999999998</v>
      </c>
      <c r="L1646" s="126">
        <v>46.1098</v>
      </c>
      <c r="M1646" s="126">
        <v>120.5621</v>
      </c>
      <c r="N1646" s="126">
        <v>100.0852</v>
      </c>
      <c r="O1646" s="126">
        <v>18.128</v>
      </c>
      <c r="P1646" s="126">
        <v>13.2491</v>
      </c>
      <c r="Q1646" s="126">
        <v>11.608499999999999</v>
      </c>
      <c r="R1646" s="126">
        <v>27.610199999999999</v>
      </c>
      <c r="S1646" s="119" t="s">
        <v>1854</v>
      </c>
    </row>
    <row r="1647" spans="1:19" x14ac:dyDescent="0.3">
      <c r="A1647" s="122" t="s">
        <v>1479</v>
      </c>
      <c r="B1647" s="122" t="s">
        <v>1518</v>
      </c>
      <c r="C1647" s="122">
        <v>125497</v>
      </c>
      <c r="D1647" s="125">
        <v>44260</v>
      </c>
      <c r="E1647" s="126">
        <v>88.225200000000001</v>
      </c>
      <c r="F1647" s="126">
        <v>-0.8286</v>
      </c>
      <c r="G1647" s="126">
        <v>0.52300000000000002</v>
      </c>
      <c r="H1647" s="126">
        <v>2.8412000000000002</v>
      </c>
      <c r="I1647" s="126">
        <v>3.8832</v>
      </c>
      <c r="J1647" s="126">
        <v>6.7904</v>
      </c>
      <c r="K1647" s="126">
        <v>17.238</v>
      </c>
      <c r="L1647" s="126">
        <v>39.940300000000001</v>
      </c>
      <c r="M1647" s="126">
        <v>71.976299999999995</v>
      </c>
      <c r="N1647" s="126">
        <v>48.846299999999999</v>
      </c>
      <c r="O1647" s="126">
        <v>12.819599999999999</v>
      </c>
      <c r="P1647" s="126">
        <v>23.148299999999999</v>
      </c>
      <c r="Q1647" s="126">
        <v>26.648099999999999</v>
      </c>
      <c r="R1647" s="126">
        <v>29.340699999999998</v>
      </c>
      <c r="S1647" s="119" t="s">
        <v>1854</v>
      </c>
    </row>
    <row r="1648" spans="1:19" x14ac:dyDescent="0.3">
      <c r="A1648" s="122" t="s">
        <v>1479</v>
      </c>
      <c r="B1648" s="122" t="s">
        <v>1519</v>
      </c>
      <c r="C1648" s="122">
        <v>125494</v>
      </c>
      <c r="D1648" s="125">
        <v>44260</v>
      </c>
      <c r="E1648" s="126">
        <v>80.525999999999996</v>
      </c>
      <c r="F1648" s="126">
        <v>-0.83109999999999995</v>
      </c>
      <c r="G1648" s="126">
        <v>0.5151</v>
      </c>
      <c r="H1648" s="126">
        <v>2.8224</v>
      </c>
      <c r="I1648" s="126">
        <v>3.8450000000000002</v>
      </c>
      <c r="J1648" s="126">
        <v>6.7066999999999997</v>
      </c>
      <c r="K1648" s="126">
        <v>16.934100000000001</v>
      </c>
      <c r="L1648" s="126">
        <v>39.2468</v>
      </c>
      <c r="M1648" s="126">
        <v>70.613200000000006</v>
      </c>
      <c r="N1648" s="126">
        <v>47.197699999999998</v>
      </c>
      <c r="O1648" s="126">
        <v>11.474299999999999</v>
      </c>
      <c r="P1648" s="126">
        <v>21.726400000000002</v>
      </c>
      <c r="Q1648" s="126">
        <v>19.901299999999999</v>
      </c>
      <c r="R1648" s="126">
        <v>27.8306</v>
      </c>
      <c r="S1648" s="119" t="s">
        <v>1854</v>
      </c>
    </row>
    <row r="1649" spans="1:19" x14ac:dyDescent="0.3">
      <c r="A1649" s="122" t="s">
        <v>1479</v>
      </c>
      <c r="B1649" s="122" t="s">
        <v>1520</v>
      </c>
      <c r="C1649" s="122">
        <v>100795</v>
      </c>
      <c r="D1649" s="125">
        <v>44260</v>
      </c>
      <c r="E1649" s="126">
        <v>106.4804</v>
      </c>
      <c r="F1649" s="126">
        <v>-1.2426999999999999</v>
      </c>
      <c r="G1649" s="126">
        <v>0.98909999999999998</v>
      </c>
      <c r="H1649" s="126">
        <v>3.2749999999999999</v>
      </c>
      <c r="I1649" s="126">
        <v>3.9546999999999999</v>
      </c>
      <c r="J1649" s="126">
        <v>7.6702000000000004</v>
      </c>
      <c r="K1649" s="126">
        <v>19.017700000000001</v>
      </c>
      <c r="L1649" s="126">
        <v>41.200299999999999</v>
      </c>
      <c r="M1649" s="126">
        <v>71.824299999999994</v>
      </c>
      <c r="N1649" s="126">
        <v>37.6828</v>
      </c>
      <c r="O1649" s="126">
        <v>1.0718000000000001</v>
      </c>
      <c r="P1649" s="126">
        <v>11.837300000000001</v>
      </c>
      <c r="Q1649" s="126">
        <v>15.868</v>
      </c>
      <c r="R1649" s="126">
        <v>16.1434</v>
      </c>
      <c r="S1649" s="119" t="s">
        <v>1854</v>
      </c>
    </row>
    <row r="1650" spans="1:19" x14ac:dyDescent="0.3">
      <c r="A1650" s="122" t="s">
        <v>1479</v>
      </c>
      <c r="B1650" s="122" t="s">
        <v>1521</v>
      </c>
      <c r="C1650" s="122">
        <v>119589</v>
      </c>
      <c r="D1650" s="125">
        <v>44260</v>
      </c>
      <c r="E1650" s="126">
        <v>112.2932</v>
      </c>
      <c r="F1650" s="126">
        <v>-1.2399</v>
      </c>
      <c r="G1650" s="126">
        <v>0.99780000000000002</v>
      </c>
      <c r="H1650" s="126">
        <v>3.2953999999999999</v>
      </c>
      <c r="I1650" s="126">
        <v>3.9954000000000001</v>
      </c>
      <c r="J1650" s="126">
        <v>7.7526999999999999</v>
      </c>
      <c r="K1650" s="126">
        <v>19.312999999999999</v>
      </c>
      <c r="L1650" s="126">
        <v>41.904400000000003</v>
      </c>
      <c r="M1650" s="126">
        <v>73.109200000000001</v>
      </c>
      <c r="N1650" s="126">
        <v>39.0349</v>
      </c>
      <c r="O1650" s="126">
        <v>1.9879</v>
      </c>
      <c r="P1650" s="126">
        <v>12.6837</v>
      </c>
      <c r="Q1650" s="126">
        <v>15.519399999999999</v>
      </c>
      <c r="R1650" s="126">
        <v>17.270399999999999</v>
      </c>
      <c r="S1650" s="119" t="s">
        <v>1854</v>
      </c>
    </row>
    <row r="1651" spans="1:19" x14ac:dyDescent="0.3">
      <c r="A1651" s="122" t="s">
        <v>1479</v>
      </c>
      <c r="B1651" s="122" t="s">
        <v>1522</v>
      </c>
      <c r="C1651" s="122">
        <v>145206</v>
      </c>
      <c r="D1651" s="125">
        <v>44260</v>
      </c>
      <c r="E1651" s="126">
        <v>15.879899999999999</v>
      </c>
      <c r="F1651" s="126">
        <v>-1.1909000000000001</v>
      </c>
      <c r="G1651" s="126">
        <v>0.81</v>
      </c>
      <c r="H1651" s="126">
        <v>4.2830000000000004</v>
      </c>
      <c r="I1651" s="126">
        <v>5.5156999999999998</v>
      </c>
      <c r="J1651" s="126">
        <v>12.0204</v>
      </c>
      <c r="K1651" s="126">
        <v>21.190100000000001</v>
      </c>
      <c r="L1651" s="126">
        <v>41.103200000000001</v>
      </c>
      <c r="M1651" s="126">
        <v>67.315399999999997</v>
      </c>
      <c r="N1651" s="126">
        <v>46.8444</v>
      </c>
      <c r="O1651" s="126"/>
      <c r="P1651" s="126"/>
      <c r="Q1651" s="126">
        <v>22.140499999999999</v>
      </c>
      <c r="R1651" s="126">
        <v>24.299399999999999</v>
      </c>
      <c r="S1651" s="119"/>
    </row>
    <row r="1652" spans="1:19" x14ac:dyDescent="0.3">
      <c r="A1652" s="122" t="s">
        <v>1479</v>
      </c>
      <c r="B1652" s="122" t="s">
        <v>1523</v>
      </c>
      <c r="C1652" s="122">
        <v>145208</v>
      </c>
      <c r="D1652" s="125">
        <v>44260</v>
      </c>
      <c r="E1652" s="126">
        <v>15.1877</v>
      </c>
      <c r="F1652" s="126">
        <v>-1.1943999999999999</v>
      </c>
      <c r="G1652" s="126">
        <v>0.7984</v>
      </c>
      <c r="H1652" s="126">
        <v>4.2516999999999996</v>
      </c>
      <c r="I1652" s="126">
        <v>5.4429999999999996</v>
      </c>
      <c r="J1652" s="126">
        <v>11.8742</v>
      </c>
      <c r="K1652" s="126">
        <v>20.671399999999998</v>
      </c>
      <c r="L1652" s="126">
        <v>39.865400000000001</v>
      </c>
      <c r="M1652" s="126">
        <v>65.128600000000006</v>
      </c>
      <c r="N1652" s="126">
        <v>44.247700000000002</v>
      </c>
      <c r="O1652" s="126"/>
      <c r="P1652" s="126"/>
      <c r="Q1652" s="126">
        <v>19.808800000000002</v>
      </c>
      <c r="R1652" s="126">
        <v>22.029199999999999</v>
      </c>
      <c r="S1652" s="119"/>
    </row>
    <row r="1653" spans="1:19" x14ac:dyDescent="0.3">
      <c r="A1653" s="122" t="s">
        <v>1479</v>
      </c>
      <c r="B1653" s="122" t="s">
        <v>1524</v>
      </c>
      <c r="C1653" s="122">
        <v>129649</v>
      </c>
      <c r="D1653" s="125">
        <v>44260</v>
      </c>
      <c r="E1653" s="126">
        <v>22.2</v>
      </c>
      <c r="F1653" s="126">
        <v>-0.93710000000000004</v>
      </c>
      <c r="G1653" s="126">
        <v>0.1353</v>
      </c>
      <c r="H1653" s="126">
        <v>1.8815999999999999</v>
      </c>
      <c r="I1653" s="126">
        <v>1.6484000000000001</v>
      </c>
      <c r="J1653" s="126">
        <v>7.0911999999999997</v>
      </c>
      <c r="K1653" s="126">
        <v>21.311499999999999</v>
      </c>
      <c r="L1653" s="126">
        <v>36.6995</v>
      </c>
      <c r="M1653" s="126">
        <v>72.093000000000004</v>
      </c>
      <c r="N1653" s="126">
        <v>44.719700000000003</v>
      </c>
      <c r="O1653" s="126">
        <v>9.4451000000000001</v>
      </c>
      <c r="P1653" s="126">
        <v>15.207100000000001</v>
      </c>
      <c r="Q1653" s="126">
        <v>12.561500000000001</v>
      </c>
      <c r="R1653" s="126">
        <v>26.701499999999999</v>
      </c>
      <c r="S1653" s="118"/>
    </row>
    <row r="1654" spans="1:19" x14ac:dyDescent="0.3">
      <c r="A1654" s="122" t="s">
        <v>1479</v>
      </c>
      <c r="B1654" s="122" t="s">
        <v>1525</v>
      </c>
      <c r="C1654" s="122">
        <v>129647</v>
      </c>
      <c r="D1654" s="125">
        <v>44260</v>
      </c>
      <c r="E1654" s="126">
        <v>21.05</v>
      </c>
      <c r="F1654" s="126">
        <v>-0.98780000000000001</v>
      </c>
      <c r="G1654" s="126">
        <v>0.14269999999999999</v>
      </c>
      <c r="H1654" s="126">
        <v>1.8384</v>
      </c>
      <c r="I1654" s="126">
        <v>1.5927</v>
      </c>
      <c r="J1654" s="126">
        <v>7.0157999999999996</v>
      </c>
      <c r="K1654" s="126">
        <v>21.116199999999999</v>
      </c>
      <c r="L1654" s="126">
        <v>36.246000000000002</v>
      </c>
      <c r="M1654" s="126">
        <v>71.277500000000003</v>
      </c>
      <c r="N1654" s="126">
        <v>43.686</v>
      </c>
      <c r="O1654" s="126">
        <v>8.6904000000000003</v>
      </c>
      <c r="P1654" s="126">
        <v>14.304399999999999</v>
      </c>
      <c r="Q1654" s="126">
        <v>11.676600000000001</v>
      </c>
      <c r="R1654" s="126">
        <v>25.860700000000001</v>
      </c>
      <c r="S1654" s="121"/>
    </row>
    <row r="1655" spans="1:19" x14ac:dyDescent="0.3">
      <c r="A1655" s="127" t="s">
        <v>27</v>
      </c>
      <c r="B1655" s="122"/>
      <c r="C1655" s="122"/>
      <c r="D1655" s="122"/>
      <c r="E1655" s="122"/>
      <c r="F1655" s="128">
        <f t="shared" ref="F1655:R1655" si="69">AVERAGE(F1609:F1654)</f>
        <v>-1.305521739130435</v>
      </c>
      <c r="G1655" s="128">
        <f t="shared" si="69"/>
        <v>0.37001304347826092</v>
      </c>
      <c r="H1655" s="128">
        <f t="shared" si="69"/>
        <v>2.9363260869565218</v>
      </c>
      <c r="I1655" s="128">
        <f t="shared" si="69"/>
        <v>3.5222543478260873</v>
      </c>
      <c r="J1655" s="128">
        <f t="shared" si="69"/>
        <v>7.5927630434782616</v>
      </c>
      <c r="K1655" s="128">
        <f t="shared" si="69"/>
        <v>20.36306086956521</v>
      </c>
      <c r="L1655" s="128">
        <f t="shared" si="69"/>
        <v>41.698545652173905</v>
      </c>
      <c r="M1655" s="128">
        <f t="shared" si="69"/>
        <v>75.324313043478256</v>
      </c>
      <c r="N1655" s="128">
        <f t="shared" si="69"/>
        <v>48.568221739130429</v>
      </c>
      <c r="O1655" s="128">
        <f t="shared" si="69"/>
        <v>8.2531833333333342</v>
      </c>
      <c r="P1655" s="128">
        <f t="shared" si="69"/>
        <v>16.582539285714283</v>
      </c>
      <c r="Q1655" s="128">
        <f t="shared" si="69"/>
        <v>21.625578260869567</v>
      </c>
      <c r="R1655" s="128">
        <f t="shared" si="69"/>
        <v>22.881082500000002</v>
      </c>
      <c r="S1655" s="119" t="s">
        <v>1859</v>
      </c>
    </row>
    <row r="1656" spans="1:19" x14ac:dyDescent="0.3">
      <c r="A1656" s="127" t="s">
        <v>408</v>
      </c>
      <c r="B1656" s="122"/>
      <c r="C1656" s="122"/>
      <c r="D1656" s="122"/>
      <c r="E1656" s="122"/>
      <c r="F1656" s="128">
        <f t="shared" ref="F1656:R1656" si="70">MEDIAN(F1609:F1654)</f>
        <v>-1.2474499999999999</v>
      </c>
      <c r="G1656" s="128">
        <f t="shared" si="70"/>
        <v>0.31709999999999999</v>
      </c>
      <c r="H1656" s="128">
        <f t="shared" si="70"/>
        <v>3.0075000000000003</v>
      </c>
      <c r="I1656" s="128">
        <f t="shared" si="70"/>
        <v>3.8140499999999999</v>
      </c>
      <c r="J1656" s="128">
        <f t="shared" si="70"/>
        <v>7.6611000000000002</v>
      </c>
      <c r="K1656" s="128">
        <f t="shared" si="70"/>
        <v>20.608899999999998</v>
      </c>
      <c r="L1656" s="128">
        <f t="shared" si="70"/>
        <v>39.990099999999998</v>
      </c>
      <c r="M1656" s="128">
        <f t="shared" si="70"/>
        <v>72.757599999999996</v>
      </c>
      <c r="N1656" s="128">
        <f t="shared" si="70"/>
        <v>45.420599999999993</v>
      </c>
      <c r="O1656" s="128">
        <f t="shared" si="70"/>
        <v>7.3820499999999996</v>
      </c>
      <c r="P1656" s="128">
        <f t="shared" si="70"/>
        <v>15.967099999999999</v>
      </c>
      <c r="Q1656" s="128">
        <f t="shared" si="70"/>
        <v>19.652100000000001</v>
      </c>
      <c r="R1656" s="128">
        <f t="shared" si="70"/>
        <v>24.274850000000001</v>
      </c>
      <c r="S1656" s="119" t="s">
        <v>1859</v>
      </c>
    </row>
    <row r="1657" spans="1:19" x14ac:dyDescent="0.3">
      <c r="A1657" s="122"/>
      <c r="B1657" s="122"/>
      <c r="C1657" s="122"/>
      <c r="D1657" s="122"/>
      <c r="E1657" s="122"/>
      <c r="F1657" s="122"/>
      <c r="G1657" s="122"/>
      <c r="H1657" s="122"/>
      <c r="I1657" s="122"/>
      <c r="J1657" s="122"/>
      <c r="K1657" s="122"/>
      <c r="L1657" s="122"/>
      <c r="M1657" s="122"/>
      <c r="N1657" s="122"/>
      <c r="O1657" s="122"/>
      <c r="P1657" s="122"/>
      <c r="Q1657" s="122"/>
      <c r="R1657" s="122"/>
      <c r="S1657" s="119" t="s">
        <v>1859</v>
      </c>
    </row>
    <row r="1658" spans="1:19" x14ac:dyDescent="0.3">
      <c r="A1658" s="124" t="s">
        <v>386</v>
      </c>
      <c r="B1658" s="124"/>
      <c r="C1658" s="124"/>
      <c r="D1658" s="124"/>
      <c r="E1658" s="124"/>
      <c r="F1658" s="124"/>
      <c r="G1658" s="124"/>
      <c r="H1658" s="124"/>
      <c r="I1658" s="124"/>
      <c r="J1658" s="124"/>
      <c r="K1658" s="124"/>
      <c r="L1658" s="124"/>
      <c r="M1658" s="124"/>
      <c r="N1658" s="124"/>
      <c r="O1658" s="124"/>
      <c r="P1658" s="124"/>
      <c r="Q1658" s="124"/>
      <c r="R1658" s="124"/>
      <c r="S1658" s="119" t="s">
        <v>1859</v>
      </c>
    </row>
    <row r="1659" spans="1:19" x14ac:dyDescent="0.3">
      <c r="A1659" s="122" t="s">
        <v>378</v>
      </c>
      <c r="B1659" s="122" t="s">
        <v>377</v>
      </c>
      <c r="C1659" s="122">
        <v>147928</v>
      </c>
      <c r="D1659" s="125">
        <v>44260</v>
      </c>
      <c r="E1659" s="126">
        <v>14.12</v>
      </c>
      <c r="F1659" s="126">
        <v>-0.70320000000000005</v>
      </c>
      <c r="G1659" s="126">
        <v>-0.28249999999999997</v>
      </c>
      <c r="H1659" s="126">
        <v>2.3188</v>
      </c>
      <c r="I1659" s="126">
        <v>-0.77300000000000002</v>
      </c>
      <c r="J1659" s="126">
        <v>0.21290000000000001</v>
      </c>
      <c r="K1659" s="126">
        <v>10.745100000000001</v>
      </c>
      <c r="L1659" s="126">
        <v>29.5413</v>
      </c>
      <c r="M1659" s="126">
        <v>41.482999999999997</v>
      </c>
      <c r="N1659" s="126">
        <v>39.663699999999999</v>
      </c>
      <c r="O1659" s="126"/>
      <c r="P1659" s="126"/>
      <c r="Q1659" s="126">
        <v>38.457700000000003</v>
      </c>
      <c r="R1659" s="126"/>
      <c r="S1659" s="119" t="s">
        <v>1859</v>
      </c>
    </row>
    <row r="1660" spans="1:19" x14ac:dyDescent="0.3">
      <c r="A1660" s="122" t="s">
        <v>378</v>
      </c>
      <c r="B1660" s="122" t="s">
        <v>379</v>
      </c>
      <c r="C1660" s="122">
        <v>147929</v>
      </c>
      <c r="D1660" s="125">
        <v>44260</v>
      </c>
      <c r="E1660" s="126">
        <v>13.88</v>
      </c>
      <c r="F1660" s="126">
        <v>-0.71530000000000005</v>
      </c>
      <c r="G1660" s="126">
        <v>-0.28739999999999999</v>
      </c>
      <c r="H1660" s="126">
        <v>2.2845</v>
      </c>
      <c r="I1660" s="126">
        <v>-0.7863</v>
      </c>
      <c r="J1660" s="126">
        <v>7.2099999999999997E-2</v>
      </c>
      <c r="K1660" s="126">
        <v>10.2462</v>
      </c>
      <c r="L1660" s="126">
        <v>28.5185</v>
      </c>
      <c r="M1660" s="126">
        <v>39.778399999999998</v>
      </c>
      <c r="N1660" s="126">
        <v>37.425699999999999</v>
      </c>
      <c r="O1660" s="126"/>
      <c r="P1660" s="126"/>
      <c r="Q1660" s="126">
        <v>36.237000000000002</v>
      </c>
      <c r="R1660" s="126"/>
      <c r="S1660" s="119" t="s">
        <v>1859</v>
      </c>
    </row>
    <row r="1661" spans="1:19" x14ac:dyDescent="0.3">
      <c r="A1661" s="122" t="s">
        <v>378</v>
      </c>
      <c r="B1661" s="122" t="s">
        <v>49</v>
      </c>
      <c r="C1661" s="122">
        <v>147372</v>
      </c>
      <c r="D1661" s="125">
        <v>44260</v>
      </c>
      <c r="E1661" s="126">
        <v>14.67</v>
      </c>
      <c r="F1661" s="126">
        <v>-1.4113</v>
      </c>
      <c r="G1661" s="126">
        <v>-0.27189999999999998</v>
      </c>
      <c r="H1661" s="126">
        <v>3.0920999999999998</v>
      </c>
      <c r="I1661" s="126">
        <v>1.2422</v>
      </c>
      <c r="J1661" s="126">
        <v>2.7311000000000001</v>
      </c>
      <c r="K1661" s="126">
        <v>14.0747</v>
      </c>
      <c r="L1661" s="126">
        <v>35.457099999999997</v>
      </c>
      <c r="M1661" s="126">
        <v>54.258699999999997</v>
      </c>
      <c r="N1661" s="126">
        <v>44.389800000000001</v>
      </c>
      <c r="O1661" s="126"/>
      <c r="P1661" s="126"/>
      <c r="Q1661" s="126">
        <v>26.156199999999998</v>
      </c>
      <c r="R1661" s="126"/>
      <c r="S1661" s="119"/>
    </row>
    <row r="1662" spans="1:19" x14ac:dyDescent="0.3">
      <c r="A1662" s="122" t="s">
        <v>378</v>
      </c>
      <c r="B1662" s="122" t="s">
        <v>51</v>
      </c>
      <c r="C1662" s="122">
        <v>147371</v>
      </c>
      <c r="D1662" s="125">
        <v>44260</v>
      </c>
      <c r="E1662" s="126">
        <v>14.53</v>
      </c>
      <c r="F1662" s="126">
        <v>-1.3577999999999999</v>
      </c>
      <c r="G1662" s="126">
        <v>-0.20599999999999999</v>
      </c>
      <c r="H1662" s="126">
        <v>3.1227999999999998</v>
      </c>
      <c r="I1662" s="126">
        <v>1.2544</v>
      </c>
      <c r="J1662" s="126">
        <v>2.7581000000000002</v>
      </c>
      <c r="K1662" s="126">
        <v>13.871499999999999</v>
      </c>
      <c r="L1662" s="126">
        <v>35.037199999999999</v>
      </c>
      <c r="M1662" s="126">
        <v>53.431899999999999</v>
      </c>
      <c r="N1662" s="126">
        <v>43.435299999999998</v>
      </c>
      <c r="O1662" s="126"/>
      <c r="P1662" s="126"/>
      <c r="Q1662" s="126">
        <v>25.424900000000001</v>
      </c>
      <c r="R1662" s="126"/>
      <c r="S1662" s="119"/>
    </row>
    <row r="1663" spans="1:19" x14ac:dyDescent="0.3">
      <c r="A1663" s="122" t="s">
        <v>378</v>
      </c>
      <c r="B1663" s="122" t="s">
        <v>50</v>
      </c>
      <c r="C1663" s="122">
        <v>119709</v>
      </c>
      <c r="D1663" s="125">
        <v>44260</v>
      </c>
      <c r="E1663" s="126">
        <v>146.916</v>
      </c>
      <c r="F1663" s="126">
        <v>-1.1243000000000001</v>
      </c>
      <c r="G1663" s="126">
        <v>-0.2266</v>
      </c>
      <c r="H1663" s="126">
        <v>2.7103999999999999</v>
      </c>
      <c r="I1663" s="126">
        <v>-3.3500000000000002E-2</v>
      </c>
      <c r="J1663" s="126">
        <v>-0.74480000000000002</v>
      </c>
      <c r="K1663" s="126">
        <v>13.011100000000001</v>
      </c>
      <c r="L1663" s="126">
        <v>31.284700000000001</v>
      </c>
      <c r="M1663" s="126">
        <v>46.641800000000003</v>
      </c>
      <c r="N1663" s="126">
        <v>29.604900000000001</v>
      </c>
      <c r="O1663" s="126">
        <v>14.6516</v>
      </c>
      <c r="P1663" s="126">
        <v>15.510400000000001</v>
      </c>
      <c r="Q1663" s="126">
        <v>14.5915</v>
      </c>
      <c r="R1663" s="126">
        <v>19.074000000000002</v>
      </c>
      <c r="S1663" s="118"/>
    </row>
    <row r="1664" spans="1:19" x14ac:dyDescent="0.3">
      <c r="A1664" s="122" t="s">
        <v>378</v>
      </c>
      <c r="B1664" s="122" t="s">
        <v>52</v>
      </c>
      <c r="C1664" s="122">
        <v>104523</v>
      </c>
      <c r="D1664" s="125">
        <v>44260</v>
      </c>
      <c r="E1664" s="126">
        <v>609.06704866262203</v>
      </c>
      <c r="F1664" s="126">
        <v>-1.1267</v>
      </c>
      <c r="G1664" s="126">
        <v>-0.23400000000000001</v>
      </c>
      <c r="H1664" s="126">
        <v>2.6928999999999998</v>
      </c>
      <c r="I1664" s="126">
        <v>-6.7599999999999993E-2</v>
      </c>
      <c r="J1664" s="126">
        <v>-0.80889999999999995</v>
      </c>
      <c r="K1664" s="126">
        <v>12.779</v>
      </c>
      <c r="L1664" s="126">
        <v>30.770099999999999</v>
      </c>
      <c r="M1664" s="126">
        <v>45.798099999999998</v>
      </c>
      <c r="N1664" s="126">
        <v>28.585899999999999</v>
      </c>
      <c r="O1664" s="126">
        <v>13.659000000000001</v>
      </c>
      <c r="P1664" s="126">
        <v>14.5534</v>
      </c>
      <c r="Q1664" s="126">
        <v>14.5791</v>
      </c>
      <c r="R1664" s="126">
        <v>18.182700000000001</v>
      </c>
      <c r="S1664" s="121"/>
    </row>
    <row r="1665" spans="1:19" x14ac:dyDescent="0.3">
      <c r="A1665" s="127" t="s">
        <v>27</v>
      </c>
      <c r="B1665" s="122"/>
      <c r="C1665" s="122"/>
      <c r="D1665" s="122"/>
      <c r="E1665" s="122"/>
      <c r="F1665" s="128">
        <f t="shared" ref="F1665:R1665" si="71">AVERAGE(F1659:F1664)</f>
        <v>-1.0730999999999999</v>
      </c>
      <c r="G1665" s="128">
        <f t="shared" si="71"/>
        <v>-0.25139999999999996</v>
      </c>
      <c r="H1665" s="128">
        <f t="shared" si="71"/>
        <v>2.703583333333333</v>
      </c>
      <c r="I1665" s="128">
        <f t="shared" si="71"/>
        <v>0.13936666666666667</v>
      </c>
      <c r="J1665" s="128">
        <f t="shared" si="71"/>
        <v>0.70341666666666691</v>
      </c>
      <c r="K1665" s="128">
        <f t="shared" si="71"/>
        <v>12.454599999999999</v>
      </c>
      <c r="L1665" s="128">
        <f t="shared" si="71"/>
        <v>31.768150000000002</v>
      </c>
      <c r="M1665" s="128">
        <f t="shared" si="71"/>
        <v>46.898649999999996</v>
      </c>
      <c r="N1665" s="128">
        <f t="shared" si="71"/>
        <v>37.184216666666664</v>
      </c>
      <c r="O1665" s="128">
        <f t="shared" si="71"/>
        <v>14.1553</v>
      </c>
      <c r="P1665" s="128">
        <f t="shared" si="71"/>
        <v>15.0319</v>
      </c>
      <c r="Q1665" s="128">
        <f t="shared" si="71"/>
        <v>25.907733333333336</v>
      </c>
      <c r="R1665" s="128">
        <f t="shared" si="71"/>
        <v>18.628350000000001</v>
      </c>
      <c r="S1665" s="119"/>
    </row>
    <row r="1666" spans="1:19" x14ac:dyDescent="0.3">
      <c r="A1666" s="127" t="s">
        <v>408</v>
      </c>
      <c r="B1666" s="122"/>
      <c r="C1666" s="122"/>
      <c r="D1666" s="122"/>
      <c r="E1666" s="122"/>
      <c r="F1666" s="128">
        <f t="shared" ref="F1666:R1666" si="72">MEDIAN(F1659:F1664)</f>
        <v>-1.1255000000000002</v>
      </c>
      <c r="G1666" s="128">
        <f t="shared" si="72"/>
        <v>-0.25295000000000001</v>
      </c>
      <c r="H1666" s="128">
        <f t="shared" si="72"/>
        <v>2.7016499999999999</v>
      </c>
      <c r="I1666" s="128">
        <f t="shared" si="72"/>
        <v>-5.0549999999999998E-2</v>
      </c>
      <c r="J1666" s="128">
        <f t="shared" si="72"/>
        <v>0.14250000000000002</v>
      </c>
      <c r="K1666" s="128">
        <f t="shared" si="72"/>
        <v>12.895050000000001</v>
      </c>
      <c r="L1666" s="128">
        <f t="shared" si="72"/>
        <v>31.0274</v>
      </c>
      <c r="M1666" s="128">
        <f t="shared" si="72"/>
        <v>46.219949999999997</v>
      </c>
      <c r="N1666" s="128">
        <f t="shared" si="72"/>
        <v>38.544699999999999</v>
      </c>
      <c r="O1666" s="128">
        <f t="shared" si="72"/>
        <v>14.1553</v>
      </c>
      <c r="P1666" s="128">
        <f t="shared" si="72"/>
        <v>15.0319</v>
      </c>
      <c r="Q1666" s="128">
        <f t="shared" si="72"/>
        <v>25.79055</v>
      </c>
      <c r="R1666" s="128">
        <f t="shared" si="72"/>
        <v>18.628350000000001</v>
      </c>
      <c r="S1666" s="119"/>
    </row>
    <row r="1667" spans="1:19" x14ac:dyDescent="0.3">
      <c r="A1667" s="122"/>
      <c r="B1667" s="122"/>
      <c r="C1667" s="122"/>
      <c r="D1667" s="122"/>
      <c r="E1667" s="122"/>
      <c r="F1667" s="122"/>
      <c r="G1667" s="122"/>
      <c r="H1667" s="122"/>
      <c r="I1667" s="122"/>
      <c r="J1667" s="122"/>
      <c r="K1667" s="122"/>
      <c r="L1667" s="122"/>
      <c r="M1667" s="122"/>
      <c r="N1667" s="122"/>
      <c r="O1667" s="122"/>
      <c r="P1667" s="122"/>
      <c r="Q1667" s="122"/>
      <c r="R1667" s="122"/>
      <c r="S1667" s="119"/>
    </row>
    <row r="1668" spans="1:19" x14ac:dyDescent="0.3">
      <c r="A1668" s="124" t="s">
        <v>1526</v>
      </c>
      <c r="B1668" s="124"/>
      <c r="C1668" s="124"/>
      <c r="D1668" s="124"/>
      <c r="E1668" s="124"/>
      <c r="F1668" s="124"/>
      <c r="G1668" s="124"/>
      <c r="H1668" s="124"/>
      <c r="I1668" s="124"/>
      <c r="J1668" s="124"/>
      <c r="K1668" s="124"/>
      <c r="L1668" s="124"/>
      <c r="M1668" s="124"/>
      <c r="N1668" s="124"/>
      <c r="O1668" s="124"/>
      <c r="P1668" s="124"/>
      <c r="Q1668" s="124"/>
      <c r="R1668" s="124"/>
      <c r="S1668" s="119"/>
    </row>
    <row r="1669" spans="1:19" x14ac:dyDescent="0.3">
      <c r="A1669" s="122" t="s">
        <v>1527</v>
      </c>
      <c r="B1669" s="122" t="s">
        <v>1528</v>
      </c>
      <c r="C1669" s="122">
        <v>119501</v>
      </c>
      <c r="D1669" s="125">
        <v>44260</v>
      </c>
      <c r="E1669" s="126">
        <v>425.01889999999997</v>
      </c>
      <c r="F1669" s="126">
        <v>1.7177</v>
      </c>
      <c r="G1669" s="126">
        <v>3.4619</v>
      </c>
      <c r="H1669" s="126">
        <v>3.5209000000000001</v>
      </c>
      <c r="I1669" s="126">
        <v>3.2770000000000001</v>
      </c>
      <c r="J1669" s="126">
        <v>4.3411999999999997</v>
      </c>
      <c r="K1669" s="126">
        <v>3.0432999999999999</v>
      </c>
      <c r="L1669" s="126">
        <v>4.2686999999999999</v>
      </c>
      <c r="M1669" s="126">
        <v>5.7938000000000001</v>
      </c>
      <c r="N1669" s="126">
        <v>6.3041999999999998</v>
      </c>
      <c r="O1669" s="126">
        <v>7.6074000000000002</v>
      </c>
      <c r="P1669" s="126">
        <v>7.8559999999999999</v>
      </c>
      <c r="Q1669" s="126">
        <v>8.4364000000000008</v>
      </c>
      <c r="R1669" s="126">
        <v>7.3175999999999997</v>
      </c>
      <c r="S1669" s="119"/>
    </row>
    <row r="1670" spans="1:19" x14ac:dyDescent="0.3">
      <c r="A1670" s="122" t="s">
        <v>1527</v>
      </c>
      <c r="B1670" s="122" t="s">
        <v>1529</v>
      </c>
      <c r="C1670" s="122">
        <v>101317</v>
      </c>
      <c r="D1670" s="125">
        <v>44260</v>
      </c>
      <c r="E1670" s="126">
        <v>420.95729999999998</v>
      </c>
      <c r="F1670" s="126">
        <v>1.5435000000000001</v>
      </c>
      <c r="G1670" s="126">
        <v>3.29</v>
      </c>
      <c r="H1670" s="126">
        <v>3.3614000000000002</v>
      </c>
      <c r="I1670" s="126">
        <v>3.1120999999999999</v>
      </c>
      <c r="J1670" s="126">
        <v>4.1768000000000001</v>
      </c>
      <c r="K1670" s="126">
        <v>2.8889</v>
      </c>
      <c r="L1670" s="126">
        <v>4.1219000000000001</v>
      </c>
      <c r="M1670" s="126">
        <v>5.6444999999999999</v>
      </c>
      <c r="N1670" s="126">
        <v>6.1553000000000004</v>
      </c>
      <c r="O1670" s="126">
        <v>7.4711999999999996</v>
      </c>
      <c r="P1670" s="126">
        <v>7.718</v>
      </c>
      <c r="Q1670" s="126">
        <v>7.7030000000000003</v>
      </c>
      <c r="R1670" s="126">
        <v>7.1778000000000004</v>
      </c>
      <c r="S1670" s="119"/>
    </row>
    <row r="1671" spans="1:19" x14ac:dyDescent="0.3">
      <c r="A1671" s="122" t="s">
        <v>1527</v>
      </c>
      <c r="B1671" s="122" t="s">
        <v>1530</v>
      </c>
      <c r="C1671" s="122">
        <v>144754</v>
      </c>
      <c r="D1671" s="125">
        <v>44260</v>
      </c>
      <c r="E1671" s="126">
        <v>11.9213</v>
      </c>
      <c r="F1671" s="126">
        <v>1.5308999999999999</v>
      </c>
      <c r="G1671" s="126">
        <v>2.8582999999999998</v>
      </c>
      <c r="H1671" s="126">
        <v>3.2825000000000002</v>
      </c>
      <c r="I1671" s="126">
        <v>3.5977999999999999</v>
      </c>
      <c r="J1671" s="126">
        <v>4.5868000000000002</v>
      </c>
      <c r="K1671" s="126">
        <v>3.7286000000000001</v>
      </c>
      <c r="L1671" s="126">
        <v>4.5065999999999997</v>
      </c>
      <c r="M1671" s="126">
        <v>5.1818999999999997</v>
      </c>
      <c r="N1671" s="126">
        <v>5.5347</v>
      </c>
      <c r="O1671" s="126"/>
      <c r="P1671" s="126"/>
      <c r="Q1671" s="126">
        <v>7.3284000000000002</v>
      </c>
      <c r="R1671" s="126">
        <v>6.9328000000000003</v>
      </c>
      <c r="S1671" s="119" t="s">
        <v>1817</v>
      </c>
    </row>
    <row r="1672" spans="1:19" x14ac:dyDescent="0.3">
      <c r="A1672" s="122" t="s">
        <v>1527</v>
      </c>
      <c r="B1672" s="122" t="s">
        <v>1531</v>
      </c>
      <c r="C1672" s="122">
        <v>144759</v>
      </c>
      <c r="D1672" s="125">
        <v>44260</v>
      </c>
      <c r="E1672" s="126">
        <v>11.660500000000001</v>
      </c>
      <c r="F1672" s="126">
        <v>0.313</v>
      </c>
      <c r="G1672" s="126">
        <v>1.8784000000000001</v>
      </c>
      <c r="H1672" s="126">
        <v>2.3711000000000002</v>
      </c>
      <c r="I1672" s="126">
        <v>2.6949999999999998</v>
      </c>
      <c r="J1672" s="126">
        <v>3.6884000000000001</v>
      </c>
      <c r="K1672" s="126">
        <v>2.8302</v>
      </c>
      <c r="L1672" s="126">
        <v>3.5977999999999999</v>
      </c>
      <c r="M1672" s="126">
        <v>4.2531999999999996</v>
      </c>
      <c r="N1672" s="126">
        <v>4.5896999999999997</v>
      </c>
      <c r="O1672" s="126"/>
      <c r="P1672" s="126"/>
      <c r="Q1672" s="126">
        <v>6.3772000000000002</v>
      </c>
      <c r="R1672" s="126">
        <v>5.9676</v>
      </c>
      <c r="S1672" s="119" t="s">
        <v>1817</v>
      </c>
    </row>
    <row r="1673" spans="1:19" x14ac:dyDescent="0.3">
      <c r="A1673" s="122" t="s">
        <v>1527</v>
      </c>
      <c r="B1673" s="122" t="s">
        <v>1532</v>
      </c>
      <c r="C1673" s="122">
        <v>143464</v>
      </c>
      <c r="D1673" s="125">
        <v>44260</v>
      </c>
      <c r="E1673" s="126">
        <v>1191.029</v>
      </c>
      <c r="F1673" s="126">
        <v>-0.65269999999999995</v>
      </c>
      <c r="G1673" s="126">
        <v>1.9637</v>
      </c>
      <c r="H1673" s="126">
        <v>3.2210999999999999</v>
      </c>
      <c r="I1673" s="126">
        <v>2.6585000000000001</v>
      </c>
      <c r="J1673" s="126">
        <v>3.5518999999999998</v>
      </c>
      <c r="K1673" s="126">
        <v>2.8077999999999999</v>
      </c>
      <c r="L1673" s="126">
        <v>3.4355000000000002</v>
      </c>
      <c r="M1673" s="126">
        <v>3.6659000000000002</v>
      </c>
      <c r="N1673" s="126">
        <v>4.3495999999999997</v>
      </c>
      <c r="O1673" s="126"/>
      <c r="P1673" s="126"/>
      <c r="Q1673" s="126">
        <v>6.5349000000000004</v>
      </c>
      <c r="R1673" s="126">
        <v>5.9204999999999997</v>
      </c>
      <c r="S1673" s="119"/>
    </row>
    <row r="1674" spans="1:19" x14ac:dyDescent="0.3">
      <c r="A1674" s="122" t="s">
        <v>1527</v>
      </c>
      <c r="B1674" s="122" t="s">
        <v>1533</v>
      </c>
      <c r="C1674" s="122">
        <v>143508</v>
      </c>
      <c r="D1674" s="125">
        <v>44260</v>
      </c>
      <c r="E1674" s="126">
        <v>1197.1860999999999</v>
      </c>
      <c r="F1674" s="126">
        <v>-0.46339999999999998</v>
      </c>
      <c r="G1674" s="126">
        <v>2.1539000000000001</v>
      </c>
      <c r="H1674" s="126">
        <v>3.4112</v>
      </c>
      <c r="I1674" s="126">
        <v>2.8487</v>
      </c>
      <c r="J1674" s="126">
        <v>3.7425000000000002</v>
      </c>
      <c r="K1674" s="126">
        <v>2.9996999999999998</v>
      </c>
      <c r="L1674" s="126">
        <v>3.6267</v>
      </c>
      <c r="M1674" s="126">
        <v>3.8563000000000001</v>
      </c>
      <c r="N1674" s="126">
        <v>4.5416999999999996</v>
      </c>
      <c r="O1674" s="126"/>
      <c r="P1674" s="126"/>
      <c r="Q1674" s="126">
        <v>6.734</v>
      </c>
      <c r="R1674" s="126">
        <v>6.1113999999999997</v>
      </c>
      <c r="S1674" s="119"/>
    </row>
    <row r="1675" spans="1:19" x14ac:dyDescent="0.3">
      <c r="A1675" s="122" t="s">
        <v>1527</v>
      </c>
      <c r="B1675" s="122" t="s">
        <v>1534</v>
      </c>
      <c r="C1675" s="122">
        <v>119379</v>
      </c>
      <c r="D1675" s="125">
        <v>44260</v>
      </c>
      <c r="E1675" s="126">
        <v>2561.5502999999999</v>
      </c>
      <c r="F1675" s="126">
        <v>2.5977999999999999</v>
      </c>
      <c r="G1675" s="126">
        <v>2.2940999999999998</v>
      </c>
      <c r="H1675" s="126">
        <v>2.5362</v>
      </c>
      <c r="I1675" s="126">
        <v>2.5848</v>
      </c>
      <c r="J1675" s="126">
        <v>3.7057000000000002</v>
      </c>
      <c r="K1675" s="126">
        <v>2.7812999999999999</v>
      </c>
      <c r="L1675" s="126">
        <v>3.3803000000000001</v>
      </c>
      <c r="M1675" s="126">
        <v>3.8666999999999998</v>
      </c>
      <c r="N1675" s="126">
        <v>4.6132</v>
      </c>
      <c r="O1675" s="126">
        <v>6.6711</v>
      </c>
      <c r="P1675" s="126">
        <v>7.4612999999999996</v>
      </c>
      <c r="Q1675" s="126">
        <v>8.1571999999999996</v>
      </c>
      <c r="R1675" s="126">
        <v>6.0373999999999999</v>
      </c>
      <c r="S1675" s="119"/>
    </row>
    <row r="1676" spans="1:19" x14ac:dyDescent="0.3">
      <c r="A1676" s="122" t="s">
        <v>1527</v>
      </c>
      <c r="B1676" s="122" t="s">
        <v>1535</v>
      </c>
      <c r="C1676" s="122">
        <v>109269</v>
      </c>
      <c r="D1676" s="125">
        <v>44260</v>
      </c>
      <c r="E1676" s="126">
        <v>2513.9095000000002</v>
      </c>
      <c r="F1676" s="126">
        <v>2.3536999999999999</v>
      </c>
      <c r="G1676" s="126">
        <v>2.0466000000000002</v>
      </c>
      <c r="H1676" s="126">
        <v>2.2879999999999998</v>
      </c>
      <c r="I1676" s="126">
        <v>2.3386999999999998</v>
      </c>
      <c r="J1676" s="126">
        <v>3.4601000000000002</v>
      </c>
      <c r="K1676" s="126">
        <v>2.5379999999999998</v>
      </c>
      <c r="L1676" s="126">
        <v>3.137</v>
      </c>
      <c r="M1676" s="126">
        <v>3.6212</v>
      </c>
      <c r="N1676" s="126">
        <v>4.3639999999999999</v>
      </c>
      <c r="O1676" s="126">
        <v>6.4347000000000003</v>
      </c>
      <c r="P1676" s="126">
        <v>7.2426000000000004</v>
      </c>
      <c r="Q1676" s="126">
        <v>7.5632000000000001</v>
      </c>
      <c r="R1676" s="126">
        <v>5.7816999999999998</v>
      </c>
      <c r="S1676" s="119"/>
    </row>
    <row r="1677" spans="1:19" x14ac:dyDescent="0.3">
      <c r="A1677" s="122" t="s">
        <v>1527</v>
      </c>
      <c r="B1677" s="122" t="s">
        <v>1536</v>
      </c>
      <c r="C1677" s="122">
        <v>118317</v>
      </c>
      <c r="D1677" s="125">
        <v>44260</v>
      </c>
      <c r="E1677" s="126">
        <v>3156.6581000000001</v>
      </c>
      <c r="F1677" s="126">
        <v>1.0684</v>
      </c>
      <c r="G1677" s="126">
        <v>1.8723000000000001</v>
      </c>
      <c r="H1677" s="126">
        <v>2.3431999999999999</v>
      </c>
      <c r="I1677" s="126">
        <v>2.3934000000000002</v>
      </c>
      <c r="J1677" s="126">
        <v>3.3753000000000002</v>
      </c>
      <c r="K1677" s="126">
        <v>2.7919999999999998</v>
      </c>
      <c r="L1677" s="126">
        <v>3.1753</v>
      </c>
      <c r="M1677" s="126">
        <v>3.8089</v>
      </c>
      <c r="N1677" s="126">
        <v>4.5307000000000004</v>
      </c>
      <c r="O1677" s="126">
        <v>6.1052</v>
      </c>
      <c r="P1677" s="126">
        <v>6.5213000000000001</v>
      </c>
      <c r="Q1677" s="126">
        <v>7.5088999999999997</v>
      </c>
      <c r="R1677" s="126">
        <v>5.7224000000000004</v>
      </c>
      <c r="S1677" s="119" t="s">
        <v>1817</v>
      </c>
    </row>
    <row r="1678" spans="1:19" x14ac:dyDescent="0.3">
      <c r="A1678" s="122" t="s">
        <v>1527</v>
      </c>
      <c r="B1678" s="122" t="s">
        <v>1537</v>
      </c>
      <c r="C1678" s="122">
        <v>109371</v>
      </c>
      <c r="D1678" s="125">
        <v>44260</v>
      </c>
      <c r="E1678" s="126">
        <v>3038.7763</v>
      </c>
      <c r="F1678" s="126">
        <v>0.51649999999999996</v>
      </c>
      <c r="G1678" s="126">
        <v>1.319</v>
      </c>
      <c r="H1678" s="126">
        <v>1.8248</v>
      </c>
      <c r="I1678" s="126">
        <v>1.8593</v>
      </c>
      <c r="J1678" s="126">
        <v>2.8250999999999999</v>
      </c>
      <c r="K1678" s="126">
        <v>2.2017000000000002</v>
      </c>
      <c r="L1678" s="126">
        <v>2.5760999999999998</v>
      </c>
      <c r="M1678" s="126">
        <v>3.2063999999999999</v>
      </c>
      <c r="N1678" s="126">
        <v>3.9232</v>
      </c>
      <c r="O1678" s="126">
        <v>5.5206999999999997</v>
      </c>
      <c r="P1678" s="126">
        <v>5.8724999999999996</v>
      </c>
      <c r="Q1678" s="126">
        <v>7.3334000000000001</v>
      </c>
      <c r="R1678" s="126">
        <v>5.1355000000000004</v>
      </c>
      <c r="S1678" s="119" t="s">
        <v>1817</v>
      </c>
    </row>
    <row r="1679" spans="1:19" x14ac:dyDescent="0.3">
      <c r="A1679" s="122" t="s">
        <v>1527</v>
      </c>
      <c r="B1679" s="122" t="s">
        <v>1538</v>
      </c>
      <c r="C1679" s="122">
        <v>119205</v>
      </c>
      <c r="D1679" s="125">
        <v>44260</v>
      </c>
      <c r="E1679" s="126">
        <v>2844.2031999999999</v>
      </c>
      <c r="F1679" s="126">
        <v>2.3178000000000001</v>
      </c>
      <c r="G1679" s="126">
        <v>2.0969000000000002</v>
      </c>
      <c r="H1679" s="126">
        <v>2.5684</v>
      </c>
      <c r="I1679" s="126">
        <v>2.9908000000000001</v>
      </c>
      <c r="J1679" s="126">
        <v>3.7610000000000001</v>
      </c>
      <c r="K1679" s="126">
        <v>3.1783999999999999</v>
      </c>
      <c r="L1679" s="126">
        <v>3.6560000000000001</v>
      </c>
      <c r="M1679" s="126">
        <v>3.9950000000000001</v>
      </c>
      <c r="N1679" s="126">
        <v>4.8163</v>
      </c>
      <c r="O1679" s="126">
        <v>6.2186000000000003</v>
      </c>
      <c r="P1679" s="126">
        <v>6.7281000000000004</v>
      </c>
      <c r="Q1679" s="126">
        <v>7.6280000000000001</v>
      </c>
      <c r="R1679" s="126">
        <v>6.2859999999999996</v>
      </c>
      <c r="S1679" s="119"/>
    </row>
    <row r="1680" spans="1:19" x14ac:dyDescent="0.3">
      <c r="A1680" s="122" t="s">
        <v>1527</v>
      </c>
      <c r="B1680" s="122" t="s">
        <v>1539</v>
      </c>
      <c r="C1680" s="122">
        <v>104138</v>
      </c>
      <c r="D1680" s="125">
        <v>44260</v>
      </c>
      <c r="E1680" s="126">
        <v>2697.9751999999999</v>
      </c>
      <c r="F1680" s="126">
        <v>1.637</v>
      </c>
      <c r="G1680" s="126">
        <v>1.4166000000000001</v>
      </c>
      <c r="H1680" s="126">
        <v>1.8754</v>
      </c>
      <c r="I1680" s="126">
        <v>2.2879</v>
      </c>
      <c r="J1680" s="126">
        <v>3.0533999999999999</v>
      </c>
      <c r="K1680" s="126">
        <v>2.4554</v>
      </c>
      <c r="L1680" s="126">
        <v>2.9327000000000001</v>
      </c>
      <c r="M1680" s="126">
        <v>3.2726999999999999</v>
      </c>
      <c r="N1680" s="126">
        <v>4.0963000000000003</v>
      </c>
      <c r="O1680" s="126">
        <v>5.444</v>
      </c>
      <c r="P1680" s="126">
        <v>5.9531999999999998</v>
      </c>
      <c r="Q1680" s="126">
        <v>7.0316000000000001</v>
      </c>
      <c r="R1680" s="126">
        <v>5.5244</v>
      </c>
      <c r="S1680" s="119"/>
    </row>
    <row r="1681" spans="1:19" x14ac:dyDescent="0.3">
      <c r="A1681" s="122" t="s">
        <v>1527</v>
      </c>
      <c r="B1681" s="122" t="s">
        <v>1540</v>
      </c>
      <c r="C1681" s="122">
        <v>119186</v>
      </c>
      <c r="D1681" s="125">
        <v>44260</v>
      </c>
      <c r="E1681" s="126">
        <v>2306.0131999999999</v>
      </c>
      <c r="F1681" s="126">
        <v>-2.3361000000000001</v>
      </c>
      <c r="G1681" s="126">
        <v>1.6821999999999999</v>
      </c>
      <c r="H1681" s="126">
        <v>2.4514</v>
      </c>
      <c r="I1681" s="126">
        <v>1.8384</v>
      </c>
      <c r="J1681" s="126">
        <v>2.4083999999999999</v>
      </c>
      <c r="K1681" s="126">
        <v>2.2296</v>
      </c>
      <c r="L1681" s="126">
        <v>2.7606999999999999</v>
      </c>
      <c r="M1681" s="126">
        <v>3.2831000000000001</v>
      </c>
      <c r="N1681" s="126">
        <v>3.9403999999999999</v>
      </c>
      <c r="O1681" s="126">
        <v>6.1203000000000003</v>
      </c>
      <c r="P1681" s="126">
        <v>6.6718999999999999</v>
      </c>
      <c r="Q1681" s="126">
        <v>7.5952999999999999</v>
      </c>
      <c r="R1681" s="126">
        <v>5.3483999999999998</v>
      </c>
      <c r="S1681" s="119"/>
    </row>
    <row r="1682" spans="1:19" x14ac:dyDescent="0.3">
      <c r="A1682" s="122" t="s">
        <v>1527</v>
      </c>
      <c r="B1682" s="122" t="s">
        <v>1541</v>
      </c>
      <c r="C1682" s="122">
        <v>112408</v>
      </c>
      <c r="D1682" s="125">
        <v>44260</v>
      </c>
      <c r="E1682" s="126">
        <v>2189.8901999999998</v>
      </c>
      <c r="F1682" s="126">
        <v>-3.2565</v>
      </c>
      <c r="G1682" s="126">
        <v>0.76180000000000003</v>
      </c>
      <c r="H1682" s="126">
        <v>1.5309999999999999</v>
      </c>
      <c r="I1682" s="126">
        <v>0.9194</v>
      </c>
      <c r="J1682" s="126">
        <v>1.4883999999999999</v>
      </c>
      <c r="K1682" s="126">
        <v>1.3067</v>
      </c>
      <c r="L1682" s="126">
        <v>1.8314999999999999</v>
      </c>
      <c r="M1682" s="126">
        <v>2.351</v>
      </c>
      <c r="N1682" s="126">
        <v>3.0676999999999999</v>
      </c>
      <c r="O1682" s="126">
        <v>5.2937000000000003</v>
      </c>
      <c r="P1682" s="126">
        <v>5.8901000000000003</v>
      </c>
      <c r="Q1682" s="126">
        <v>7.3536999999999999</v>
      </c>
      <c r="R1682" s="126">
        <v>4.5236000000000001</v>
      </c>
      <c r="S1682" s="119"/>
    </row>
    <row r="1683" spans="1:19" x14ac:dyDescent="0.3">
      <c r="A1683" s="122" t="s">
        <v>1527</v>
      </c>
      <c r="B1683" s="122" t="s">
        <v>1542</v>
      </c>
      <c r="C1683" s="122">
        <v>147970</v>
      </c>
      <c r="D1683" s="125"/>
      <c r="E1683" s="126"/>
      <c r="F1683" s="126"/>
      <c r="G1683" s="126"/>
      <c r="H1683" s="126"/>
      <c r="I1683" s="126"/>
      <c r="J1683" s="126"/>
      <c r="K1683" s="126"/>
      <c r="L1683" s="126"/>
      <c r="M1683" s="126"/>
      <c r="N1683" s="126"/>
      <c r="O1683" s="126"/>
      <c r="P1683" s="126"/>
      <c r="Q1683" s="126"/>
      <c r="R1683" s="126"/>
      <c r="S1683" s="119"/>
    </row>
    <row r="1684" spans="1:19" x14ac:dyDescent="0.3">
      <c r="A1684" s="122" t="s">
        <v>1527</v>
      </c>
      <c r="B1684" s="122" t="s">
        <v>1543</v>
      </c>
      <c r="C1684" s="122">
        <v>147973</v>
      </c>
      <c r="D1684" s="125"/>
      <c r="E1684" s="126"/>
      <c r="F1684" s="126"/>
      <c r="G1684" s="126"/>
      <c r="H1684" s="126"/>
      <c r="I1684" s="126"/>
      <c r="J1684" s="126"/>
      <c r="K1684" s="126"/>
      <c r="L1684" s="126"/>
      <c r="M1684" s="126"/>
      <c r="N1684" s="126"/>
      <c r="O1684" s="126"/>
      <c r="P1684" s="126"/>
      <c r="Q1684" s="126"/>
      <c r="R1684" s="126"/>
      <c r="S1684" s="119"/>
    </row>
    <row r="1685" spans="1:19" x14ac:dyDescent="0.3">
      <c r="A1685" s="122" t="s">
        <v>1527</v>
      </c>
      <c r="B1685" s="122" t="s">
        <v>1544</v>
      </c>
      <c r="C1685" s="122">
        <v>107249</v>
      </c>
      <c r="D1685" s="125">
        <v>44260</v>
      </c>
      <c r="E1685" s="126">
        <v>29.549299999999999</v>
      </c>
      <c r="F1685" s="126">
        <v>7.9070999999999998</v>
      </c>
      <c r="G1685" s="126">
        <v>6.5914000000000001</v>
      </c>
      <c r="H1685" s="126">
        <v>8.4484999999999992</v>
      </c>
      <c r="I1685" s="126">
        <v>7.0031999999999996</v>
      </c>
      <c r="J1685" s="126">
        <v>8.0831999999999997</v>
      </c>
      <c r="K1685" s="126">
        <v>6.41</v>
      </c>
      <c r="L1685" s="126">
        <v>7.077</v>
      </c>
      <c r="M1685" s="126">
        <v>8.1935000000000002</v>
      </c>
      <c r="N1685" s="126">
        <v>8.0475999999999992</v>
      </c>
      <c r="O1685" s="126">
        <v>7.3628999999999998</v>
      </c>
      <c r="P1685" s="126">
        <v>7.9511000000000003</v>
      </c>
      <c r="Q1685" s="126">
        <v>8.5396999999999998</v>
      </c>
      <c r="R1685" s="126">
        <v>6.4500999999999999</v>
      </c>
      <c r="S1685" s="119"/>
    </row>
    <row r="1686" spans="1:19" x14ac:dyDescent="0.3">
      <c r="A1686" s="122" t="s">
        <v>1527</v>
      </c>
      <c r="B1686" s="122" t="s">
        <v>1545</v>
      </c>
      <c r="C1686" s="122">
        <v>118560</v>
      </c>
      <c r="D1686" s="125">
        <v>44260</v>
      </c>
      <c r="E1686" s="126">
        <v>29.7331</v>
      </c>
      <c r="F1686" s="126">
        <v>7.9810999999999996</v>
      </c>
      <c r="G1686" s="126">
        <v>6.6736000000000004</v>
      </c>
      <c r="H1686" s="126">
        <v>8.5545000000000009</v>
      </c>
      <c r="I1686" s="126">
        <v>7.0914999999999999</v>
      </c>
      <c r="J1686" s="126">
        <v>8.1793999999999993</v>
      </c>
      <c r="K1686" s="126">
        <v>6.5019999999999998</v>
      </c>
      <c r="L1686" s="126">
        <v>7.1706000000000003</v>
      </c>
      <c r="M1686" s="126">
        <v>8.2896999999999998</v>
      </c>
      <c r="N1686" s="126">
        <v>8.1463000000000001</v>
      </c>
      <c r="O1686" s="126">
        <v>7.4561000000000002</v>
      </c>
      <c r="P1686" s="126">
        <v>8.0396999999999998</v>
      </c>
      <c r="Q1686" s="126">
        <v>8.7644000000000002</v>
      </c>
      <c r="R1686" s="126">
        <v>6.5502000000000002</v>
      </c>
      <c r="S1686" s="119"/>
    </row>
    <row r="1687" spans="1:19" x14ac:dyDescent="0.3">
      <c r="A1687" s="122" t="s">
        <v>1527</v>
      </c>
      <c r="B1687" s="122" t="s">
        <v>1546</v>
      </c>
      <c r="C1687" s="122">
        <v>145034</v>
      </c>
      <c r="D1687" s="125">
        <v>44260</v>
      </c>
      <c r="E1687" s="126">
        <v>11.8931</v>
      </c>
      <c r="F1687" s="126">
        <v>2.7623000000000002</v>
      </c>
      <c r="G1687" s="126">
        <v>3.0697999999999999</v>
      </c>
      <c r="H1687" s="126">
        <v>3.2902999999999998</v>
      </c>
      <c r="I1687" s="126">
        <v>3.2574999999999998</v>
      </c>
      <c r="J1687" s="126">
        <v>4.3550000000000004</v>
      </c>
      <c r="K1687" s="126">
        <v>3.2913999999999999</v>
      </c>
      <c r="L1687" s="126">
        <v>4.1654999999999998</v>
      </c>
      <c r="M1687" s="126">
        <v>5.1813000000000002</v>
      </c>
      <c r="N1687" s="126">
        <v>6.1078999999999999</v>
      </c>
      <c r="O1687" s="126"/>
      <c r="P1687" s="126"/>
      <c r="Q1687" s="126">
        <v>7.3434999999999997</v>
      </c>
      <c r="R1687" s="126">
        <v>6.9541000000000004</v>
      </c>
      <c r="S1687" s="119"/>
    </row>
    <row r="1688" spans="1:19" x14ac:dyDescent="0.3">
      <c r="A1688" s="122" t="s">
        <v>1527</v>
      </c>
      <c r="B1688" s="122" t="s">
        <v>1547</v>
      </c>
      <c r="C1688" s="122">
        <v>145040</v>
      </c>
      <c r="D1688" s="125">
        <v>44260</v>
      </c>
      <c r="E1688" s="126">
        <v>11.803599999999999</v>
      </c>
      <c r="F1688" s="126">
        <v>2.7833000000000001</v>
      </c>
      <c r="G1688" s="126">
        <v>2.7837000000000001</v>
      </c>
      <c r="H1688" s="126">
        <v>2.9613999999999998</v>
      </c>
      <c r="I1688" s="126">
        <v>2.9308999999999998</v>
      </c>
      <c r="J1688" s="126">
        <v>4.0213000000000001</v>
      </c>
      <c r="K1688" s="126">
        <v>2.9817999999999998</v>
      </c>
      <c r="L1688" s="126">
        <v>3.8565999999999998</v>
      </c>
      <c r="M1688" s="126">
        <v>4.8670999999999998</v>
      </c>
      <c r="N1688" s="126">
        <v>5.7793000000000001</v>
      </c>
      <c r="O1688" s="126"/>
      <c r="P1688" s="126"/>
      <c r="Q1688" s="126">
        <v>7.0125999999999999</v>
      </c>
      <c r="R1688" s="126">
        <v>6.6288</v>
      </c>
      <c r="S1688" s="119"/>
    </row>
    <row r="1689" spans="1:19" x14ac:dyDescent="0.3">
      <c r="A1689" s="122" t="s">
        <v>1527</v>
      </c>
      <c r="B1689" s="122" t="s">
        <v>1548</v>
      </c>
      <c r="C1689" s="122">
        <v>147908</v>
      </c>
      <c r="D1689" s="125">
        <v>44260</v>
      </c>
      <c r="E1689" s="126">
        <v>1057.2831000000001</v>
      </c>
      <c r="F1689" s="126">
        <v>1.5225</v>
      </c>
      <c r="G1689" s="126">
        <v>3.3864000000000001</v>
      </c>
      <c r="H1689" s="126">
        <v>2.8031999999999999</v>
      </c>
      <c r="I1689" s="126">
        <v>3.3814000000000002</v>
      </c>
      <c r="J1689" s="126">
        <v>3.9578000000000002</v>
      </c>
      <c r="K1689" s="126">
        <v>3.1880000000000002</v>
      </c>
      <c r="L1689" s="126">
        <v>3.6798999999999999</v>
      </c>
      <c r="M1689" s="126">
        <v>4.2534000000000001</v>
      </c>
      <c r="N1689" s="126">
        <v>5.0380000000000003</v>
      </c>
      <c r="O1689" s="126"/>
      <c r="P1689" s="126"/>
      <c r="Q1689" s="126">
        <v>5.2008999999999999</v>
      </c>
      <c r="R1689" s="126"/>
      <c r="S1689" s="119"/>
    </row>
    <row r="1690" spans="1:19" x14ac:dyDescent="0.3">
      <c r="A1690" s="122" t="s">
        <v>1527</v>
      </c>
      <c r="B1690" s="122" t="s">
        <v>1549</v>
      </c>
      <c r="C1690" s="122">
        <v>147907</v>
      </c>
      <c r="D1690" s="125">
        <v>44260</v>
      </c>
      <c r="E1690" s="126">
        <v>1054.2709</v>
      </c>
      <c r="F1690" s="126">
        <v>1.2533000000000001</v>
      </c>
      <c r="G1690" s="126">
        <v>3.1154999999999999</v>
      </c>
      <c r="H1690" s="126">
        <v>2.5329999999999999</v>
      </c>
      <c r="I1690" s="126">
        <v>3.1111</v>
      </c>
      <c r="J1690" s="126">
        <v>3.6869000000000001</v>
      </c>
      <c r="K1690" s="126">
        <v>2.9159999999999999</v>
      </c>
      <c r="L1690" s="126">
        <v>3.4077999999999999</v>
      </c>
      <c r="M1690" s="126">
        <v>3.9820000000000002</v>
      </c>
      <c r="N1690" s="126">
        <v>4.7652999999999999</v>
      </c>
      <c r="O1690" s="126"/>
      <c r="P1690" s="126"/>
      <c r="Q1690" s="126">
        <v>4.9280999999999997</v>
      </c>
      <c r="R1690" s="126"/>
      <c r="S1690" s="119"/>
    </row>
    <row r="1691" spans="1:19" x14ac:dyDescent="0.3">
      <c r="A1691" s="122" t="s">
        <v>1527</v>
      </c>
      <c r="B1691" s="122" t="s">
        <v>1550</v>
      </c>
      <c r="C1691" s="122">
        <v>115092</v>
      </c>
      <c r="D1691" s="125">
        <v>44260</v>
      </c>
      <c r="E1691" s="126">
        <v>21.487300000000001</v>
      </c>
      <c r="F1691" s="126">
        <v>2.0385</v>
      </c>
      <c r="G1691" s="126">
        <v>2.6052</v>
      </c>
      <c r="H1691" s="126">
        <v>3.1080000000000001</v>
      </c>
      <c r="I1691" s="126">
        <v>3.5043000000000002</v>
      </c>
      <c r="J1691" s="126">
        <v>4.6332000000000004</v>
      </c>
      <c r="K1691" s="126">
        <v>3.5973000000000002</v>
      </c>
      <c r="L1691" s="126">
        <v>4.5453000000000001</v>
      </c>
      <c r="M1691" s="126">
        <v>5.8061999999999996</v>
      </c>
      <c r="N1691" s="126">
        <v>5.7169999999999996</v>
      </c>
      <c r="O1691" s="126">
        <v>7.2979000000000003</v>
      </c>
      <c r="P1691" s="126">
        <v>7.7027000000000001</v>
      </c>
      <c r="Q1691" s="126">
        <v>8.0776000000000003</v>
      </c>
      <c r="R1691" s="126">
        <v>7.0702999999999996</v>
      </c>
      <c r="S1691" s="119"/>
    </row>
    <row r="1692" spans="1:19" x14ac:dyDescent="0.3">
      <c r="A1692" s="122" t="s">
        <v>1527</v>
      </c>
      <c r="B1692" s="122" t="s">
        <v>1551</v>
      </c>
      <c r="C1692" s="122">
        <v>120676</v>
      </c>
      <c r="D1692" s="125">
        <v>44260</v>
      </c>
      <c r="E1692" s="126">
        <v>22.784099999999999</v>
      </c>
      <c r="F1692" s="126">
        <v>2.5634000000000001</v>
      </c>
      <c r="G1692" s="126">
        <v>3.2048000000000001</v>
      </c>
      <c r="H1692" s="126">
        <v>3.6871999999999998</v>
      </c>
      <c r="I1692" s="126">
        <v>4.0865999999999998</v>
      </c>
      <c r="J1692" s="126">
        <v>5.2157999999999998</v>
      </c>
      <c r="K1692" s="126">
        <v>4.1837</v>
      </c>
      <c r="L1692" s="126">
        <v>5.1395</v>
      </c>
      <c r="M1692" s="126">
        <v>6.4328000000000003</v>
      </c>
      <c r="N1692" s="126">
        <v>6.3639000000000001</v>
      </c>
      <c r="O1692" s="126">
        <v>7.9264000000000001</v>
      </c>
      <c r="P1692" s="126">
        <v>8.4690999999999992</v>
      </c>
      <c r="Q1692" s="126">
        <v>8.8519000000000005</v>
      </c>
      <c r="R1692" s="126">
        <v>7.7054</v>
      </c>
      <c r="S1692" s="119"/>
    </row>
    <row r="1693" spans="1:19" x14ac:dyDescent="0.3">
      <c r="A1693" s="122" t="s">
        <v>1527</v>
      </c>
      <c r="B1693" s="122" t="s">
        <v>1552</v>
      </c>
      <c r="C1693" s="122">
        <v>113251</v>
      </c>
      <c r="D1693" s="125">
        <v>44260</v>
      </c>
      <c r="E1693" s="126">
        <v>2163.6017000000002</v>
      </c>
      <c r="F1693" s="126">
        <v>2.2557</v>
      </c>
      <c r="G1693" s="126">
        <v>2.7262</v>
      </c>
      <c r="H1693" s="126">
        <v>3.0600999999999998</v>
      </c>
      <c r="I1693" s="126">
        <v>3.3134999999999999</v>
      </c>
      <c r="J1693" s="126">
        <v>4.0884999999999998</v>
      </c>
      <c r="K1693" s="126">
        <v>3.8107000000000002</v>
      </c>
      <c r="L1693" s="126">
        <v>4.3144999999999998</v>
      </c>
      <c r="M1693" s="126">
        <v>4.9523000000000001</v>
      </c>
      <c r="N1693" s="126">
        <v>4.5688000000000004</v>
      </c>
      <c r="O1693" s="126">
        <v>6.2183999999999999</v>
      </c>
      <c r="P1693" s="126">
        <v>6.4134000000000002</v>
      </c>
      <c r="Q1693" s="126">
        <v>7.6199000000000003</v>
      </c>
      <c r="R1693" s="126">
        <v>5.7117000000000004</v>
      </c>
      <c r="S1693" s="119"/>
    </row>
    <row r="1694" spans="1:19" x14ac:dyDescent="0.3">
      <c r="A1694" s="122" t="s">
        <v>1527</v>
      </c>
      <c r="B1694" s="122" t="s">
        <v>1553</v>
      </c>
      <c r="C1694" s="122">
        <v>118350</v>
      </c>
      <c r="D1694" s="125">
        <v>44260</v>
      </c>
      <c r="E1694" s="126">
        <v>2263.1716000000001</v>
      </c>
      <c r="F1694" s="126">
        <v>2.5741999999999998</v>
      </c>
      <c r="G1694" s="126">
        <v>3.0461999999999998</v>
      </c>
      <c r="H1694" s="126">
        <v>3.3803000000000001</v>
      </c>
      <c r="I1694" s="126">
        <v>3.6339999999999999</v>
      </c>
      <c r="J1694" s="126">
        <v>4.4095000000000004</v>
      </c>
      <c r="K1694" s="126">
        <v>4.1334999999999997</v>
      </c>
      <c r="L1694" s="126">
        <v>4.6679000000000004</v>
      </c>
      <c r="M1694" s="126">
        <v>5.3308999999999997</v>
      </c>
      <c r="N1694" s="126">
        <v>4.9627999999999997</v>
      </c>
      <c r="O1694" s="126">
        <v>6.7419000000000002</v>
      </c>
      <c r="P1694" s="126">
        <v>7.1101999999999999</v>
      </c>
      <c r="Q1694" s="126">
        <v>7.7793999999999999</v>
      </c>
      <c r="R1694" s="126">
        <v>6.1627000000000001</v>
      </c>
      <c r="S1694" s="119"/>
    </row>
    <row r="1695" spans="1:19" x14ac:dyDescent="0.3">
      <c r="A1695" s="122" t="s">
        <v>1527</v>
      </c>
      <c r="B1695" s="122" t="s">
        <v>1554</v>
      </c>
      <c r="C1695" s="122">
        <v>144173</v>
      </c>
      <c r="D1695" s="125">
        <v>44260</v>
      </c>
      <c r="E1695" s="126">
        <v>11.932600000000001</v>
      </c>
      <c r="F1695" s="126">
        <v>1.5295000000000001</v>
      </c>
      <c r="G1695" s="126">
        <v>2.7536</v>
      </c>
      <c r="H1695" s="126">
        <v>2.7982</v>
      </c>
      <c r="I1695" s="126">
        <v>2.8378000000000001</v>
      </c>
      <c r="J1695" s="126">
        <v>3.4613</v>
      </c>
      <c r="K1695" s="126">
        <v>2.8605999999999998</v>
      </c>
      <c r="L1695" s="126">
        <v>3.3803999999999998</v>
      </c>
      <c r="M1695" s="126">
        <v>3.9319999999999999</v>
      </c>
      <c r="N1695" s="126">
        <v>5.0876999999999999</v>
      </c>
      <c r="O1695" s="126"/>
      <c r="P1695" s="126"/>
      <c r="Q1695" s="126">
        <v>6.9412000000000003</v>
      </c>
      <c r="R1695" s="126">
        <v>6.47</v>
      </c>
      <c r="S1695" s="119" t="s">
        <v>1817</v>
      </c>
    </row>
    <row r="1696" spans="1:19" x14ac:dyDescent="0.3">
      <c r="A1696" s="122" t="s">
        <v>1527</v>
      </c>
      <c r="B1696" s="122" t="s">
        <v>1555</v>
      </c>
      <c r="C1696" s="122">
        <v>144171</v>
      </c>
      <c r="D1696" s="125">
        <v>44260</v>
      </c>
      <c r="E1696" s="126">
        <v>11.8819</v>
      </c>
      <c r="F1696" s="126">
        <v>1.2287999999999999</v>
      </c>
      <c r="G1696" s="126">
        <v>2.5605000000000002</v>
      </c>
      <c r="H1696" s="126">
        <v>2.6783000000000001</v>
      </c>
      <c r="I1696" s="126">
        <v>2.6858</v>
      </c>
      <c r="J1696" s="126">
        <v>3.3107000000000002</v>
      </c>
      <c r="K1696" s="126">
        <v>2.6983000000000001</v>
      </c>
      <c r="L1696" s="126">
        <v>3.2189999999999999</v>
      </c>
      <c r="M1696" s="126">
        <v>3.7694000000000001</v>
      </c>
      <c r="N1696" s="126">
        <v>4.9249000000000001</v>
      </c>
      <c r="O1696" s="126"/>
      <c r="P1696" s="126"/>
      <c r="Q1696" s="126">
        <v>6.7683999999999997</v>
      </c>
      <c r="R1696" s="126">
        <v>6.3085000000000004</v>
      </c>
      <c r="S1696" s="119" t="s">
        <v>1817</v>
      </c>
    </row>
    <row r="1697" spans="1:19" x14ac:dyDescent="0.3">
      <c r="A1697" s="122" t="s">
        <v>1527</v>
      </c>
      <c r="B1697" s="122" t="s">
        <v>1556</v>
      </c>
      <c r="C1697" s="122">
        <v>116424</v>
      </c>
      <c r="D1697" s="125">
        <v>44260</v>
      </c>
      <c r="E1697" s="126">
        <v>2017.6632999999999</v>
      </c>
      <c r="F1697" s="126">
        <v>2.37</v>
      </c>
      <c r="G1697" s="126">
        <v>2.2326999999999999</v>
      </c>
      <c r="H1697" s="126">
        <v>2.2951000000000001</v>
      </c>
      <c r="I1697" s="126">
        <v>2.0640000000000001</v>
      </c>
      <c r="J1697" s="126">
        <v>2.0737999999999999</v>
      </c>
      <c r="K1697" s="126">
        <v>3.1919</v>
      </c>
      <c r="L1697" s="126">
        <v>2.9165000000000001</v>
      </c>
      <c r="M1697" s="126">
        <v>3.3020999999999998</v>
      </c>
      <c r="N1697" s="126">
        <v>4.6352000000000002</v>
      </c>
      <c r="O1697" s="126">
        <v>6.3944999999999999</v>
      </c>
      <c r="P1697" s="126">
        <v>6.9401000000000002</v>
      </c>
      <c r="Q1697" s="126">
        <v>7.9579000000000004</v>
      </c>
      <c r="R1697" s="126">
        <v>5.8921000000000001</v>
      </c>
      <c r="S1697" s="119"/>
    </row>
    <row r="1698" spans="1:19" x14ac:dyDescent="0.3">
      <c r="A1698" s="122" t="s">
        <v>1527</v>
      </c>
      <c r="B1698" s="122" t="s">
        <v>1557</v>
      </c>
      <c r="C1698" s="122">
        <v>119143</v>
      </c>
      <c r="D1698" s="125">
        <v>44260</v>
      </c>
      <c r="E1698" s="126">
        <v>2096.8254000000002</v>
      </c>
      <c r="F1698" s="126">
        <v>2.9194</v>
      </c>
      <c r="G1698" s="126">
        <v>2.7829000000000002</v>
      </c>
      <c r="H1698" s="126">
        <v>2.8452000000000002</v>
      </c>
      <c r="I1698" s="126">
        <v>2.6145</v>
      </c>
      <c r="J1698" s="126">
        <v>2.6248</v>
      </c>
      <c r="K1698" s="126">
        <v>3.7465999999999999</v>
      </c>
      <c r="L1698" s="126">
        <v>3.4748000000000001</v>
      </c>
      <c r="M1698" s="126">
        <v>3.8654999999999999</v>
      </c>
      <c r="N1698" s="126">
        <v>5.2115999999999998</v>
      </c>
      <c r="O1698" s="126">
        <v>6.8766999999999996</v>
      </c>
      <c r="P1698" s="126">
        <v>7.4317000000000002</v>
      </c>
      <c r="Q1698" s="126">
        <v>8.2027000000000001</v>
      </c>
      <c r="R1698" s="126">
        <v>6.4115000000000002</v>
      </c>
      <c r="S1698" s="119"/>
    </row>
    <row r="1699" spans="1:19" x14ac:dyDescent="0.3">
      <c r="A1699" s="122" t="s">
        <v>1527</v>
      </c>
      <c r="B1699" s="122" t="s">
        <v>1558</v>
      </c>
      <c r="C1699" s="122">
        <v>114359</v>
      </c>
      <c r="D1699" s="125">
        <v>44260</v>
      </c>
      <c r="E1699" s="126">
        <v>2124.0007000000001</v>
      </c>
      <c r="F1699" s="126">
        <v>1.7632000000000001</v>
      </c>
      <c r="G1699" s="126">
        <v>1.7983</v>
      </c>
      <c r="H1699" s="126">
        <v>2.2216999999999998</v>
      </c>
      <c r="I1699" s="126">
        <v>2.7014999999999998</v>
      </c>
      <c r="J1699" s="126">
        <v>3.5552999999999999</v>
      </c>
      <c r="K1699" s="126">
        <v>2.6093000000000002</v>
      </c>
      <c r="L1699" s="126">
        <v>3.0434999999999999</v>
      </c>
      <c r="M1699" s="126">
        <v>3.5752999999999999</v>
      </c>
      <c r="N1699" s="126">
        <v>4.5027999999999997</v>
      </c>
      <c r="O1699" s="126">
        <v>6.4467999999999996</v>
      </c>
      <c r="P1699" s="126">
        <v>7.0301999999999998</v>
      </c>
      <c r="Q1699" s="126">
        <v>7.6756000000000002</v>
      </c>
      <c r="R1699" s="126">
        <v>5.8636999999999997</v>
      </c>
      <c r="S1699" s="119"/>
    </row>
    <row r="1700" spans="1:19" x14ac:dyDescent="0.3">
      <c r="A1700" s="122" t="s">
        <v>1527</v>
      </c>
      <c r="B1700" s="122" t="s">
        <v>1559</v>
      </c>
      <c r="C1700" s="122">
        <v>120541</v>
      </c>
      <c r="D1700" s="125">
        <v>44260</v>
      </c>
      <c r="E1700" s="126">
        <v>2215.1547</v>
      </c>
      <c r="F1700" s="126">
        <v>2.4140999999999999</v>
      </c>
      <c r="G1700" s="126">
        <v>2.4489999999999998</v>
      </c>
      <c r="H1700" s="126">
        <v>2.8721999999999999</v>
      </c>
      <c r="I1700" s="126">
        <v>3.3521999999999998</v>
      </c>
      <c r="J1700" s="126">
        <v>4.2069999999999999</v>
      </c>
      <c r="K1700" s="126">
        <v>3.2635999999999998</v>
      </c>
      <c r="L1700" s="126">
        <v>3.7040000000000002</v>
      </c>
      <c r="M1700" s="126">
        <v>4.2436999999999996</v>
      </c>
      <c r="N1700" s="126">
        <v>5.1832000000000003</v>
      </c>
      <c r="O1700" s="126">
        <v>7.0378999999999996</v>
      </c>
      <c r="P1700" s="126">
        <v>7.5460000000000003</v>
      </c>
      <c r="Q1700" s="126">
        <v>8.016</v>
      </c>
      <c r="R1700" s="126">
        <v>6.4802999999999997</v>
      </c>
      <c r="S1700" s="119"/>
    </row>
    <row r="1701" spans="1:19" x14ac:dyDescent="0.3">
      <c r="A1701" s="122" t="s">
        <v>1527</v>
      </c>
      <c r="B1701" s="122" t="s">
        <v>1560</v>
      </c>
      <c r="C1701" s="122">
        <v>104271</v>
      </c>
      <c r="D1701" s="125"/>
      <c r="E1701" s="126"/>
      <c r="F1701" s="126"/>
      <c r="G1701" s="126"/>
      <c r="H1701" s="126"/>
      <c r="I1701" s="126"/>
      <c r="J1701" s="126"/>
      <c r="K1701" s="126"/>
      <c r="L1701" s="126"/>
      <c r="M1701" s="126"/>
      <c r="N1701" s="126"/>
      <c r="O1701" s="126"/>
      <c r="P1701" s="126"/>
      <c r="Q1701" s="126"/>
      <c r="R1701" s="126"/>
      <c r="S1701" s="119"/>
    </row>
    <row r="1702" spans="1:19" x14ac:dyDescent="0.3">
      <c r="A1702" s="122" t="s">
        <v>1527</v>
      </c>
      <c r="B1702" s="122" t="s">
        <v>1561</v>
      </c>
      <c r="C1702" s="122">
        <v>120458</v>
      </c>
      <c r="D1702" s="125"/>
      <c r="E1702" s="126"/>
      <c r="F1702" s="126"/>
      <c r="G1702" s="126"/>
      <c r="H1702" s="126"/>
      <c r="I1702" s="126"/>
      <c r="J1702" s="126"/>
      <c r="K1702" s="126"/>
      <c r="L1702" s="126"/>
      <c r="M1702" s="126"/>
      <c r="N1702" s="126"/>
      <c r="O1702" s="126"/>
      <c r="P1702" s="126"/>
      <c r="Q1702" s="126"/>
      <c r="R1702" s="126"/>
      <c r="S1702" s="119"/>
    </row>
    <row r="1703" spans="1:19" x14ac:dyDescent="0.3">
      <c r="A1703" s="122" t="s">
        <v>1527</v>
      </c>
      <c r="B1703" s="122" t="s">
        <v>1562</v>
      </c>
      <c r="C1703" s="122">
        <v>102591</v>
      </c>
      <c r="D1703" s="125">
        <v>44260</v>
      </c>
      <c r="E1703" s="126">
        <v>33.622599999999998</v>
      </c>
      <c r="F1703" s="126">
        <v>0.97699999999999998</v>
      </c>
      <c r="G1703" s="126">
        <v>2.1715</v>
      </c>
      <c r="H1703" s="126">
        <v>2.3738000000000001</v>
      </c>
      <c r="I1703" s="126">
        <v>2.5139</v>
      </c>
      <c r="J1703" s="126">
        <v>3.4986999999999999</v>
      </c>
      <c r="K1703" s="126">
        <v>2.6019000000000001</v>
      </c>
      <c r="L1703" s="126">
        <v>3.4104000000000001</v>
      </c>
      <c r="M1703" s="126">
        <v>4.3106999999999998</v>
      </c>
      <c r="N1703" s="126">
        <v>5.1222000000000003</v>
      </c>
      <c r="O1703" s="126">
        <v>6.8002000000000002</v>
      </c>
      <c r="P1703" s="126">
        <v>7.0175000000000001</v>
      </c>
      <c r="Q1703" s="126">
        <v>7.5926</v>
      </c>
      <c r="R1703" s="126">
        <v>6.3090000000000002</v>
      </c>
      <c r="S1703" s="119"/>
    </row>
    <row r="1704" spans="1:19" x14ac:dyDescent="0.3">
      <c r="A1704" s="122" t="s">
        <v>1527</v>
      </c>
      <c r="B1704" s="122" t="s">
        <v>1563</v>
      </c>
      <c r="C1704" s="122">
        <v>119750</v>
      </c>
      <c r="D1704" s="125">
        <v>44260</v>
      </c>
      <c r="E1704" s="126">
        <v>34.561</v>
      </c>
      <c r="F1704" s="126">
        <v>1.4785999999999999</v>
      </c>
      <c r="G1704" s="126">
        <v>2.6408</v>
      </c>
      <c r="H1704" s="126">
        <v>2.8228</v>
      </c>
      <c r="I1704" s="126">
        <v>2.9607000000000001</v>
      </c>
      <c r="J1704" s="126">
        <v>3.9420999999999999</v>
      </c>
      <c r="K1704" s="126">
        <v>3.0461999999999998</v>
      </c>
      <c r="L1704" s="126">
        <v>3.8586</v>
      </c>
      <c r="M1704" s="126">
        <v>4.766</v>
      </c>
      <c r="N1704" s="126">
        <v>5.5903999999999998</v>
      </c>
      <c r="O1704" s="126">
        <v>7.234</v>
      </c>
      <c r="P1704" s="126">
        <v>7.4279999999999999</v>
      </c>
      <c r="Q1704" s="126">
        <v>8.0966000000000005</v>
      </c>
      <c r="R1704" s="126">
        <v>6.7664</v>
      </c>
      <c r="S1704" s="119"/>
    </row>
    <row r="1705" spans="1:19" x14ac:dyDescent="0.3">
      <c r="A1705" s="122" t="s">
        <v>1527</v>
      </c>
      <c r="B1705" s="122" t="s">
        <v>1564</v>
      </c>
      <c r="C1705" s="122">
        <v>112423</v>
      </c>
      <c r="D1705" s="125">
        <v>44260</v>
      </c>
      <c r="E1705" s="126">
        <v>34.124200000000002</v>
      </c>
      <c r="F1705" s="126">
        <v>1.8184</v>
      </c>
      <c r="G1705" s="126">
        <v>2.6032999999999999</v>
      </c>
      <c r="H1705" s="126">
        <v>2.6753999999999998</v>
      </c>
      <c r="I1705" s="126">
        <v>2.9129</v>
      </c>
      <c r="J1705" s="126">
        <v>3.6623000000000001</v>
      </c>
      <c r="K1705" s="126">
        <v>2.8887</v>
      </c>
      <c r="L1705" s="126">
        <v>3.2799</v>
      </c>
      <c r="M1705" s="126">
        <v>3.7094</v>
      </c>
      <c r="N1705" s="126">
        <v>4.9249000000000001</v>
      </c>
      <c r="O1705" s="126">
        <v>6.6292</v>
      </c>
      <c r="P1705" s="126">
        <v>6.9743000000000004</v>
      </c>
      <c r="Q1705" s="126">
        <v>3.8437999999999999</v>
      </c>
      <c r="R1705" s="126">
        <v>6.0976999999999997</v>
      </c>
      <c r="S1705" s="119"/>
    </row>
    <row r="1706" spans="1:19" x14ac:dyDescent="0.3">
      <c r="A1706" s="122" t="s">
        <v>1527</v>
      </c>
      <c r="B1706" s="122" t="s">
        <v>1565</v>
      </c>
      <c r="C1706" s="122">
        <v>119849</v>
      </c>
      <c r="D1706" s="125">
        <v>44260</v>
      </c>
      <c r="E1706" s="126">
        <v>34.981499999999997</v>
      </c>
      <c r="F1706" s="126">
        <v>1.9825999999999999</v>
      </c>
      <c r="G1706" s="126">
        <v>2.7483</v>
      </c>
      <c r="H1706" s="126">
        <v>2.8485999999999998</v>
      </c>
      <c r="I1706" s="126">
        <v>3.0785</v>
      </c>
      <c r="J1706" s="126">
        <v>3.8233000000000001</v>
      </c>
      <c r="K1706" s="126">
        <v>3.05</v>
      </c>
      <c r="L1706" s="126">
        <v>3.4447000000000001</v>
      </c>
      <c r="M1706" s="126">
        <v>3.9235000000000002</v>
      </c>
      <c r="N1706" s="126">
        <v>5.173</v>
      </c>
      <c r="O1706" s="126">
        <v>6.9406999999999996</v>
      </c>
      <c r="P1706" s="126">
        <v>7.3118999999999996</v>
      </c>
      <c r="Q1706" s="126">
        <v>8.0455000000000005</v>
      </c>
      <c r="R1706" s="126">
        <v>6.3852000000000002</v>
      </c>
      <c r="S1706" s="119"/>
    </row>
    <row r="1707" spans="1:19" x14ac:dyDescent="0.3">
      <c r="A1707" s="122" t="s">
        <v>1527</v>
      </c>
      <c r="B1707" s="122" t="s">
        <v>1566</v>
      </c>
      <c r="C1707" s="122">
        <v>147772</v>
      </c>
      <c r="D1707" s="125">
        <v>44260</v>
      </c>
      <c r="E1707" s="126">
        <v>1056.6686999999999</v>
      </c>
      <c r="F1707" s="126">
        <v>1.5579000000000001</v>
      </c>
      <c r="G1707" s="126">
        <v>2.5796999999999999</v>
      </c>
      <c r="H1707" s="126">
        <v>2.2145999999999999</v>
      </c>
      <c r="I1707" s="126">
        <v>2.8933</v>
      </c>
      <c r="J1707" s="126">
        <v>3.3858000000000001</v>
      </c>
      <c r="K1707" s="126">
        <v>3.0261</v>
      </c>
      <c r="L1707" s="126">
        <v>3.4291999999999998</v>
      </c>
      <c r="M1707" s="126">
        <v>3.9318</v>
      </c>
      <c r="N1707" s="126">
        <v>3.9274</v>
      </c>
      <c r="O1707" s="126"/>
      <c r="P1707" s="126"/>
      <c r="Q1707" s="126">
        <v>4.4314</v>
      </c>
      <c r="R1707" s="126"/>
      <c r="S1707" s="119"/>
    </row>
    <row r="1708" spans="1:19" x14ac:dyDescent="0.3">
      <c r="A1708" s="122" t="s">
        <v>1527</v>
      </c>
      <c r="B1708" s="122" t="s">
        <v>1567</v>
      </c>
      <c r="C1708" s="122">
        <v>147770</v>
      </c>
      <c r="D1708" s="125">
        <v>44260</v>
      </c>
      <c r="E1708" s="126">
        <v>1053.3463999999999</v>
      </c>
      <c r="F1708" s="126">
        <v>1.3584000000000001</v>
      </c>
      <c r="G1708" s="126">
        <v>2.3799000000000001</v>
      </c>
      <c r="H1708" s="126">
        <v>2.0145</v>
      </c>
      <c r="I1708" s="126">
        <v>2.6924000000000001</v>
      </c>
      <c r="J1708" s="126">
        <v>3.1848999999999998</v>
      </c>
      <c r="K1708" s="126">
        <v>2.8247</v>
      </c>
      <c r="L1708" s="126">
        <v>3.2246999999999999</v>
      </c>
      <c r="M1708" s="126">
        <v>3.7166999999999999</v>
      </c>
      <c r="N1708" s="126">
        <v>3.6859000000000002</v>
      </c>
      <c r="O1708" s="126"/>
      <c r="P1708" s="126"/>
      <c r="Q1708" s="126">
        <v>4.173</v>
      </c>
      <c r="R1708" s="126"/>
      <c r="S1708" s="119"/>
    </row>
    <row r="1709" spans="1:19" x14ac:dyDescent="0.3">
      <c r="A1709" s="122" t="s">
        <v>1527</v>
      </c>
      <c r="B1709" s="122" t="s">
        <v>1568</v>
      </c>
      <c r="C1709" s="122">
        <v>147731</v>
      </c>
      <c r="D1709" s="125">
        <v>44260</v>
      </c>
      <c r="E1709" s="126">
        <v>1083.6098999999999</v>
      </c>
      <c r="F1709" s="126">
        <v>1.2194</v>
      </c>
      <c r="G1709" s="126">
        <v>1.4238999999999999</v>
      </c>
      <c r="H1709" s="126">
        <v>2.4302000000000001</v>
      </c>
      <c r="I1709" s="126">
        <v>2.4843000000000002</v>
      </c>
      <c r="J1709" s="126">
        <v>3.5804999999999998</v>
      </c>
      <c r="K1709" s="126">
        <v>2.9824999999999999</v>
      </c>
      <c r="L1709" s="126">
        <v>3.7440000000000002</v>
      </c>
      <c r="M1709" s="126">
        <v>4.6021999999999998</v>
      </c>
      <c r="N1709" s="126">
        <v>5.5519999999999996</v>
      </c>
      <c r="O1709" s="126"/>
      <c r="P1709" s="126"/>
      <c r="Q1709" s="126">
        <v>5.9753999999999996</v>
      </c>
      <c r="R1709" s="126"/>
      <c r="S1709" s="119"/>
    </row>
    <row r="1710" spans="1:19" x14ac:dyDescent="0.3">
      <c r="A1710" s="122" t="s">
        <v>1527</v>
      </c>
      <c r="B1710" s="122" t="s">
        <v>1569</v>
      </c>
      <c r="C1710" s="122">
        <v>147734</v>
      </c>
      <c r="D1710" s="125">
        <v>44260</v>
      </c>
      <c r="E1710" s="126">
        <v>1077.3027</v>
      </c>
      <c r="F1710" s="126">
        <v>0.79959999999999998</v>
      </c>
      <c r="G1710" s="126">
        <v>1.0041</v>
      </c>
      <c r="H1710" s="126">
        <v>2.0099</v>
      </c>
      <c r="I1710" s="126">
        <v>2.0636999999999999</v>
      </c>
      <c r="J1710" s="126">
        <v>3.1593</v>
      </c>
      <c r="K1710" s="126">
        <v>2.5592999999999999</v>
      </c>
      <c r="L1710" s="126">
        <v>3.3168000000000002</v>
      </c>
      <c r="M1710" s="126">
        <v>4.1689999999999996</v>
      </c>
      <c r="N1710" s="126">
        <v>5.1112000000000002</v>
      </c>
      <c r="O1710" s="126"/>
      <c r="P1710" s="126"/>
      <c r="Q1710" s="126">
        <v>5.5292000000000003</v>
      </c>
      <c r="R1710" s="126"/>
      <c r="S1710" s="118"/>
    </row>
    <row r="1711" spans="1:19" x14ac:dyDescent="0.3">
      <c r="A1711" s="122" t="s">
        <v>1527</v>
      </c>
      <c r="B1711" s="122" t="s">
        <v>1570</v>
      </c>
      <c r="C1711" s="122">
        <v>124234</v>
      </c>
      <c r="D1711" s="125">
        <v>44260</v>
      </c>
      <c r="E1711" s="126">
        <v>13.917199999999999</v>
      </c>
      <c r="F1711" s="126">
        <v>1.5737000000000001</v>
      </c>
      <c r="G1711" s="126">
        <v>2.7980999999999998</v>
      </c>
      <c r="H1711" s="126">
        <v>3.0741000000000001</v>
      </c>
      <c r="I1711" s="126">
        <v>3.5545</v>
      </c>
      <c r="J1711" s="126">
        <v>3.5030999999999999</v>
      </c>
      <c r="K1711" s="126">
        <v>3.0023</v>
      </c>
      <c r="L1711" s="126">
        <v>3.2627999999999999</v>
      </c>
      <c r="M1711" s="126">
        <v>3.2603</v>
      </c>
      <c r="N1711" s="126">
        <v>3.9178999999999999</v>
      </c>
      <c r="O1711" s="126">
        <v>0.56389999999999996</v>
      </c>
      <c r="P1711" s="126">
        <v>2.8574999999999999</v>
      </c>
      <c r="Q1711" s="126">
        <v>4.5065999999999997</v>
      </c>
      <c r="R1711" s="126">
        <v>4.9184000000000001</v>
      </c>
      <c r="S1711" s="118"/>
    </row>
    <row r="1712" spans="1:19" x14ac:dyDescent="0.3">
      <c r="A1712" s="122" t="s">
        <v>1527</v>
      </c>
      <c r="B1712" s="122" t="s">
        <v>1571</v>
      </c>
      <c r="C1712" s="122">
        <v>124233</v>
      </c>
      <c r="D1712" s="125">
        <v>44260</v>
      </c>
      <c r="E1712" s="126">
        <v>13.513299999999999</v>
      </c>
      <c r="F1712" s="126">
        <v>0.81030000000000002</v>
      </c>
      <c r="G1712" s="126">
        <v>2.0712000000000002</v>
      </c>
      <c r="H1712" s="126">
        <v>2.2776000000000001</v>
      </c>
      <c r="I1712" s="126">
        <v>2.7401</v>
      </c>
      <c r="J1712" s="126">
        <v>2.6970000000000001</v>
      </c>
      <c r="K1712" s="126">
        <v>2.4037000000000002</v>
      </c>
      <c r="L1712" s="126">
        <v>2.9607999999999999</v>
      </c>
      <c r="M1712" s="126">
        <v>3.0583</v>
      </c>
      <c r="N1712" s="126">
        <v>3.7648999999999999</v>
      </c>
      <c r="O1712" s="126">
        <v>0.42449999999999999</v>
      </c>
      <c r="P1712" s="126">
        <v>2.5813999999999999</v>
      </c>
      <c r="Q1712" s="126">
        <v>4.0970000000000004</v>
      </c>
      <c r="R1712" s="126">
        <v>4.8409000000000004</v>
      </c>
      <c r="S1712" s="118"/>
    </row>
    <row r="1713" spans="1:19" x14ac:dyDescent="0.3">
      <c r="A1713" s="122" t="s">
        <v>1527</v>
      </c>
      <c r="B1713" s="122" t="s">
        <v>1572</v>
      </c>
      <c r="C1713" s="122">
        <v>143493</v>
      </c>
      <c r="D1713" s="125">
        <v>44260</v>
      </c>
      <c r="E1713" s="126">
        <v>3032.0288</v>
      </c>
      <c r="F1713" s="126">
        <v>1.3242</v>
      </c>
      <c r="G1713" s="126">
        <v>4.3087999999999997</v>
      </c>
      <c r="H1713" s="126">
        <v>6.5644</v>
      </c>
      <c r="I1713" s="126">
        <v>4.3987999999999996</v>
      </c>
      <c r="J1713" s="126">
        <v>5.2774999999999999</v>
      </c>
      <c r="K1713" s="126">
        <v>3.7808000000000002</v>
      </c>
      <c r="L1713" s="126">
        <v>5.2583000000000002</v>
      </c>
      <c r="M1713" s="126">
        <v>4.5735999999999999</v>
      </c>
      <c r="N1713" s="126">
        <v>3.9996999999999998</v>
      </c>
      <c r="O1713" s="126">
        <v>4.1864999999999997</v>
      </c>
      <c r="P1713" s="126">
        <v>4.9884000000000004</v>
      </c>
      <c r="Q1713" s="126">
        <v>5.9291</v>
      </c>
      <c r="R1713" s="126">
        <v>2.4586999999999999</v>
      </c>
      <c r="S1713" s="118"/>
    </row>
    <row r="1714" spans="1:19" x14ac:dyDescent="0.3">
      <c r="A1714" s="122" t="s">
        <v>1527</v>
      </c>
      <c r="B1714" s="122" t="s">
        <v>1573</v>
      </c>
      <c r="C1714" s="122">
        <v>143494</v>
      </c>
      <c r="D1714" s="125">
        <v>44260</v>
      </c>
      <c r="E1714" s="126">
        <v>3232.4128000000001</v>
      </c>
      <c r="F1714" s="126">
        <v>2.0924999999999998</v>
      </c>
      <c r="G1714" s="126">
        <v>5.0789</v>
      </c>
      <c r="H1714" s="126">
        <v>7.3353000000000002</v>
      </c>
      <c r="I1714" s="126">
        <v>5.1704999999999997</v>
      </c>
      <c r="J1714" s="126">
        <v>6.0458999999999996</v>
      </c>
      <c r="K1714" s="126">
        <v>4.5571000000000002</v>
      </c>
      <c r="L1714" s="126">
        <v>6.0488</v>
      </c>
      <c r="M1714" s="126">
        <v>5.3714000000000004</v>
      </c>
      <c r="N1714" s="126">
        <v>4.8037999999999998</v>
      </c>
      <c r="O1714" s="126">
        <v>5.0156999999999998</v>
      </c>
      <c r="P1714" s="126">
        <v>5.8864999999999998</v>
      </c>
      <c r="Q1714" s="126">
        <v>7.0304000000000002</v>
      </c>
      <c r="R1714" s="126">
        <v>3.2541000000000002</v>
      </c>
      <c r="S1714" s="118"/>
    </row>
    <row r="1715" spans="1:19" x14ac:dyDescent="0.3">
      <c r="A1715" s="122" t="s">
        <v>1527</v>
      </c>
      <c r="B1715" s="122" t="s">
        <v>1574</v>
      </c>
      <c r="C1715" s="122">
        <v>147674</v>
      </c>
      <c r="D1715" s="125">
        <v>44260</v>
      </c>
      <c r="E1715" s="126">
        <v>26.419699999999999</v>
      </c>
      <c r="F1715" s="126">
        <v>0</v>
      </c>
      <c r="G1715" s="126">
        <v>0</v>
      </c>
      <c r="H1715" s="126">
        <v>0</v>
      </c>
      <c r="I1715" s="126">
        <v>0</v>
      </c>
      <c r="J1715" s="126">
        <v>0</v>
      </c>
      <c r="K1715" s="126">
        <v>0</v>
      </c>
      <c r="L1715" s="126">
        <v>-38.5518</v>
      </c>
      <c r="M1715" s="126">
        <v>-25.7012</v>
      </c>
      <c r="N1715" s="126">
        <v>-19.223099999999999</v>
      </c>
      <c r="O1715" s="126"/>
      <c r="P1715" s="126"/>
      <c r="Q1715" s="126">
        <v>-28.8474</v>
      </c>
      <c r="R1715" s="126"/>
      <c r="S1715" s="118"/>
    </row>
    <row r="1716" spans="1:19" x14ac:dyDescent="0.3">
      <c r="A1716" s="122" t="s">
        <v>1527</v>
      </c>
      <c r="B1716" s="122" t="s">
        <v>1575</v>
      </c>
      <c r="C1716" s="122">
        <v>147675</v>
      </c>
      <c r="D1716" s="125">
        <v>44260</v>
      </c>
      <c r="E1716" s="126">
        <v>27.853300000000001</v>
      </c>
      <c r="F1716" s="126">
        <v>0</v>
      </c>
      <c r="G1716" s="126">
        <v>0</v>
      </c>
      <c r="H1716" s="126">
        <v>0</v>
      </c>
      <c r="I1716" s="126">
        <v>0</v>
      </c>
      <c r="J1716" s="126">
        <v>0</v>
      </c>
      <c r="K1716" s="126">
        <v>0</v>
      </c>
      <c r="L1716" s="126">
        <v>-38.552</v>
      </c>
      <c r="M1716" s="126">
        <v>-25.7013</v>
      </c>
      <c r="N1716" s="126">
        <v>-19.223199999999999</v>
      </c>
      <c r="O1716" s="126"/>
      <c r="P1716" s="126"/>
      <c r="Q1716" s="126">
        <v>-28.8474</v>
      </c>
      <c r="R1716" s="126"/>
      <c r="S1716" s="118"/>
    </row>
    <row r="1717" spans="1:19" x14ac:dyDescent="0.3">
      <c r="A1717" s="122" t="s">
        <v>1527</v>
      </c>
      <c r="B1717" s="122" t="s">
        <v>1576</v>
      </c>
      <c r="C1717" s="122">
        <v>138343</v>
      </c>
      <c r="D1717" s="125">
        <v>44260</v>
      </c>
      <c r="E1717" s="126">
        <v>26.979099999999999</v>
      </c>
      <c r="F1717" s="126">
        <v>1.7588999999999999</v>
      </c>
      <c r="G1717" s="126">
        <v>1.9395</v>
      </c>
      <c r="H1717" s="126">
        <v>1.9528000000000001</v>
      </c>
      <c r="I1717" s="126">
        <v>2.528</v>
      </c>
      <c r="J1717" s="126">
        <v>3.9741</v>
      </c>
      <c r="K1717" s="126">
        <v>2.9519000000000002</v>
      </c>
      <c r="L1717" s="126">
        <v>3.5941999999999998</v>
      </c>
      <c r="M1717" s="126">
        <v>4.0673000000000004</v>
      </c>
      <c r="N1717" s="126">
        <v>5.0313999999999997</v>
      </c>
      <c r="O1717" s="126">
        <v>8.8340999999999994</v>
      </c>
      <c r="P1717" s="126">
        <v>8.2972000000000001</v>
      </c>
      <c r="Q1717" s="126">
        <v>8.1438000000000006</v>
      </c>
      <c r="R1717" s="126">
        <v>9.2032000000000007</v>
      </c>
      <c r="S1717" s="118"/>
    </row>
    <row r="1718" spans="1:19" x14ac:dyDescent="0.3">
      <c r="A1718" s="122" t="s">
        <v>1527</v>
      </c>
      <c r="B1718" s="122" t="s">
        <v>1577</v>
      </c>
      <c r="C1718" s="122">
        <v>138358</v>
      </c>
      <c r="D1718" s="125">
        <v>44260</v>
      </c>
      <c r="E1718" s="126">
        <v>27.4879</v>
      </c>
      <c r="F1718" s="126">
        <v>2.1246999999999998</v>
      </c>
      <c r="G1718" s="126">
        <v>2.3906000000000001</v>
      </c>
      <c r="H1718" s="126">
        <v>2.4102000000000001</v>
      </c>
      <c r="I1718" s="126">
        <v>2.9958</v>
      </c>
      <c r="J1718" s="126">
        <v>4.4444999999999997</v>
      </c>
      <c r="K1718" s="126">
        <v>3.4186000000000001</v>
      </c>
      <c r="L1718" s="126">
        <v>4.0613000000000001</v>
      </c>
      <c r="M1718" s="126">
        <v>4.5423999999999998</v>
      </c>
      <c r="N1718" s="126">
        <v>5.5263</v>
      </c>
      <c r="O1718" s="126">
        <v>9.0980000000000008</v>
      </c>
      <c r="P1718" s="126">
        <v>8.5562000000000005</v>
      </c>
      <c r="Q1718" s="126">
        <v>8.9605999999999995</v>
      </c>
      <c r="R1718" s="126">
        <v>9.4420999999999999</v>
      </c>
      <c r="S1718" s="118"/>
    </row>
    <row r="1719" spans="1:19" x14ac:dyDescent="0.3">
      <c r="A1719" s="122" t="s">
        <v>1527</v>
      </c>
      <c r="B1719" s="122" t="s">
        <v>1578</v>
      </c>
      <c r="C1719" s="122">
        <v>107328</v>
      </c>
      <c r="D1719" s="125">
        <v>44260</v>
      </c>
      <c r="E1719" s="126">
        <v>2170.9904000000001</v>
      </c>
      <c r="F1719" s="126">
        <v>1.4359</v>
      </c>
      <c r="G1719" s="126">
        <v>2.3603999999999998</v>
      </c>
      <c r="H1719" s="126">
        <v>2.1850999999999998</v>
      </c>
      <c r="I1719" s="126">
        <v>2.2734999999999999</v>
      </c>
      <c r="J1719" s="126">
        <v>3.0586000000000002</v>
      </c>
      <c r="K1719" s="126">
        <v>2.3111000000000002</v>
      </c>
      <c r="L1719" s="126">
        <v>2.6326999999999998</v>
      </c>
      <c r="M1719" s="126">
        <v>2.9708999999999999</v>
      </c>
      <c r="N1719" s="126">
        <v>3.4529999999999998</v>
      </c>
      <c r="O1719" s="126">
        <v>3.6476000000000002</v>
      </c>
      <c r="P1719" s="126">
        <v>4.9565999999999999</v>
      </c>
      <c r="Q1719" s="126">
        <v>6.0510999999999999</v>
      </c>
      <c r="R1719" s="126">
        <v>4.8240999999999996</v>
      </c>
      <c r="S1719" s="118"/>
    </row>
    <row r="1720" spans="1:19" x14ac:dyDescent="0.3">
      <c r="A1720" s="122" t="s">
        <v>1527</v>
      </c>
      <c r="B1720" s="122" t="s">
        <v>1579</v>
      </c>
      <c r="C1720" s="122">
        <v>119474</v>
      </c>
      <c r="D1720" s="125">
        <v>44260</v>
      </c>
      <c r="E1720" s="126">
        <v>2253.4870999999998</v>
      </c>
      <c r="F1720" s="126">
        <v>2.2547999999999999</v>
      </c>
      <c r="G1720" s="126">
        <v>3.1791999999999998</v>
      </c>
      <c r="H1720" s="126">
        <v>3.0049000000000001</v>
      </c>
      <c r="I1720" s="126">
        <v>3.0937999999999999</v>
      </c>
      <c r="J1720" s="126">
        <v>3.8803000000000001</v>
      </c>
      <c r="K1720" s="126">
        <v>3.1347999999999998</v>
      </c>
      <c r="L1720" s="126">
        <v>3.4546999999999999</v>
      </c>
      <c r="M1720" s="126">
        <v>3.8094999999999999</v>
      </c>
      <c r="N1720" s="126">
        <v>4.3152999999999997</v>
      </c>
      <c r="O1720" s="126">
        <v>4.5210999999999997</v>
      </c>
      <c r="P1720" s="126">
        <v>5.6824000000000003</v>
      </c>
      <c r="Q1720" s="126">
        <v>7.0998999999999999</v>
      </c>
      <c r="R1720" s="126">
        <v>5.6867999999999999</v>
      </c>
      <c r="S1720" s="118"/>
    </row>
    <row r="1721" spans="1:19" x14ac:dyDescent="0.3">
      <c r="A1721" s="122" t="s">
        <v>1527</v>
      </c>
      <c r="B1721" s="122" t="s">
        <v>1580</v>
      </c>
      <c r="C1721" s="122">
        <v>119828</v>
      </c>
      <c r="D1721" s="125">
        <v>44260</v>
      </c>
      <c r="E1721" s="126">
        <v>4703.6938</v>
      </c>
      <c r="F1721" s="126">
        <v>2.1488</v>
      </c>
      <c r="G1721" s="126">
        <v>2.9937</v>
      </c>
      <c r="H1721" s="126">
        <v>2.8967000000000001</v>
      </c>
      <c r="I1721" s="126">
        <v>3.1661999999999999</v>
      </c>
      <c r="J1721" s="126">
        <v>4.2104999999999997</v>
      </c>
      <c r="K1721" s="126">
        <v>3.1034000000000002</v>
      </c>
      <c r="L1721" s="126">
        <v>3.7477999999999998</v>
      </c>
      <c r="M1721" s="126">
        <v>4.5110000000000001</v>
      </c>
      <c r="N1721" s="126">
        <v>5.3760000000000003</v>
      </c>
      <c r="O1721" s="126">
        <v>7.173</v>
      </c>
      <c r="P1721" s="126">
        <v>7.1521999999999997</v>
      </c>
      <c r="Q1721" s="126">
        <v>7.8293999999999997</v>
      </c>
      <c r="R1721" s="126">
        <v>6.5970000000000004</v>
      </c>
      <c r="S1721" s="118"/>
    </row>
    <row r="1722" spans="1:19" x14ac:dyDescent="0.3">
      <c r="A1722" s="122" t="s">
        <v>1527</v>
      </c>
      <c r="B1722" s="122" t="s">
        <v>1581</v>
      </c>
      <c r="C1722" s="122">
        <v>100641</v>
      </c>
      <c r="D1722" s="125">
        <v>44260</v>
      </c>
      <c r="E1722" s="126">
        <v>4663.2673999999997</v>
      </c>
      <c r="F1722" s="126">
        <v>1.9685999999999999</v>
      </c>
      <c r="G1722" s="126">
        <v>2.8136999999999999</v>
      </c>
      <c r="H1722" s="126">
        <v>2.7170000000000001</v>
      </c>
      <c r="I1722" s="126">
        <v>2.9862000000000002</v>
      </c>
      <c r="J1722" s="126">
        <v>4.0292000000000003</v>
      </c>
      <c r="K1722" s="126">
        <v>2.9207999999999998</v>
      </c>
      <c r="L1722" s="126">
        <v>3.5669</v>
      </c>
      <c r="M1722" s="126">
        <v>4.3311999999999999</v>
      </c>
      <c r="N1722" s="126">
        <v>5.1952999999999996</v>
      </c>
      <c r="O1722" s="126">
        <v>7.0141999999999998</v>
      </c>
      <c r="P1722" s="126">
        <v>7.0141999999999998</v>
      </c>
      <c r="Q1722" s="126">
        <v>7.3144999999999998</v>
      </c>
      <c r="R1722" s="126">
        <v>6.4240000000000004</v>
      </c>
      <c r="S1722" s="118"/>
    </row>
    <row r="1723" spans="1:19" x14ac:dyDescent="0.3">
      <c r="A1723" s="122" t="s">
        <v>1527</v>
      </c>
      <c r="B1723" s="122" t="s">
        <v>1582</v>
      </c>
      <c r="C1723" s="122">
        <v>147440</v>
      </c>
      <c r="D1723" s="125">
        <v>44260</v>
      </c>
      <c r="E1723" s="126">
        <v>11.033899999999999</v>
      </c>
      <c r="F1723" s="126">
        <v>1.9849000000000001</v>
      </c>
      <c r="G1723" s="126">
        <v>2.5367000000000002</v>
      </c>
      <c r="H1723" s="126">
        <v>2.7896999999999998</v>
      </c>
      <c r="I1723" s="126">
        <v>2.9586999999999999</v>
      </c>
      <c r="J1723" s="126">
        <v>3.6133000000000002</v>
      </c>
      <c r="K1723" s="126">
        <v>3.2616000000000001</v>
      </c>
      <c r="L1723" s="126">
        <v>3.7833999999999999</v>
      </c>
      <c r="M1723" s="126">
        <v>4.3929</v>
      </c>
      <c r="N1723" s="126">
        <v>5.0048000000000004</v>
      </c>
      <c r="O1723" s="126"/>
      <c r="P1723" s="126"/>
      <c r="Q1723" s="126">
        <v>5.9631999999999996</v>
      </c>
      <c r="R1723" s="126"/>
      <c r="S1723" s="118"/>
    </row>
    <row r="1724" spans="1:19" x14ac:dyDescent="0.3">
      <c r="A1724" s="122" t="s">
        <v>1527</v>
      </c>
      <c r="B1724" s="122" t="s">
        <v>1583</v>
      </c>
      <c r="C1724" s="122">
        <v>147425</v>
      </c>
      <c r="D1724" s="125">
        <v>44260</v>
      </c>
      <c r="E1724" s="126">
        <v>10.8216</v>
      </c>
      <c r="F1724" s="126">
        <v>0.67459999999999998</v>
      </c>
      <c r="G1724" s="126">
        <v>1.0119</v>
      </c>
      <c r="H1724" s="126">
        <v>1.3976999999999999</v>
      </c>
      <c r="I1724" s="126">
        <v>1.5525</v>
      </c>
      <c r="J1724" s="126">
        <v>2.1960999999999999</v>
      </c>
      <c r="K1724" s="126">
        <v>1.8992</v>
      </c>
      <c r="L1724" s="126">
        <v>2.4860000000000002</v>
      </c>
      <c r="M1724" s="126">
        <v>3.1061000000000001</v>
      </c>
      <c r="N1724" s="126">
        <v>3.8022999999999998</v>
      </c>
      <c r="O1724" s="126"/>
      <c r="P1724" s="126"/>
      <c r="Q1724" s="126">
        <v>4.7580999999999998</v>
      </c>
      <c r="R1724" s="126"/>
      <c r="S1724" s="118"/>
    </row>
    <row r="1725" spans="1:19" x14ac:dyDescent="0.3">
      <c r="A1725" s="122" t="s">
        <v>1527</v>
      </c>
      <c r="B1725" s="122" t="s">
        <v>1584</v>
      </c>
      <c r="C1725" s="122">
        <v>146075</v>
      </c>
      <c r="D1725" s="125">
        <v>44260</v>
      </c>
      <c r="E1725" s="126">
        <v>11.3986</v>
      </c>
      <c r="F1725" s="126">
        <v>1.2808999999999999</v>
      </c>
      <c r="G1725" s="126">
        <v>2.9893999999999998</v>
      </c>
      <c r="H1725" s="126">
        <v>2.2425000000000002</v>
      </c>
      <c r="I1725" s="126">
        <v>2.9923000000000002</v>
      </c>
      <c r="J1725" s="126">
        <v>3.9575</v>
      </c>
      <c r="K1725" s="126">
        <v>3.3138000000000001</v>
      </c>
      <c r="L1725" s="126">
        <v>3.9102999999999999</v>
      </c>
      <c r="M1725" s="126">
        <v>4.3202999999999996</v>
      </c>
      <c r="N1725" s="126">
        <v>5.1085000000000003</v>
      </c>
      <c r="O1725" s="126"/>
      <c r="P1725" s="126"/>
      <c r="Q1725" s="126">
        <v>6.3761999999999999</v>
      </c>
      <c r="R1725" s="126">
        <v>6.3044000000000002</v>
      </c>
      <c r="S1725" s="118"/>
    </row>
    <row r="1726" spans="1:19" x14ac:dyDescent="0.3">
      <c r="A1726" s="122" t="s">
        <v>1527</v>
      </c>
      <c r="B1726" s="122" t="s">
        <v>1585</v>
      </c>
      <c r="C1726" s="122">
        <v>146070</v>
      </c>
      <c r="D1726" s="125">
        <v>44260</v>
      </c>
      <c r="E1726" s="126">
        <v>11.234500000000001</v>
      </c>
      <c r="F1726" s="126">
        <v>0.97470000000000001</v>
      </c>
      <c r="G1726" s="126">
        <v>2.2747000000000002</v>
      </c>
      <c r="H1726" s="126">
        <v>1.4856</v>
      </c>
      <c r="I1726" s="126">
        <v>2.1896</v>
      </c>
      <c r="J1726" s="126">
        <v>3.1404000000000001</v>
      </c>
      <c r="K1726" s="126">
        <v>2.4533999999999998</v>
      </c>
      <c r="L1726" s="126">
        <v>3.0979000000000001</v>
      </c>
      <c r="M1726" s="126">
        <v>3.5739999999999998</v>
      </c>
      <c r="N1726" s="126">
        <v>4.3380999999999998</v>
      </c>
      <c r="O1726" s="126"/>
      <c r="P1726" s="126"/>
      <c r="Q1726" s="126">
        <v>5.6502999999999997</v>
      </c>
      <c r="R1726" s="126">
        <v>5.5647000000000002</v>
      </c>
      <c r="S1726" s="119"/>
    </row>
    <row r="1727" spans="1:19" x14ac:dyDescent="0.3">
      <c r="A1727" s="122" t="s">
        <v>1527</v>
      </c>
      <c r="B1727" s="122" t="s">
        <v>1586</v>
      </c>
      <c r="C1727" s="122">
        <v>120746</v>
      </c>
      <c r="D1727" s="125">
        <v>44260</v>
      </c>
      <c r="E1727" s="126">
        <v>3403.3368</v>
      </c>
      <c r="F1727" s="126">
        <v>2.5720000000000001</v>
      </c>
      <c r="G1727" s="126">
        <v>2.5819999999999999</v>
      </c>
      <c r="H1727" s="126">
        <v>2.6507999999999998</v>
      </c>
      <c r="I1727" s="126">
        <v>2.8771</v>
      </c>
      <c r="J1727" s="126">
        <v>3.9607999999999999</v>
      </c>
      <c r="K1727" s="126">
        <v>3.7847</v>
      </c>
      <c r="L1727" s="126">
        <v>4.5251000000000001</v>
      </c>
      <c r="M1727" s="126">
        <v>4.9973999999999998</v>
      </c>
      <c r="N1727" s="126">
        <v>5.5616000000000003</v>
      </c>
      <c r="O1727" s="126">
        <v>5.5819999999999999</v>
      </c>
      <c r="P1727" s="126">
        <v>6.6581999999999999</v>
      </c>
      <c r="Q1727" s="126">
        <v>7.7556000000000003</v>
      </c>
      <c r="R1727" s="126">
        <v>4.4882</v>
      </c>
      <c r="S1727" s="119"/>
    </row>
    <row r="1728" spans="1:19" x14ac:dyDescent="0.3">
      <c r="A1728" s="122" t="s">
        <v>1527</v>
      </c>
      <c r="B1728" s="122" t="s">
        <v>1587</v>
      </c>
      <c r="C1728" s="122">
        <v>102532</v>
      </c>
      <c r="D1728" s="125">
        <v>44260</v>
      </c>
      <c r="E1728" s="126">
        <v>3249.8877000000002</v>
      </c>
      <c r="F1728" s="126">
        <v>2.0823999999999998</v>
      </c>
      <c r="G1728" s="126">
        <v>2.0920000000000001</v>
      </c>
      <c r="H1728" s="126">
        <v>2.1604999999999999</v>
      </c>
      <c r="I1728" s="126">
        <v>2.3866999999999998</v>
      </c>
      <c r="J1728" s="126">
        <v>3.4695</v>
      </c>
      <c r="K1728" s="126">
        <v>3.294</v>
      </c>
      <c r="L1728" s="126">
        <v>4.0294999999999996</v>
      </c>
      <c r="M1728" s="126">
        <v>4.4743000000000004</v>
      </c>
      <c r="N1728" s="126">
        <v>5.0128000000000004</v>
      </c>
      <c r="O1728" s="126">
        <v>5.0052000000000003</v>
      </c>
      <c r="P1728" s="126">
        <v>6.0511999999999997</v>
      </c>
      <c r="Q1728" s="126">
        <v>6.9550999999999998</v>
      </c>
      <c r="R1728" s="126">
        <v>3.9207000000000001</v>
      </c>
      <c r="S1728" s="119"/>
    </row>
    <row r="1729" spans="1:19" x14ac:dyDescent="0.3">
      <c r="A1729" s="122" t="s">
        <v>1527</v>
      </c>
      <c r="B1729" s="122" t="s">
        <v>1588</v>
      </c>
      <c r="C1729" s="122">
        <v>147311</v>
      </c>
      <c r="D1729" s="125">
        <v>44260</v>
      </c>
      <c r="E1729" s="126">
        <v>1093.079</v>
      </c>
      <c r="F1729" s="126">
        <v>-5.7023999999999999</v>
      </c>
      <c r="G1729" s="126">
        <v>1.0774999999999999</v>
      </c>
      <c r="H1729" s="126">
        <v>2.5156000000000001</v>
      </c>
      <c r="I1729" s="126">
        <v>3.2366000000000001</v>
      </c>
      <c r="J1729" s="126">
        <v>12.05</v>
      </c>
      <c r="K1729" s="126">
        <v>5.7812999999999999</v>
      </c>
      <c r="L1729" s="126">
        <v>4.4589999999999996</v>
      </c>
      <c r="M1729" s="126">
        <v>4.6207000000000003</v>
      </c>
      <c r="N1729" s="126">
        <v>4.3703000000000003</v>
      </c>
      <c r="O1729" s="126"/>
      <c r="P1729" s="126"/>
      <c r="Q1729" s="126">
        <v>5.2234999999999996</v>
      </c>
      <c r="R1729" s="126"/>
      <c r="S1729" s="118"/>
    </row>
    <row r="1730" spans="1:19" x14ac:dyDescent="0.3">
      <c r="A1730" s="122" t="s">
        <v>1527</v>
      </c>
      <c r="B1730" s="122" t="s">
        <v>1589</v>
      </c>
      <c r="C1730" s="122">
        <v>147307</v>
      </c>
      <c r="D1730" s="125">
        <v>44260</v>
      </c>
      <c r="E1730" s="126">
        <v>1082.9911</v>
      </c>
      <c r="F1730" s="126">
        <v>-6.2037000000000004</v>
      </c>
      <c r="G1730" s="126">
        <v>0.57520000000000004</v>
      </c>
      <c r="H1730" s="126">
        <v>2.0186000000000002</v>
      </c>
      <c r="I1730" s="126">
        <v>2.7370999999999999</v>
      </c>
      <c r="J1730" s="126">
        <v>11.5465</v>
      </c>
      <c r="K1730" s="126">
        <v>5.2751999999999999</v>
      </c>
      <c r="L1730" s="126">
        <v>3.9489999999999998</v>
      </c>
      <c r="M1730" s="126">
        <v>4.1050000000000004</v>
      </c>
      <c r="N1730" s="126">
        <v>3.8502999999999998</v>
      </c>
      <c r="O1730" s="126"/>
      <c r="P1730" s="126"/>
      <c r="Q1730" s="126">
        <v>4.6668000000000003</v>
      </c>
      <c r="R1730" s="126"/>
      <c r="S1730" s="121"/>
    </row>
    <row r="1731" spans="1:19" x14ac:dyDescent="0.3">
      <c r="A1731" s="127" t="s">
        <v>27</v>
      </c>
      <c r="B1731" s="122"/>
      <c r="C1731" s="122"/>
      <c r="D1731" s="122"/>
      <c r="E1731" s="122"/>
      <c r="F1731" s="128">
        <f t="shared" ref="F1731:R1731" si="73">AVERAGE(F1669:F1730)</f>
        <v>1.3983051724137927</v>
      </c>
      <c r="G1731" s="128">
        <f t="shared" si="73"/>
        <v>2.4741465517241377</v>
      </c>
      <c r="H1731" s="128">
        <f t="shared" si="73"/>
        <v>2.8481500000000013</v>
      </c>
      <c r="I1731" s="128">
        <f t="shared" si="73"/>
        <v>2.9036086206896559</v>
      </c>
      <c r="J1731" s="128">
        <f t="shared" si="73"/>
        <v>3.9882793103448275</v>
      </c>
      <c r="K1731" s="128">
        <f t="shared" si="73"/>
        <v>3.1171275862068963</v>
      </c>
      <c r="L1731" s="128">
        <f t="shared" si="73"/>
        <v>2.3138379310344828</v>
      </c>
      <c r="M1731" s="128">
        <f t="shared" si="73"/>
        <v>3.3032965517241366</v>
      </c>
      <c r="N1731" s="128">
        <f t="shared" si="73"/>
        <v>4.0852120689655171</v>
      </c>
      <c r="O1731" s="128">
        <f t="shared" si="73"/>
        <v>6.1476749999999996</v>
      </c>
      <c r="P1731" s="128">
        <f t="shared" si="73"/>
        <v>6.721191666666666</v>
      </c>
      <c r="Q1731" s="128">
        <f t="shared" si="73"/>
        <v>5.64256724137931</v>
      </c>
      <c r="R1731" s="128">
        <f t="shared" si="73"/>
        <v>6.0420021739130432</v>
      </c>
      <c r="S1731" s="119" t="s">
        <v>1860</v>
      </c>
    </row>
    <row r="1732" spans="1:19" x14ac:dyDescent="0.3">
      <c r="A1732" s="127" t="s">
        <v>408</v>
      </c>
      <c r="B1732" s="122"/>
      <c r="C1732" s="122"/>
      <c r="D1732" s="122"/>
      <c r="E1732" s="122"/>
      <c r="F1732" s="128">
        <f t="shared" ref="F1732:R1732" si="74">MEDIAN(F1669:F1730)</f>
        <v>1.5658000000000001</v>
      </c>
      <c r="G1732" s="128">
        <f t="shared" si="74"/>
        <v>2.4928499999999998</v>
      </c>
      <c r="H1732" s="128">
        <f t="shared" si="74"/>
        <v>2.6095999999999999</v>
      </c>
      <c r="I1732" s="128">
        <f t="shared" si="74"/>
        <v>2.8852000000000002</v>
      </c>
      <c r="J1732" s="128">
        <f t="shared" si="74"/>
        <v>3.6970499999999999</v>
      </c>
      <c r="K1732" s="128">
        <f t="shared" si="74"/>
        <v>3.0009999999999999</v>
      </c>
      <c r="L1732" s="128">
        <f t="shared" si="74"/>
        <v>3.5805499999999997</v>
      </c>
      <c r="M1732" s="128">
        <f t="shared" si="74"/>
        <v>4.0861499999999999</v>
      </c>
      <c r="N1732" s="128">
        <f t="shared" si="74"/>
        <v>4.8705999999999996</v>
      </c>
      <c r="O1732" s="128">
        <f t="shared" si="74"/>
        <v>6.5380000000000003</v>
      </c>
      <c r="P1732" s="128">
        <f t="shared" si="74"/>
        <v>7.0158500000000004</v>
      </c>
      <c r="Q1732" s="128">
        <f t="shared" si="74"/>
        <v>7.2072000000000003</v>
      </c>
      <c r="R1732" s="128">
        <f t="shared" si="74"/>
        <v>6.1370500000000003</v>
      </c>
      <c r="S1732" s="119" t="s">
        <v>1860</v>
      </c>
    </row>
    <row r="1733" spans="1:19" x14ac:dyDescent="0.3">
      <c r="A1733" s="122"/>
      <c r="B1733" s="122"/>
      <c r="C1733" s="122"/>
      <c r="D1733" s="122"/>
      <c r="E1733" s="122"/>
      <c r="F1733" s="122"/>
      <c r="G1733" s="122"/>
      <c r="H1733" s="122"/>
      <c r="I1733" s="122"/>
      <c r="J1733" s="122"/>
      <c r="K1733" s="122"/>
      <c r="L1733" s="122"/>
      <c r="M1733" s="122"/>
      <c r="N1733" s="122"/>
      <c r="O1733" s="122"/>
      <c r="P1733" s="122"/>
      <c r="Q1733" s="122"/>
      <c r="R1733" s="122"/>
      <c r="S1733" s="119" t="s">
        <v>1835</v>
      </c>
    </row>
    <row r="1734" spans="1:19" x14ac:dyDescent="0.3">
      <c r="A1734" s="124" t="s">
        <v>387</v>
      </c>
      <c r="B1734" s="124"/>
      <c r="C1734" s="124"/>
      <c r="D1734" s="124"/>
      <c r="E1734" s="124"/>
      <c r="F1734" s="124"/>
      <c r="G1734" s="124"/>
      <c r="H1734" s="124"/>
      <c r="I1734" s="124"/>
      <c r="J1734" s="124"/>
      <c r="K1734" s="124"/>
      <c r="L1734" s="124"/>
      <c r="M1734" s="124"/>
      <c r="N1734" s="124"/>
      <c r="O1734" s="124"/>
      <c r="P1734" s="124"/>
      <c r="Q1734" s="124"/>
      <c r="R1734" s="124"/>
      <c r="S1734" s="119" t="s">
        <v>1835</v>
      </c>
    </row>
    <row r="1735" spans="1:19" x14ac:dyDescent="0.3">
      <c r="A1735" s="122" t="s">
        <v>380</v>
      </c>
      <c r="B1735" s="122" t="s">
        <v>30</v>
      </c>
      <c r="C1735" s="122">
        <v>108167</v>
      </c>
      <c r="D1735" s="125">
        <v>44260</v>
      </c>
      <c r="E1735" s="126">
        <v>60.081699999999998</v>
      </c>
      <c r="F1735" s="126">
        <v>-2.2446999999999999</v>
      </c>
      <c r="G1735" s="126">
        <v>-1.0817000000000001</v>
      </c>
      <c r="H1735" s="126">
        <v>2.4359999999999999</v>
      </c>
      <c r="I1735" s="126">
        <v>2.4781</v>
      </c>
      <c r="J1735" s="126">
        <v>4.2723000000000004</v>
      </c>
      <c r="K1735" s="126">
        <v>15.465999999999999</v>
      </c>
      <c r="L1735" s="126">
        <v>33.7562</v>
      </c>
      <c r="M1735" s="126">
        <v>56.895000000000003</v>
      </c>
      <c r="N1735" s="126">
        <v>40.822000000000003</v>
      </c>
      <c r="O1735" s="126">
        <v>-1.6153</v>
      </c>
      <c r="P1735" s="126">
        <v>10.4216</v>
      </c>
      <c r="Q1735" s="126">
        <v>14.8535</v>
      </c>
      <c r="R1735" s="126">
        <v>9.5394000000000005</v>
      </c>
      <c r="S1735" s="119" t="s">
        <v>1861</v>
      </c>
    </row>
    <row r="1736" spans="1:19" x14ac:dyDescent="0.3">
      <c r="A1736" s="122" t="s">
        <v>380</v>
      </c>
      <c r="B1736" s="122" t="s">
        <v>11</v>
      </c>
      <c r="C1736" s="122">
        <v>119659</v>
      </c>
      <c r="D1736" s="125">
        <v>44260</v>
      </c>
      <c r="E1736" s="126">
        <v>65.079599999999999</v>
      </c>
      <c r="F1736" s="126">
        <v>-2.2423999999999999</v>
      </c>
      <c r="G1736" s="126">
        <v>-1.0747</v>
      </c>
      <c r="H1736" s="126">
        <v>2.4525000000000001</v>
      </c>
      <c r="I1736" s="126">
        <v>2.5097</v>
      </c>
      <c r="J1736" s="126">
        <v>4.3404999999999996</v>
      </c>
      <c r="K1736" s="126">
        <v>15.732900000000001</v>
      </c>
      <c r="L1736" s="126">
        <v>34.425600000000003</v>
      </c>
      <c r="M1736" s="126">
        <v>58.1402</v>
      </c>
      <c r="N1736" s="126">
        <v>42.298999999999999</v>
      </c>
      <c r="O1736" s="126">
        <v>-0.49630000000000002</v>
      </c>
      <c r="P1736" s="126">
        <v>11.661099999999999</v>
      </c>
      <c r="Q1736" s="126">
        <v>16.674499999999998</v>
      </c>
      <c r="R1736" s="126">
        <v>10.7591</v>
      </c>
      <c r="S1736" s="119" t="s">
        <v>1861</v>
      </c>
    </row>
    <row r="1737" spans="1:19" x14ac:dyDescent="0.3">
      <c r="A1737" s="122" t="s">
        <v>380</v>
      </c>
      <c r="B1737" s="122" t="s">
        <v>31</v>
      </c>
      <c r="C1737" s="122">
        <v>101764</v>
      </c>
      <c r="D1737" s="125">
        <v>44260</v>
      </c>
      <c r="E1737" s="126">
        <v>356.31599999999997</v>
      </c>
      <c r="F1737" s="126">
        <v>-1.4531000000000001</v>
      </c>
      <c r="G1737" s="126">
        <v>-0.56979999999999997</v>
      </c>
      <c r="H1737" s="126">
        <v>1.9718</v>
      </c>
      <c r="I1737" s="126">
        <v>0.50890000000000002</v>
      </c>
      <c r="J1737" s="126">
        <v>1.7306999999999999</v>
      </c>
      <c r="K1737" s="126">
        <v>15.130100000000001</v>
      </c>
      <c r="L1737" s="126">
        <v>34.216799999999999</v>
      </c>
      <c r="M1737" s="126">
        <v>52.946300000000001</v>
      </c>
      <c r="N1737" s="126">
        <v>34.896099999999997</v>
      </c>
      <c r="O1737" s="126">
        <v>6.9353999999999996</v>
      </c>
      <c r="P1737" s="126">
        <v>14.0951</v>
      </c>
      <c r="Q1737" s="126">
        <v>14.090299999999999</v>
      </c>
      <c r="R1737" s="126">
        <v>11.9099</v>
      </c>
      <c r="S1737" s="119" t="s">
        <v>1822</v>
      </c>
    </row>
    <row r="1738" spans="1:19" x14ac:dyDescent="0.3">
      <c r="A1738" s="122" t="s">
        <v>380</v>
      </c>
      <c r="B1738" s="122" t="s">
        <v>12</v>
      </c>
      <c r="C1738" s="122">
        <v>118935</v>
      </c>
      <c r="D1738" s="125">
        <v>44260</v>
      </c>
      <c r="E1738" s="126">
        <v>382.83800000000002</v>
      </c>
      <c r="F1738" s="126">
        <v>-1.4505999999999999</v>
      </c>
      <c r="G1738" s="126">
        <v>-0.56230000000000002</v>
      </c>
      <c r="H1738" s="126">
        <v>1.9903</v>
      </c>
      <c r="I1738" s="126">
        <v>0.54259999999999997</v>
      </c>
      <c r="J1738" s="126">
        <v>1.8005</v>
      </c>
      <c r="K1738" s="126">
        <v>15.387</v>
      </c>
      <c r="L1738" s="126">
        <v>34.814900000000002</v>
      </c>
      <c r="M1738" s="126">
        <v>53.979599999999998</v>
      </c>
      <c r="N1738" s="126">
        <v>36.148299999999999</v>
      </c>
      <c r="O1738" s="126">
        <v>8.0863999999999994</v>
      </c>
      <c r="P1738" s="126">
        <v>15.3325</v>
      </c>
      <c r="Q1738" s="126">
        <v>15.6195</v>
      </c>
      <c r="R1738" s="126">
        <v>12.942399999999999</v>
      </c>
      <c r="S1738" s="119" t="s">
        <v>1822</v>
      </c>
    </row>
    <row r="1739" spans="1:19" x14ac:dyDescent="0.3">
      <c r="A1739" s="122" t="s">
        <v>380</v>
      </c>
      <c r="B1739" s="122" t="s">
        <v>32</v>
      </c>
      <c r="C1739" s="122">
        <v>102594</v>
      </c>
      <c r="D1739" s="125">
        <v>44260</v>
      </c>
      <c r="E1739" s="126">
        <v>195.06</v>
      </c>
      <c r="F1739" s="126">
        <v>-1.3104</v>
      </c>
      <c r="G1739" s="126">
        <v>-0.439</v>
      </c>
      <c r="H1739" s="126">
        <v>2.8418000000000001</v>
      </c>
      <c r="I1739" s="126">
        <v>0.70209999999999995</v>
      </c>
      <c r="J1739" s="126">
        <v>2.4152</v>
      </c>
      <c r="K1739" s="126">
        <v>14.937200000000001</v>
      </c>
      <c r="L1739" s="126">
        <v>32.064999999999998</v>
      </c>
      <c r="M1739" s="126">
        <v>45.5672</v>
      </c>
      <c r="N1739" s="126">
        <v>46.9268</v>
      </c>
      <c r="O1739" s="126">
        <v>10.908200000000001</v>
      </c>
      <c r="P1739" s="126">
        <v>13.268599999999999</v>
      </c>
      <c r="Q1739" s="126">
        <v>19.646799999999999</v>
      </c>
      <c r="R1739" s="126">
        <v>18.023399999999999</v>
      </c>
      <c r="S1739" s="119" t="s">
        <v>1869</v>
      </c>
    </row>
    <row r="1740" spans="1:19" x14ac:dyDescent="0.3">
      <c r="A1740" s="122" t="s">
        <v>380</v>
      </c>
      <c r="B1740" s="122" t="s">
        <v>13</v>
      </c>
      <c r="C1740" s="122">
        <v>120323</v>
      </c>
      <c r="D1740" s="125">
        <v>44260</v>
      </c>
      <c r="E1740" s="126">
        <v>209.34</v>
      </c>
      <c r="F1740" s="126">
        <v>-1.3059000000000001</v>
      </c>
      <c r="G1740" s="126">
        <v>-0.42809999999999998</v>
      </c>
      <c r="H1740" s="126">
        <v>2.8546</v>
      </c>
      <c r="I1740" s="126">
        <v>0.72170000000000001</v>
      </c>
      <c r="J1740" s="126">
        <v>2.4569000000000001</v>
      </c>
      <c r="K1740" s="126">
        <v>15.078900000000001</v>
      </c>
      <c r="L1740" s="126">
        <v>32.401499999999999</v>
      </c>
      <c r="M1740" s="126">
        <v>46.156500000000001</v>
      </c>
      <c r="N1740" s="126">
        <v>47.724200000000003</v>
      </c>
      <c r="O1740" s="126">
        <v>11.6511</v>
      </c>
      <c r="P1740" s="126">
        <v>14.2461</v>
      </c>
      <c r="Q1740" s="126">
        <v>16.9834</v>
      </c>
      <c r="R1740" s="126">
        <v>18.6828</v>
      </c>
      <c r="S1740" s="119" t="s">
        <v>1869</v>
      </c>
    </row>
    <row r="1741" spans="1:19" x14ac:dyDescent="0.3">
      <c r="A1741" s="122" t="s">
        <v>380</v>
      </c>
      <c r="B1741" s="122" t="s">
        <v>14</v>
      </c>
      <c r="C1741" s="122">
        <v>144455</v>
      </c>
      <c r="D1741" s="125">
        <v>44260</v>
      </c>
      <c r="E1741" s="126">
        <v>13.73</v>
      </c>
      <c r="F1741" s="126">
        <v>-1.3649</v>
      </c>
      <c r="G1741" s="126">
        <v>0.1459</v>
      </c>
      <c r="H1741" s="126">
        <v>2.6926000000000001</v>
      </c>
      <c r="I1741" s="126">
        <v>2.0817999999999999</v>
      </c>
      <c r="J1741" s="126">
        <v>4.8891999999999998</v>
      </c>
      <c r="K1741" s="126">
        <v>16.950600000000001</v>
      </c>
      <c r="L1741" s="126">
        <v>34.739899999999999</v>
      </c>
      <c r="M1741" s="126">
        <v>50.383400000000002</v>
      </c>
      <c r="N1741" s="126">
        <v>32.401200000000003</v>
      </c>
      <c r="O1741" s="126"/>
      <c r="P1741" s="126"/>
      <c r="Q1741" s="126">
        <v>13.278700000000001</v>
      </c>
      <c r="R1741" s="126">
        <v>15.545400000000001</v>
      </c>
      <c r="S1741" s="119" t="s">
        <v>1822</v>
      </c>
    </row>
    <row r="1742" spans="1:19" x14ac:dyDescent="0.3">
      <c r="A1742" s="122" t="s">
        <v>380</v>
      </c>
      <c r="B1742" s="122" t="s">
        <v>33</v>
      </c>
      <c r="C1742" s="122">
        <v>144453</v>
      </c>
      <c r="D1742" s="125">
        <v>44260</v>
      </c>
      <c r="E1742" s="126">
        <v>13.29</v>
      </c>
      <c r="F1742" s="126">
        <v>-1.4095</v>
      </c>
      <c r="G1742" s="126">
        <v>7.5300000000000006E-2</v>
      </c>
      <c r="H1742" s="126">
        <v>2.7048000000000001</v>
      </c>
      <c r="I1742" s="126">
        <v>1.9954000000000001</v>
      </c>
      <c r="J1742" s="126">
        <v>4.8106999999999998</v>
      </c>
      <c r="K1742" s="126">
        <v>16.6813</v>
      </c>
      <c r="L1742" s="126">
        <v>34.106999999999999</v>
      </c>
      <c r="M1742" s="126">
        <v>49.4938</v>
      </c>
      <c r="N1742" s="126">
        <v>31.584199999999999</v>
      </c>
      <c r="O1742" s="126"/>
      <c r="P1742" s="126"/>
      <c r="Q1742" s="126">
        <v>11.8368</v>
      </c>
      <c r="R1742" s="126">
        <v>14.4062</v>
      </c>
      <c r="S1742" s="119" t="s">
        <v>1822</v>
      </c>
    </row>
    <row r="1743" spans="1:19" x14ac:dyDescent="0.3">
      <c r="A1743" s="122" t="s">
        <v>380</v>
      </c>
      <c r="B1743" s="122" t="s">
        <v>15</v>
      </c>
      <c r="C1743" s="122">
        <v>118481</v>
      </c>
      <c r="D1743" s="125">
        <v>44260</v>
      </c>
      <c r="E1743" s="126">
        <v>70.64</v>
      </c>
      <c r="F1743" s="126">
        <v>-1.5059</v>
      </c>
      <c r="G1743" s="126">
        <v>0</v>
      </c>
      <c r="H1743" s="126">
        <v>3.0939999999999999</v>
      </c>
      <c r="I1743" s="126">
        <v>3.2749000000000001</v>
      </c>
      <c r="J1743" s="126">
        <v>8.9954999999999998</v>
      </c>
      <c r="K1743" s="126">
        <v>23.152000000000001</v>
      </c>
      <c r="L1743" s="126">
        <v>48.966700000000003</v>
      </c>
      <c r="M1743" s="126">
        <v>82.155799999999999</v>
      </c>
      <c r="N1743" s="126">
        <v>44.517200000000003</v>
      </c>
      <c r="O1743" s="126">
        <v>6.6630000000000003</v>
      </c>
      <c r="P1743" s="126">
        <v>17.017900000000001</v>
      </c>
      <c r="Q1743" s="126">
        <v>15.4018</v>
      </c>
      <c r="R1743" s="126">
        <v>15.9732</v>
      </c>
      <c r="S1743" s="119" t="s">
        <v>1818</v>
      </c>
    </row>
    <row r="1744" spans="1:19" x14ac:dyDescent="0.3">
      <c r="A1744" s="122" t="s">
        <v>380</v>
      </c>
      <c r="B1744" s="122" t="s">
        <v>34</v>
      </c>
      <c r="C1744" s="122">
        <v>108909</v>
      </c>
      <c r="D1744" s="125">
        <v>44260</v>
      </c>
      <c r="E1744" s="126">
        <v>65.31</v>
      </c>
      <c r="F1744" s="126">
        <v>-1.5081</v>
      </c>
      <c r="G1744" s="126">
        <v>-1.5299999999999999E-2</v>
      </c>
      <c r="H1744" s="126">
        <v>3.0777000000000001</v>
      </c>
      <c r="I1744" s="126">
        <v>3.2242999999999999</v>
      </c>
      <c r="J1744" s="126">
        <v>8.9045000000000005</v>
      </c>
      <c r="K1744" s="126">
        <v>22.8093</v>
      </c>
      <c r="L1744" s="126">
        <v>48.162399999999998</v>
      </c>
      <c r="M1744" s="126">
        <v>80.713899999999995</v>
      </c>
      <c r="N1744" s="126">
        <v>42.972900000000003</v>
      </c>
      <c r="O1744" s="126">
        <v>5.4861000000000004</v>
      </c>
      <c r="P1744" s="126">
        <v>15.7918</v>
      </c>
      <c r="Q1744" s="126">
        <v>15.525399999999999</v>
      </c>
      <c r="R1744" s="126">
        <v>14.7043</v>
      </c>
      <c r="S1744" s="119" t="s">
        <v>1818</v>
      </c>
    </row>
    <row r="1745" spans="1:19" x14ac:dyDescent="0.3">
      <c r="A1745" s="122" t="s">
        <v>380</v>
      </c>
      <c r="B1745" s="122" t="s">
        <v>16</v>
      </c>
      <c r="C1745" s="122">
        <v>135341</v>
      </c>
      <c r="D1745" s="125">
        <v>44260</v>
      </c>
      <c r="E1745" s="126">
        <v>16.092400000000001</v>
      </c>
      <c r="F1745" s="126">
        <v>-0.67949999999999999</v>
      </c>
      <c r="G1745" s="126">
        <v>0.41930000000000001</v>
      </c>
      <c r="H1745" s="126">
        <v>3.2193000000000001</v>
      </c>
      <c r="I1745" s="126">
        <v>0.33860000000000001</v>
      </c>
      <c r="J1745" s="126">
        <v>1.4116</v>
      </c>
      <c r="K1745" s="126">
        <v>11.0962</v>
      </c>
      <c r="L1745" s="126">
        <v>28.931000000000001</v>
      </c>
      <c r="M1745" s="126">
        <v>46.728099999999998</v>
      </c>
      <c r="N1745" s="126">
        <v>31.512499999999999</v>
      </c>
      <c r="O1745" s="126">
        <v>3.9264000000000001</v>
      </c>
      <c r="P1745" s="126">
        <v>11.565899999999999</v>
      </c>
      <c r="Q1745" s="126">
        <v>9.0424000000000007</v>
      </c>
      <c r="R1745" s="126">
        <v>14.330399999999999</v>
      </c>
      <c r="S1745" s="119" t="s">
        <v>1818</v>
      </c>
    </row>
    <row r="1746" spans="1:19" x14ac:dyDescent="0.3">
      <c r="A1746" s="122" t="s">
        <v>380</v>
      </c>
      <c r="B1746" s="122" t="s">
        <v>35</v>
      </c>
      <c r="C1746" s="122">
        <v>135343</v>
      </c>
      <c r="D1746" s="125">
        <v>44260</v>
      </c>
      <c r="E1746" s="126">
        <v>14.4498</v>
      </c>
      <c r="F1746" s="126">
        <v>-0.68459999999999999</v>
      </c>
      <c r="G1746" s="126">
        <v>0.40439999999999998</v>
      </c>
      <c r="H1746" s="126">
        <v>3.1833999999999998</v>
      </c>
      <c r="I1746" s="126">
        <v>0.26850000000000002</v>
      </c>
      <c r="J1746" s="126">
        <v>1.2713000000000001</v>
      </c>
      <c r="K1746" s="126">
        <v>9.9672000000000001</v>
      </c>
      <c r="L1746" s="126">
        <v>27.046800000000001</v>
      </c>
      <c r="M1746" s="126">
        <v>43.923699999999997</v>
      </c>
      <c r="N1746" s="126">
        <v>28.419799999999999</v>
      </c>
      <c r="O1746" s="126">
        <v>2.1678000000000002</v>
      </c>
      <c r="P1746" s="126">
        <v>9.4344000000000001</v>
      </c>
      <c r="Q1746" s="126">
        <v>6.9269999999999996</v>
      </c>
      <c r="R1746" s="126">
        <v>12.177300000000001</v>
      </c>
      <c r="S1746" s="119" t="s">
        <v>1818</v>
      </c>
    </row>
    <row r="1747" spans="1:19" x14ac:dyDescent="0.3">
      <c r="A1747" s="122" t="s">
        <v>380</v>
      </c>
      <c r="B1747" s="122" t="s">
        <v>36</v>
      </c>
      <c r="C1747" s="122">
        <v>100254</v>
      </c>
      <c r="D1747" s="125">
        <v>44260</v>
      </c>
      <c r="E1747" s="126">
        <v>343.40869486345201</v>
      </c>
      <c r="F1747" s="126">
        <v>-1.6941999999999999</v>
      </c>
      <c r="G1747" s="126">
        <v>-0.49330000000000002</v>
      </c>
      <c r="H1747" s="126">
        <v>2.2206999999999999</v>
      </c>
      <c r="I1747" s="126">
        <v>0.43469999999999998</v>
      </c>
      <c r="J1747" s="126">
        <v>1.4815</v>
      </c>
      <c r="K1747" s="126">
        <v>16.1813</v>
      </c>
      <c r="L1747" s="126">
        <v>37.896900000000002</v>
      </c>
      <c r="M1747" s="126">
        <v>53.203000000000003</v>
      </c>
      <c r="N1747" s="126">
        <v>30.844000000000001</v>
      </c>
      <c r="O1747" s="126">
        <v>10.158300000000001</v>
      </c>
      <c r="P1747" s="126">
        <v>17.9588</v>
      </c>
      <c r="Q1747" s="126">
        <v>16.039100000000001</v>
      </c>
      <c r="R1747" s="126">
        <v>18.146000000000001</v>
      </c>
      <c r="S1747" s="119" t="s">
        <v>1860</v>
      </c>
    </row>
    <row r="1748" spans="1:19" x14ac:dyDescent="0.3">
      <c r="A1748" s="122" t="s">
        <v>380</v>
      </c>
      <c r="B1748" s="122" t="s">
        <v>17</v>
      </c>
      <c r="C1748" s="122">
        <v>120486</v>
      </c>
      <c r="D1748" s="125">
        <v>44260</v>
      </c>
      <c r="E1748" s="126">
        <v>45.9758</v>
      </c>
      <c r="F1748" s="126">
        <v>-1.6923999999999999</v>
      </c>
      <c r="G1748" s="126">
        <v>-0.48809999999999998</v>
      </c>
      <c r="H1748" s="126">
        <v>2.2332000000000001</v>
      </c>
      <c r="I1748" s="126">
        <v>0.4597</v>
      </c>
      <c r="J1748" s="126">
        <v>1.532</v>
      </c>
      <c r="K1748" s="126">
        <v>16.369700000000002</v>
      </c>
      <c r="L1748" s="126">
        <v>38.3446</v>
      </c>
      <c r="M1748" s="126">
        <v>53.9495</v>
      </c>
      <c r="N1748" s="126">
        <v>31.697299999999998</v>
      </c>
      <c r="O1748" s="126">
        <v>10.875999999999999</v>
      </c>
      <c r="P1748" s="126">
        <v>19.0517</v>
      </c>
      <c r="Q1748" s="126">
        <v>15.168900000000001</v>
      </c>
      <c r="R1748" s="126">
        <v>18.915500000000002</v>
      </c>
      <c r="S1748" s="119" t="s">
        <v>1860</v>
      </c>
    </row>
    <row r="1749" spans="1:19" x14ac:dyDescent="0.3">
      <c r="A1749" s="122" t="s">
        <v>380</v>
      </c>
      <c r="B1749" s="122" t="s">
        <v>18</v>
      </c>
      <c r="C1749" s="122">
        <v>119404</v>
      </c>
      <c r="D1749" s="125">
        <v>44260</v>
      </c>
      <c r="E1749" s="126">
        <v>49.289000000000001</v>
      </c>
      <c r="F1749" s="126">
        <v>-1.3351999999999999</v>
      </c>
      <c r="G1749" s="126">
        <v>-0.38200000000000001</v>
      </c>
      <c r="H1749" s="126">
        <v>2.6576</v>
      </c>
      <c r="I1749" s="126">
        <v>1.0289999999999999</v>
      </c>
      <c r="J1749" s="126">
        <v>2.4272</v>
      </c>
      <c r="K1749" s="126">
        <v>15.7943</v>
      </c>
      <c r="L1749" s="126">
        <v>34.236600000000003</v>
      </c>
      <c r="M1749" s="126">
        <v>55.402500000000003</v>
      </c>
      <c r="N1749" s="126">
        <v>35.064300000000003</v>
      </c>
      <c r="O1749" s="126">
        <v>8.3888999999999996</v>
      </c>
      <c r="P1749" s="126">
        <v>16.010899999999999</v>
      </c>
      <c r="Q1749" s="126">
        <v>18.523800000000001</v>
      </c>
      <c r="R1749" s="126">
        <v>17.185199999999998</v>
      </c>
      <c r="S1749" s="119" t="s">
        <v>1818</v>
      </c>
    </row>
    <row r="1750" spans="1:19" x14ac:dyDescent="0.3">
      <c r="A1750" s="122" t="s">
        <v>380</v>
      </c>
      <c r="B1750" s="122" t="s">
        <v>37</v>
      </c>
      <c r="C1750" s="122">
        <v>118102</v>
      </c>
      <c r="D1750" s="125">
        <v>44260</v>
      </c>
      <c r="E1750" s="126">
        <v>46.05</v>
      </c>
      <c r="F1750" s="126">
        <v>-1.339</v>
      </c>
      <c r="G1750" s="126">
        <v>-0.39150000000000001</v>
      </c>
      <c r="H1750" s="126">
        <v>2.6389999999999998</v>
      </c>
      <c r="I1750" s="126">
        <v>0.99129999999999996</v>
      </c>
      <c r="J1750" s="126">
        <v>2.3538000000000001</v>
      </c>
      <c r="K1750" s="126">
        <v>15.5265</v>
      </c>
      <c r="L1750" s="126">
        <v>33.606099999999998</v>
      </c>
      <c r="M1750" s="126">
        <v>54.297199999999997</v>
      </c>
      <c r="N1750" s="126">
        <v>33.761299999999999</v>
      </c>
      <c r="O1750" s="126">
        <v>7.3642000000000003</v>
      </c>
      <c r="P1750" s="126">
        <v>14.9674</v>
      </c>
      <c r="Q1750" s="126">
        <v>14.6622</v>
      </c>
      <c r="R1750" s="126">
        <v>16.041899999999998</v>
      </c>
      <c r="S1750" s="119" t="s">
        <v>1818</v>
      </c>
    </row>
    <row r="1751" spans="1:19" x14ac:dyDescent="0.3">
      <c r="A1751" s="122" t="s">
        <v>380</v>
      </c>
      <c r="B1751" s="122" t="s">
        <v>38</v>
      </c>
      <c r="C1751" s="122">
        <v>103085</v>
      </c>
      <c r="D1751" s="125">
        <v>44260</v>
      </c>
      <c r="E1751" s="126">
        <v>98.086699999999993</v>
      </c>
      <c r="F1751" s="126">
        <v>-1.3978999999999999</v>
      </c>
      <c r="G1751" s="126">
        <v>0.13039999999999999</v>
      </c>
      <c r="H1751" s="126">
        <v>2.6738</v>
      </c>
      <c r="I1751" s="126">
        <v>1.5605</v>
      </c>
      <c r="J1751" s="126">
        <v>3.3452999999999999</v>
      </c>
      <c r="K1751" s="126">
        <v>17.612500000000001</v>
      </c>
      <c r="L1751" s="126">
        <v>36.6066</v>
      </c>
      <c r="M1751" s="126">
        <v>56.763100000000001</v>
      </c>
      <c r="N1751" s="126">
        <v>37.3127</v>
      </c>
      <c r="O1751" s="126">
        <v>10.472899999999999</v>
      </c>
      <c r="P1751" s="126">
        <v>15.9656</v>
      </c>
      <c r="Q1751" s="126">
        <v>15.5997</v>
      </c>
      <c r="R1751" s="126">
        <v>17.935300000000002</v>
      </c>
      <c r="S1751" s="119" t="s">
        <v>1829</v>
      </c>
    </row>
    <row r="1752" spans="1:19" x14ac:dyDescent="0.3">
      <c r="A1752" s="122" t="s">
        <v>380</v>
      </c>
      <c r="B1752" s="122" t="s">
        <v>19</v>
      </c>
      <c r="C1752" s="122">
        <v>118784</v>
      </c>
      <c r="D1752" s="125">
        <v>44260</v>
      </c>
      <c r="E1752" s="126">
        <v>104.1448</v>
      </c>
      <c r="F1752" s="126">
        <v>-1.3962000000000001</v>
      </c>
      <c r="G1752" s="126">
        <v>0.13550000000000001</v>
      </c>
      <c r="H1752" s="126">
        <v>2.6857000000000002</v>
      </c>
      <c r="I1752" s="126">
        <v>1.585</v>
      </c>
      <c r="J1752" s="126">
        <v>3.395</v>
      </c>
      <c r="K1752" s="126">
        <v>17.801300000000001</v>
      </c>
      <c r="L1752" s="126">
        <v>37.035699999999999</v>
      </c>
      <c r="M1752" s="126">
        <v>57.490200000000002</v>
      </c>
      <c r="N1752" s="126">
        <v>38.200200000000002</v>
      </c>
      <c r="O1752" s="126">
        <v>11.202500000000001</v>
      </c>
      <c r="P1752" s="126">
        <v>16.804500000000001</v>
      </c>
      <c r="Q1752" s="126">
        <v>14.534800000000001</v>
      </c>
      <c r="R1752" s="126">
        <v>18.692599999999999</v>
      </c>
      <c r="S1752" s="119" t="s">
        <v>1829</v>
      </c>
    </row>
    <row r="1753" spans="1:19" x14ac:dyDescent="0.3">
      <c r="A1753" s="122" t="s">
        <v>380</v>
      </c>
      <c r="B1753" s="122" t="s">
        <v>20</v>
      </c>
      <c r="C1753" s="122">
        <v>103490</v>
      </c>
      <c r="D1753" s="125">
        <v>44260</v>
      </c>
      <c r="E1753" s="126">
        <v>67.44</v>
      </c>
      <c r="F1753" s="126">
        <v>-1.7053</v>
      </c>
      <c r="G1753" s="126">
        <v>-0.4869</v>
      </c>
      <c r="H1753" s="126">
        <v>2.6328</v>
      </c>
      <c r="I1753" s="126">
        <v>-0.33989999999999998</v>
      </c>
      <c r="J1753" s="126">
        <v>0.74690000000000001</v>
      </c>
      <c r="K1753" s="126">
        <v>14.693899999999999</v>
      </c>
      <c r="L1753" s="126">
        <v>37.885899999999999</v>
      </c>
      <c r="M1753" s="126">
        <v>53.551900000000003</v>
      </c>
      <c r="N1753" s="126">
        <v>37.660699999999999</v>
      </c>
      <c r="O1753" s="126">
        <v>8.8704999999999998</v>
      </c>
      <c r="P1753" s="126">
        <v>12.760400000000001</v>
      </c>
      <c r="Q1753" s="126">
        <v>13.5799</v>
      </c>
      <c r="R1753" s="126">
        <v>11.4178</v>
      </c>
      <c r="S1753" s="119" t="s">
        <v>1818</v>
      </c>
    </row>
    <row r="1754" spans="1:19" x14ac:dyDescent="0.3">
      <c r="A1754" s="122" t="s">
        <v>380</v>
      </c>
      <c r="B1754" s="122" t="s">
        <v>39</v>
      </c>
      <c r="C1754" s="122">
        <v>141068</v>
      </c>
      <c r="D1754" s="125">
        <v>44260</v>
      </c>
      <c r="E1754" s="126">
        <v>66.55</v>
      </c>
      <c r="F1754" s="126">
        <v>-1.7132000000000001</v>
      </c>
      <c r="G1754" s="126">
        <v>-0.49340000000000001</v>
      </c>
      <c r="H1754" s="126">
        <v>2.6214</v>
      </c>
      <c r="I1754" s="126">
        <v>-0.35930000000000001</v>
      </c>
      <c r="J1754" s="126">
        <v>0.71130000000000004</v>
      </c>
      <c r="K1754" s="126">
        <v>14.563599999999999</v>
      </c>
      <c r="L1754" s="126">
        <v>37.528399999999998</v>
      </c>
      <c r="M1754" s="126">
        <v>52.988500000000002</v>
      </c>
      <c r="N1754" s="126">
        <v>36.990499999999997</v>
      </c>
      <c r="O1754" s="126">
        <v>8.4451999999999998</v>
      </c>
      <c r="P1754" s="126">
        <v>12.407999999999999</v>
      </c>
      <c r="Q1754" s="126">
        <v>13.2704</v>
      </c>
      <c r="R1754" s="126">
        <v>10.864800000000001</v>
      </c>
      <c r="S1754" s="119" t="s">
        <v>1818</v>
      </c>
    </row>
    <row r="1755" spans="1:19" x14ac:dyDescent="0.3">
      <c r="A1755" s="122" t="s">
        <v>380</v>
      </c>
      <c r="B1755" s="122" t="s">
        <v>40</v>
      </c>
      <c r="C1755" s="122">
        <v>101672</v>
      </c>
      <c r="D1755" s="125">
        <v>44260</v>
      </c>
      <c r="E1755" s="126">
        <v>167.15350000000001</v>
      </c>
      <c r="F1755" s="126">
        <v>-1.3251999999999999</v>
      </c>
      <c r="G1755" s="126">
        <v>-0.28070000000000001</v>
      </c>
      <c r="H1755" s="126">
        <v>2.5125000000000002</v>
      </c>
      <c r="I1755" s="126">
        <v>0.3584</v>
      </c>
      <c r="J1755" s="126">
        <v>1.0219</v>
      </c>
      <c r="K1755" s="126">
        <v>11.991400000000001</v>
      </c>
      <c r="L1755" s="126">
        <v>28.935199999999998</v>
      </c>
      <c r="M1755" s="126">
        <v>41.155799999999999</v>
      </c>
      <c r="N1755" s="126">
        <v>31.200900000000001</v>
      </c>
      <c r="O1755" s="126">
        <v>6.9572000000000003</v>
      </c>
      <c r="P1755" s="126">
        <v>16.4514</v>
      </c>
      <c r="Q1755" s="126">
        <v>18.3779</v>
      </c>
      <c r="R1755" s="126">
        <v>13.7341</v>
      </c>
      <c r="S1755" s="119" t="s">
        <v>1818</v>
      </c>
    </row>
    <row r="1756" spans="1:19" x14ac:dyDescent="0.3">
      <c r="A1756" s="122" t="s">
        <v>380</v>
      </c>
      <c r="B1756" s="122" t="s">
        <v>21</v>
      </c>
      <c r="C1756" s="122">
        <v>119231</v>
      </c>
      <c r="D1756" s="125">
        <v>44260</v>
      </c>
      <c r="E1756" s="126">
        <v>180.1275</v>
      </c>
      <c r="F1756" s="126">
        <v>-1.3223</v>
      </c>
      <c r="G1756" s="126">
        <v>-0.27179999999999999</v>
      </c>
      <c r="H1756" s="126">
        <v>2.5348999999999999</v>
      </c>
      <c r="I1756" s="126">
        <v>0.40389999999999998</v>
      </c>
      <c r="J1756" s="126">
        <v>1.1131</v>
      </c>
      <c r="K1756" s="126">
        <v>12.323700000000001</v>
      </c>
      <c r="L1756" s="126">
        <v>29.700700000000001</v>
      </c>
      <c r="M1756" s="126">
        <v>42.425899999999999</v>
      </c>
      <c r="N1756" s="126">
        <v>32.842199999999998</v>
      </c>
      <c r="O1756" s="126">
        <v>8.3986000000000001</v>
      </c>
      <c r="P1756" s="126">
        <v>17.767499999999998</v>
      </c>
      <c r="Q1756" s="126">
        <v>16.7591</v>
      </c>
      <c r="R1756" s="126">
        <v>15.404400000000001</v>
      </c>
      <c r="S1756" s="119" t="s">
        <v>1818</v>
      </c>
    </row>
    <row r="1757" spans="1:19" x14ac:dyDescent="0.3">
      <c r="A1757" s="122" t="s">
        <v>380</v>
      </c>
      <c r="B1757" s="122" t="s">
        <v>22</v>
      </c>
      <c r="C1757" s="122">
        <v>143835</v>
      </c>
      <c r="D1757" s="125">
        <v>44260</v>
      </c>
      <c r="E1757" s="126">
        <v>12.8446</v>
      </c>
      <c r="F1757" s="126">
        <v>-1.1482000000000001</v>
      </c>
      <c r="G1757" s="126">
        <v>-0.126</v>
      </c>
      <c r="H1757" s="126">
        <v>2.7502</v>
      </c>
      <c r="I1757" s="126">
        <v>1.5648</v>
      </c>
      <c r="J1757" s="126">
        <v>2.9108000000000001</v>
      </c>
      <c r="K1757" s="126">
        <v>13.327</v>
      </c>
      <c r="L1757" s="126">
        <v>27.646899999999999</v>
      </c>
      <c r="M1757" s="126">
        <v>39.442399999999999</v>
      </c>
      <c r="N1757" s="126">
        <v>25.507899999999999</v>
      </c>
      <c r="O1757" s="126"/>
      <c r="P1757" s="126"/>
      <c r="Q1757" s="126">
        <v>9.9207999999999998</v>
      </c>
      <c r="R1757" s="126">
        <v>16.218800000000002</v>
      </c>
      <c r="S1757" s="119" t="s">
        <v>1837</v>
      </c>
    </row>
    <row r="1758" spans="1:19" x14ac:dyDescent="0.3">
      <c r="A1758" s="122" t="s">
        <v>380</v>
      </c>
      <c r="B1758" s="122" t="s">
        <v>41</v>
      </c>
      <c r="C1758" s="122">
        <v>143837</v>
      </c>
      <c r="D1758" s="125">
        <v>44260</v>
      </c>
      <c r="E1758" s="126">
        <v>12.357799999999999</v>
      </c>
      <c r="F1758" s="126">
        <v>-1.151</v>
      </c>
      <c r="G1758" s="126">
        <v>-0.13500000000000001</v>
      </c>
      <c r="H1758" s="126">
        <v>2.7282999999999999</v>
      </c>
      <c r="I1758" s="126">
        <v>1.5214000000000001</v>
      </c>
      <c r="J1758" s="126">
        <v>2.8231000000000002</v>
      </c>
      <c r="K1758" s="126">
        <v>13.015599999999999</v>
      </c>
      <c r="L1758" s="126">
        <v>26.943300000000001</v>
      </c>
      <c r="M1758" s="126">
        <v>38.289200000000001</v>
      </c>
      <c r="N1758" s="126">
        <v>24.0731</v>
      </c>
      <c r="O1758" s="126"/>
      <c r="P1758" s="126"/>
      <c r="Q1758" s="126">
        <v>8.3277000000000001</v>
      </c>
      <c r="R1758" s="126">
        <v>14.6914</v>
      </c>
      <c r="S1758" s="119" t="s">
        <v>1837</v>
      </c>
    </row>
    <row r="1759" spans="1:19" x14ac:dyDescent="0.3">
      <c r="A1759" s="122" t="s">
        <v>380</v>
      </c>
      <c r="B1759" s="122" t="s">
        <v>23</v>
      </c>
      <c r="C1759" s="122">
        <v>144213</v>
      </c>
      <c r="D1759" s="125">
        <v>44260</v>
      </c>
      <c r="E1759" s="126">
        <v>12.3827</v>
      </c>
      <c r="F1759" s="126">
        <v>-1.1842999999999999</v>
      </c>
      <c r="G1759" s="126">
        <v>-0.18140000000000001</v>
      </c>
      <c r="H1759" s="126">
        <v>2.6128</v>
      </c>
      <c r="I1759" s="126">
        <v>1.0469999999999999</v>
      </c>
      <c r="J1759" s="126">
        <v>1.9337</v>
      </c>
      <c r="K1759" s="126">
        <v>11.751200000000001</v>
      </c>
      <c r="L1759" s="126">
        <v>25.651499999999999</v>
      </c>
      <c r="M1759" s="126">
        <v>37.099600000000002</v>
      </c>
      <c r="N1759" s="126">
        <v>24.4755</v>
      </c>
      <c r="O1759" s="126"/>
      <c r="P1759" s="126"/>
      <c r="Q1759" s="126">
        <v>8.6049000000000007</v>
      </c>
      <c r="R1759" s="126">
        <v>15.980600000000001</v>
      </c>
      <c r="S1759" s="119" t="s">
        <v>1822</v>
      </c>
    </row>
    <row r="1760" spans="1:19" x14ac:dyDescent="0.3">
      <c r="A1760" s="122" t="s">
        <v>380</v>
      </c>
      <c r="B1760" s="122" t="s">
        <v>42</v>
      </c>
      <c r="C1760" s="122">
        <v>144212</v>
      </c>
      <c r="D1760" s="125">
        <v>44260</v>
      </c>
      <c r="E1760" s="126">
        <v>11.8986</v>
      </c>
      <c r="F1760" s="126">
        <v>-1.1867000000000001</v>
      </c>
      <c r="G1760" s="126">
        <v>-0.19040000000000001</v>
      </c>
      <c r="H1760" s="126">
        <v>2.5909</v>
      </c>
      <c r="I1760" s="126">
        <v>1.0042</v>
      </c>
      <c r="J1760" s="126">
        <v>1.8472</v>
      </c>
      <c r="K1760" s="126">
        <v>11.4435</v>
      </c>
      <c r="L1760" s="126">
        <v>24.963000000000001</v>
      </c>
      <c r="M1760" s="126">
        <v>35.971600000000002</v>
      </c>
      <c r="N1760" s="126">
        <v>23.0593</v>
      </c>
      <c r="O1760" s="126"/>
      <c r="P1760" s="126"/>
      <c r="Q1760" s="126">
        <v>6.9447999999999999</v>
      </c>
      <c r="R1760" s="126">
        <v>14.3863</v>
      </c>
      <c r="S1760" s="119" t="s">
        <v>1822</v>
      </c>
    </row>
    <row r="1761" spans="1:19" x14ac:dyDescent="0.3">
      <c r="A1761" s="122" t="s">
        <v>380</v>
      </c>
      <c r="B1761" s="122" t="s">
        <v>43</v>
      </c>
      <c r="C1761" s="122">
        <v>100496</v>
      </c>
      <c r="D1761" s="125">
        <v>44260</v>
      </c>
      <c r="E1761" s="126">
        <v>328.09780000000001</v>
      </c>
      <c r="F1761" s="126">
        <v>-1.4474</v>
      </c>
      <c r="G1761" s="126">
        <v>-0.34189999999999998</v>
      </c>
      <c r="H1761" s="126">
        <v>2.7029000000000001</v>
      </c>
      <c r="I1761" s="126">
        <v>1.7716000000000001</v>
      </c>
      <c r="J1761" s="126">
        <v>4.6994999999999996</v>
      </c>
      <c r="K1761" s="126">
        <v>24.047699999999999</v>
      </c>
      <c r="L1761" s="126">
        <v>50.256599999999999</v>
      </c>
      <c r="M1761" s="126">
        <v>69.782600000000002</v>
      </c>
      <c r="N1761" s="126">
        <v>48.972099999999998</v>
      </c>
      <c r="O1761" s="126">
        <v>7.5319000000000003</v>
      </c>
      <c r="P1761" s="126">
        <v>14.0718</v>
      </c>
      <c r="Q1761" s="126">
        <v>17.129899999999999</v>
      </c>
      <c r="R1761" s="126">
        <v>15.292299999999999</v>
      </c>
      <c r="S1761" s="119" t="s">
        <v>1835</v>
      </c>
    </row>
    <row r="1762" spans="1:19" x14ac:dyDescent="0.3">
      <c r="A1762" s="122" t="s">
        <v>380</v>
      </c>
      <c r="B1762" s="122" t="s">
        <v>24</v>
      </c>
      <c r="C1762" s="122">
        <v>118494</v>
      </c>
      <c r="D1762" s="125">
        <v>44260</v>
      </c>
      <c r="E1762" s="126">
        <v>348.80070000000001</v>
      </c>
      <c r="F1762" s="126">
        <v>-1.4452</v>
      </c>
      <c r="G1762" s="126">
        <v>-0.33489999999999998</v>
      </c>
      <c r="H1762" s="126">
        <v>2.7197</v>
      </c>
      <c r="I1762" s="126">
        <v>1.8057000000000001</v>
      </c>
      <c r="J1762" s="126">
        <v>4.7702999999999998</v>
      </c>
      <c r="K1762" s="126">
        <v>24.332599999999999</v>
      </c>
      <c r="L1762" s="126">
        <v>50.954099999999997</v>
      </c>
      <c r="M1762" s="126">
        <v>70.993600000000001</v>
      </c>
      <c r="N1762" s="126">
        <v>50.429499999999997</v>
      </c>
      <c r="O1762" s="126">
        <v>8.4710999999999999</v>
      </c>
      <c r="P1762" s="126">
        <v>15.0107</v>
      </c>
      <c r="Q1762" s="126">
        <v>13.2669</v>
      </c>
      <c r="R1762" s="126">
        <v>16.3598</v>
      </c>
      <c r="S1762" s="119" t="s">
        <v>1835</v>
      </c>
    </row>
    <row r="1763" spans="1:19" x14ac:dyDescent="0.3">
      <c r="A1763" s="122" t="s">
        <v>380</v>
      </c>
      <c r="B1763" s="122" t="s">
        <v>25</v>
      </c>
      <c r="C1763" s="122">
        <v>145473</v>
      </c>
      <c r="D1763" s="125">
        <v>44260</v>
      </c>
      <c r="E1763" s="126">
        <v>14.2</v>
      </c>
      <c r="F1763" s="126">
        <v>-1.2517</v>
      </c>
      <c r="G1763" s="126">
        <v>-0.62980000000000003</v>
      </c>
      <c r="H1763" s="126">
        <v>1.9382999999999999</v>
      </c>
      <c r="I1763" s="126">
        <v>0</v>
      </c>
      <c r="J1763" s="126">
        <v>1.9382999999999999</v>
      </c>
      <c r="K1763" s="126">
        <v>14.979799999999999</v>
      </c>
      <c r="L1763" s="126">
        <v>31.8477</v>
      </c>
      <c r="M1763" s="126">
        <v>48.535600000000002</v>
      </c>
      <c r="N1763" s="126">
        <v>41.8581</v>
      </c>
      <c r="O1763" s="126"/>
      <c r="P1763" s="126"/>
      <c r="Q1763" s="126">
        <v>16.8703</v>
      </c>
      <c r="R1763" s="126">
        <v>17.503699999999998</v>
      </c>
      <c r="S1763" s="119"/>
    </row>
    <row r="1764" spans="1:19" x14ac:dyDescent="0.3">
      <c r="A1764" s="122" t="s">
        <v>380</v>
      </c>
      <c r="B1764" s="122" t="s">
        <v>44</v>
      </c>
      <c r="C1764" s="122">
        <v>145471</v>
      </c>
      <c r="D1764" s="125">
        <v>44260</v>
      </c>
      <c r="E1764" s="126">
        <v>13.95</v>
      </c>
      <c r="F1764" s="126">
        <v>-1.204</v>
      </c>
      <c r="G1764" s="126">
        <v>-0.64100000000000001</v>
      </c>
      <c r="H1764" s="126">
        <v>1.9737</v>
      </c>
      <c r="I1764" s="126">
        <v>0</v>
      </c>
      <c r="J1764" s="126">
        <v>1.8992</v>
      </c>
      <c r="K1764" s="126">
        <v>14.8148</v>
      </c>
      <c r="L1764" s="126">
        <v>31.479700000000001</v>
      </c>
      <c r="M1764" s="126">
        <v>47.775399999999998</v>
      </c>
      <c r="N1764" s="126">
        <v>41.051600000000001</v>
      </c>
      <c r="O1764" s="126"/>
      <c r="P1764" s="126"/>
      <c r="Q1764" s="126">
        <v>15.9511</v>
      </c>
      <c r="R1764" s="126">
        <v>16.579499999999999</v>
      </c>
      <c r="S1764" s="119"/>
    </row>
    <row r="1765" spans="1:19" x14ac:dyDescent="0.3">
      <c r="A1765" s="122" t="s">
        <v>380</v>
      </c>
      <c r="B1765" s="122" t="s">
        <v>26</v>
      </c>
      <c r="C1765" s="122">
        <v>120751</v>
      </c>
      <c r="D1765" s="125">
        <v>44260</v>
      </c>
      <c r="E1765" s="126">
        <v>89.077500000000001</v>
      </c>
      <c r="F1765" s="126">
        <v>-1.1073999999999999</v>
      </c>
      <c r="G1765" s="126">
        <v>-0.2049</v>
      </c>
      <c r="H1765" s="126">
        <v>2.448</v>
      </c>
      <c r="I1765" s="126">
        <v>0.59240000000000004</v>
      </c>
      <c r="J1765" s="126">
        <v>0.80479999999999996</v>
      </c>
      <c r="K1765" s="126">
        <v>13.712400000000001</v>
      </c>
      <c r="L1765" s="126">
        <v>34.811100000000003</v>
      </c>
      <c r="M1765" s="126">
        <v>50.514000000000003</v>
      </c>
      <c r="N1765" s="126">
        <v>35.029699999999998</v>
      </c>
      <c r="O1765" s="126">
        <v>13.613099999999999</v>
      </c>
      <c r="P1765" s="126">
        <v>15.6153</v>
      </c>
      <c r="Q1765" s="126">
        <v>13.1851</v>
      </c>
      <c r="R1765" s="126">
        <v>20.401199999999999</v>
      </c>
      <c r="S1765" s="118"/>
    </row>
    <row r="1766" spans="1:19" x14ac:dyDescent="0.3">
      <c r="A1766" s="122" t="s">
        <v>380</v>
      </c>
      <c r="B1766" s="122" t="s">
        <v>45</v>
      </c>
      <c r="C1766" s="122">
        <v>103098</v>
      </c>
      <c r="D1766" s="125">
        <v>44260</v>
      </c>
      <c r="E1766" s="126">
        <v>83.961299999999994</v>
      </c>
      <c r="F1766" s="126">
        <v>-1.1094999999999999</v>
      </c>
      <c r="G1766" s="126">
        <v>-0.2114</v>
      </c>
      <c r="H1766" s="126">
        <v>2.4333999999999998</v>
      </c>
      <c r="I1766" s="126">
        <v>0.56430000000000002</v>
      </c>
      <c r="J1766" s="126">
        <v>0.74950000000000006</v>
      </c>
      <c r="K1766" s="126">
        <v>13.5207</v>
      </c>
      <c r="L1766" s="126">
        <v>34.3626</v>
      </c>
      <c r="M1766" s="126">
        <v>49.768300000000004</v>
      </c>
      <c r="N1766" s="126">
        <v>34.144500000000001</v>
      </c>
      <c r="O1766" s="126">
        <v>12.8446</v>
      </c>
      <c r="P1766" s="126">
        <v>14.8024</v>
      </c>
      <c r="Q1766" s="126">
        <v>14.5779</v>
      </c>
      <c r="R1766" s="126">
        <v>19.624600000000001</v>
      </c>
    </row>
    <row r="1767" spans="1:19" x14ac:dyDescent="0.3">
      <c r="A1767" s="127" t="s">
        <v>27</v>
      </c>
      <c r="B1767" s="122"/>
      <c r="C1767" s="122"/>
      <c r="D1767" s="122"/>
      <c r="E1767" s="122"/>
      <c r="F1767" s="128">
        <f t="shared" ref="F1767:R1767" si="75">AVERAGE(F1735:F1766)</f>
        <v>-1.3848718750000002</v>
      </c>
      <c r="G1767" s="128">
        <f t="shared" si="75"/>
        <v>-0.28576562499999997</v>
      </c>
      <c r="H1767" s="128">
        <f t="shared" si="75"/>
        <v>2.5883937500000003</v>
      </c>
      <c r="I1767" s="128">
        <f t="shared" si="75"/>
        <v>1.082540625</v>
      </c>
      <c r="J1767" s="128">
        <f t="shared" si="75"/>
        <v>2.8063531249999998</v>
      </c>
      <c r="K1767" s="128">
        <f t="shared" si="75"/>
        <v>15.631006250000002</v>
      </c>
      <c r="L1767" s="128">
        <f t="shared" si="75"/>
        <v>34.82271875</v>
      </c>
      <c r="M1767" s="128">
        <f t="shared" si="75"/>
        <v>52.390106249999981</v>
      </c>
      <c r="N1767" s="128">
        <f t="shared" si="75"/>
        <v>36.074987499999999</v>
      </c>
      <c r="O1767" s="128">
        <f t="shared" si="75"/>
        <v>7.8044916666666664</v>
      </c>
      <c r="P1767" s="128">
        <f t="shared" si="75"/>
        <v>14.686724999999996</v>
      </c>
      <c r="Q1767" s="128">
        <f t="shared" si="75"/>
        <v>14.099228125</v>
      </c>
      <c r="R1767" s="128">
        <f t="shared" si="75"/>
        <v>15.44905</v>
      </c>
    </row>
    <row r="1768" spans="1:19" x14ac:dyDescent="0.3">
      <c r="A1768" s="127" t="s">
        <v>408</v>
      </c>
      <c r="B1768" s="122"/>
      <c r="C1768" s="122"/>
      <c r="D1768" s="122"/>
      <c r="E1768" s="122"/>
      <c r="F1768" s="128">
        <f t="shared" ref="F1768:R1768" si="76">MEDIAN(F1735:F1766)</f>
        <v>-1.35195</v>
      </c>
      <c r="G1768" s="128">
        <f t="shared" si="76"/>
        <v>-0.30779999999999996</v>
      </c>
      <c r="H1768" s="128">
        <f t="shared" si="76"/>
        <v>2.6358999999999999</v>
      </c>
      <c r="I1768" s="128">
        <f t="shared" si="76"/>
        <v>0.85650000000000004</v>
      </c>
      <c r="J1768" s="128">
        <f t="shared" si="76"/>
        <v>2.1460499999999998</v>
      </c>
      <c r="K1768" s="128">
        <f t="shared" si="76"/>
        <v>15.104500000000002</v>
      </c>
      <c r="L1768" s="128">
        <f t="shared" si="76"/>
        <v>34.226700000000001</v>
      </c>
      <c r="M1768" s="128">
        <f t="shared" si="76"/>
        <v>51.730150000000002</v>
      </c>
      <c r="N1768" s="128">
        <f t="shared" si="76"/>
        <v>35.046999999999997</v>
      </c>
      <c r="O1768" s="128">
        <f t="shared" si="76"/>
        <v>8.3937500000000007</v>
      </c>
      <c r="P1768" s="128">
        <f t="shared" si="76"/>
        <v>14.989049999999999</v>
      </c>
      <c r="Q1768" s="128">
        <f t="shared" si="76"/>
        <v>14.757850000000001</v>
      </c>
      <c r="R1768" s="128">
        <f t="shared" si="76"/>
        <v>15.7593</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5"/>
      <c r="B1" s="165"/>
      <c r="C1" s="165"/>
      <c r="D1" s="165" t="s">
        <v>115</v>
      </c>
      <c r="E1" s="165"/>
      <c r="F1" s="165" t="s">
        <v>116</v>
      </c>
      <c r="G1" s="165"/>
      <c r="H1" s="165" t="s">
        <v>117</v>
      </c>
      <c r="I1" s="165"/>
      <c r="J1" s="165" t="s">
        <v>47</v>
      </c>
      <c r="K1" s="165"/>
      <c r="L1" s="165" t="s">
        <v>48</v>
      </c>
      <c r="M1" s="165"/>
      <c r="N1" s="165" t="s">
        <v>1</v>
      </c>
      <c r="O1" s="165"/>
      <c r="P1" s="165" t="s">
        <v>2</v>
      </c>
      <c r="Q1" s="165"/>
      <c r="R1" s="165" t="s">
        <v>3</v>
      </c>
      <c r="S1" s="165"/>
      <c r="T1" s="165" t="s">
        <v>4</v>
      </c>
      <c r="U1" s="165"/>
      <c r="V1" s="165" t="s">
        <v>5</v>
      </c>
      <c r="W1" s="165"/>
      <c r="X1" s="165" t="s">
        <v>6</v>
      </c>
      <c r="Y1" s="165"/>
      <c r="Z1" s="100" t="s">
        <v>46</v>
      </c>
      <c r="AA1" s="165" t="s">
        <v>402</v>
      </c>
    </row>
    <row r="2" spans="1:27" x14ac:dyDescent="0.3">
      <c r="A2" s="165"/>
      <c r="B2" s="165"/>
      <c r="C2" s="165"/>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5"/>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5"/>
      <c r="B4" s="165"/>
      <c r="C4" s="165"/>
      <c r="D4" s="165" t="s">
        <v>115</v>
      </c>
      <c r="E4" s="165"/>
      <c r="F4" s="165" t="s">
        <v>116</v>
      </c>
      <c r="G4" s="165"/>
      <c r="H4" s="165" t="s">
        <v>117</v>
      </c>
      <c r="I4" s="165"/>
      <c r="J4" s="165" t="s">
        <v>47</v>
      </c>
      <c r="K4" s="165"/>
      <c r="L4" s="165" t="s">
        <v>48</v>
      </c>
      <c r="M4" s="165"/>
      <c r="N4" s="165" t="s">
        <v>1</v>
      </c>
      <c r="O4" s="165"/>
      <c r="P4" s="165" t="s">
        <v>2</v>
      </c>
      <c r="Q4" s="165"/>
      <c r="R4" s="165" t="s">
        <v>3</v>
      </c>
      <c r="S4" s="165"/>
      <c r="T4" s="165" t="s">
        <v>4</v>
      </c>
      <c r="U4" s="165"/>
      <c r="V4" s="165" t="s">
        <v>5</v>
      </c>
      <c r="W4" s="165"/>
      <c r="X4" s="165" t="s">
        <v>6</v>
      </c>
      <c r="Y4" s="165"/>
      <c r="Z4" s="107" t="s">
        <v>46</v>
      </c>
      <c r="AA4" s="165" t="s">
        <v>402</v>
      </c>
    </row>
    <row r="5" spans="1:27" x14ac:dyDescent="0.3">
      <c r="A5" s="165"/>
      <c r="B5" s="165"/>
      <c r="C5" s="165"/>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5"/>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5"/>
      <c r="B24" s="165"/>
      <c r="C24" s="165"/>
      <c r="D24" s="107"/>
      <c r="E24" s="107"/>
      <c r="F24" s="107"/>
      <c r="G24" s="107"/>
      <c r="H24" s="107"/>
      <c r="I24" s="107"/>
      <c r="J24" s="107"/>
      <c r="K24" s="107"/>
      <c r="L24" s="107"/>
      <c r="M24" s="107"/>
      <c r="N24" s="165" t="s">
        <v>1</v>
      </c>
      <c r="O24" s="165"/>
      <c r="P24" s="165" t="s">
        <v>2</v>
      </c>
      <c r="Q24" s="165"/>
      <c r="R24" s="165" t="s">
        <v>3</v>
      </c>
      <c r="S24" s="165"/>
      <c r="T24" s="165" t="s">
        <v>4</v>
      </c>
      <c r="U24" s="165"/>
      <c r="V24" s="165" t="s">
        <v>5</v>
      </c>
      <c r="W24" s="165"/>
      <c r="X24" s="165" t="s">
        <v>6</v>
      </c>
      <c r="Y24" s="165"/>
      <c r="Z24" s="107" t="s">
        <v>46</v>
      </c>
      <c r="AA24" s="165" t="s">
        <v>402</v>
      </c>
      <c r="AB24" s="99"/>
      <c r="AC24" s="99"/>
    </row>
    <row r="25" spans="1:29" x14ac:dyDescent="0.3">
      <c r="A25" s="165"/>
      <c r="B25" s="165"/>
      <c r="C25" s="165"/>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5"/>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5"/>
      <c r="B44" s="165"/>
      <c r="C44" s="165"/>
      <c r="D44" s="107"/>
      <c r="E44" s="107"/>
      <c r="F44" s="107"/>
      <c r="G44" s="107"/>
      <c r="H44" s="107"/>
      <c r="I44" s="107"/>
      <c r="J44" s="165" t="s">
        <v>47</v>
      </c>
      <c r="K44" s="165"/>
      <c r="L44" s="165" t="s">
        <v>48</v>
      </c>
      <c r="M44" s="165"/>
      <c r="N44" s="165" t="s">
        <v>1</v>
      </c>
      <c r="O44" s="165"/>
      <c r="P44" s="165" t="s">
        <v>2</v>
      </c>
      <c r="Q44" s="165"/>
      <c r="R44" s="165" t="s">
        <v>3</v>
      </c>
      <c r="S44" s="165"/>
      <c r="V44" s="102"/>
      <c r="W44" s="102"/>
      <c r="X44" s="102"/>
      <c r="Y44" s="102"/>
      <c r="Z44" s="107" t="s">
        <v>46</v>
      </c>
      <c r="AA44" s="165" t="s">
        <v>402</v>
      </c>
    </row>
    <row r="45" spans="1:29" x14ac:dyDescent="0.3">
      <c r="A45" s="165"/>
      <c r="B45" s="165"/>
      <c r="C45" s="165"/>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5"/>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5"/>
      <c r="B51" s="165"/>
      <c r="C51" s="165"/>
      <c r="D51" s="107"/>
      <c r="E51" s="107"/>
      <c r="F51" s="107"/>
      <c r="G51" s="107"/>
      <c r="H51" s="107"/>
      <c r="I51" s="107"/>
      <c r="J51" s="165" t="s">
        <v>47</v>
      </c>
      <c r="K51" s="165"/>
      <c r="L51" s="165" t="s">
        <v>48</v>
      </c>
      <c r="M51" s="165"/>
      <c r="N51" s="165" t="s">
        <v>1</v>
      </c>
      <c r="O51" s="165"/>
      <c r="P51" s="165" t="s">
        <v>2</v>
      </c>
      <c r="Q51" s="165"/>
      <c r="R51" s="165" t="s">
        <v>3</v>
      </c>
      <c r="S51" s="165"/>
      <c r="Z51" s="107" t="s">
        <v>46</v>
      </c>
      <c r="AA51" s="165" t="s">
        <v>402</v>
      </c>
    </row>
    <row r="52" spans="1:27" x14ac:dyDescent="0.3">
      <c r="A52" s="165"/>
      <c r="B52" s="165"/>
      <c r="C52" s="165"/>
      <c r="D52" s="107"/>
      <c r="E52" s="107"/>
      <c r="F52" s="107"/>
      <c r="G52" s="107"/>
      <c r="H52" s="107"/>
      <c r="I52" s="107"/>
      <c r="J52" s="107" t="s">
        <v>0</v>
      </c>
      <c r="K52" s="107"/>
      <c r="L52" s="107" t="s">
        <v>0</v>
      </c>
      <c r="M52" s="107"/>
      <c r="N52" s="107" t="s">
        <v>0</v>
      </c>
      <c r="O52" s="107"/>
      <c r="P52" s="107" t="s">
        <v>0</v>
      </c>
      <c r="Q52" s="107"/>
      <c r="R52" s="107" t="s">
        <v>0</v>
      </c>
      <c r="S52" s="107"/>
      <c r="Z52" s="107" t="s">
        <v>0</v>
      </c>
      <c r="AA52" s="165"/>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5"/>
      <c r="B58" s="165"/>
      <c r="C58" s="165"/>
      <c r="D58" s="107"/>
      <c r="E58" s="107"/>
      <c r="F58" s="107"/>
      <c r="G58" s="107"/>
      <c r="H58" s="107"/>
      <c r="I58" s="107"/>
      <c r="J58" s="107"/>
      <c r="K58" s="107"/>
      <c r="L58" s="165" t="s">
        <v>48</v>
      </c>
      <c r="M58" s="165"/>
      <c r="N58" s="165" t="s">
        <v>1</v>
      </c>
      <c r="O58" s="165"/>
      <c r="P58" s="165" t="s">
        <v>2</v>
      </c>
      <c r="Q58" s="165"/>
      <c r="R58" s="165" t="s">
        <v>3</v>
      </c>
      <c r="S58" s="165"/>
      <c r="T58" s="165" t="s">
        <v>4</v>
      </c>
      <c r="U58" s="165"/>
      <c r="V58" s="165" t="s">
        <v>5</v>
      </c>
      <c r="W58" s="165"/>
      <c r="Z58" s="107" t="s">
        <v>46</v>
      </c>
      <c r="AA58" s="165" t="s">
        <v>402</v>
      </c>
    </row>
    <row r="59" spans="1:27" x14ac:dyDescent="0.3">
      <c r="A59" s="165"/>
      <c r="B59" s="165"/>
      <c r="C59" s="165"/>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5"/>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5"/>
      <c r="B92" s="165"/>
      <c r="C92" s="165"/>
      <c r="D92" s="107"/>
      <c r="E92" s="107"/>
      <c r="F92" s="107"/>
      <c r="G92" s="107"/>
      <c r="H92" s="107"/>
      <c r="I92" s="107"/>
      <c r="J92" s="107"/>
      <c r="K92" s="107"/>
      <c r="L92" s="165" t="s">
        <v>48</v>
      </c>
      <c r="M92" s="165"/>
      <c r="N92" s="165" t="s">
        <v>1</v>
      </c>
      <c r="O92" s="165"/>
      <c r="P92" s="165" t="s">
        <v>2</v>
      </c>
      <c r="Q92" s="165"/>
      <c r="R92" s="165" t="s">
        <v>3</v>
      </c>
      <c r="S92" s="165"/>
      <c r="T92" s="165" t="s">
        <v>4</v>
      </c>
      <c r="U92" s="165"/>
      <c r="V92" s="165" t="s">
        <v>5</v>
      </c>
      <c r="W92" s="165"/>
      <c r="Z92" s="107" t="s">
        <v>46</v>
      </c>
      <c r="AA92" s="165" t="s">
        <v>402</v>
      </c>
    </row>
    <row r="93" spans="1:27" x14ac:dyDescent="0.3">
      <c r="A93" s="165"/>
      <c r="B93" s="165"/>
      <c r="C93" s="165"/>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5"/>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5"/>
      <c r="B130" s="165"/>
      <c r="C130" s="165"/>
      <c r="D130" s="165" t="s">
        <v>115</v>
      </c>
      <c r="E130" s="165"/>
      <c r="F130" s="165" t="s">
        <v>116</v>
      </c>
      <c r="G130" s="165"/>
      <c r="H130" s="165" t="s">
        <v>117</v>
      </c>
      <c r="I130" s="165"/>
      <c r="J130" s="165" t="s">
        <v>47</v>
      </c>
      <c r="K130" s="165"/>
      <c r="L130" s="165" t="s">
        <v>48</v>
      </c>
      <c r="M130" s="165"/>
      <c r="N130" s="165" t="s">
        <v>1</v>
      </c>
      <c r="O130" s="165"/>
      <c r="P130" s="165" t="s">
        <v>2</v>
      </c>
      <c r="Q130" s="165"/>
      <c r="R130" s="165" t="s">
        <v>3</v>
      </c>
      <c r="S130" s="165"/>
      <c r="T130" s="165" t="s">
        <v>4</v>
      </c>
      <c r="U130" s="165"/>
      <c r="V130" s="165" t="s">
        <v>5</v>
      </c>
      <c r="W130" s="165"/>
      <c r="Z130" s="107" t="s">
        <v>46</v>
      </c>
      <c r="AA130" s="165" t="s">
        <v>402</v>
      </c>
    </row>
    <row r="131" spans="1:27" x14ac:dyDescent="0.3">
      <c r="A131" s="165"/>
      <c r="B131" s="165"/>
      <c r="C131" s="165"/>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5"/>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5"/>
      <c r="B177" s="165"/>
      <c r="C177" s="165"/>
      <c r="D177" s="165" t="s">
        <v>115</v>
      </c>
      <c r="E177" s="165"/>
      <c r="F177" s="165" t="s">
        <v>116</v>
      </c>
      <c r="G177" s="165"/>
      <c r="H177" s="165" t="s">
        <v>117</v>
      </c>
      <c r="I177" s="165"/>
      <c r="J177" s="165" t="s">
        <v>47</v>
      </c>
      <c r="K177" s="165"/>
      <c r="L177" s="165" t="s">
        <v>48</v>
      </c>
      <c r="M177" s="165"/>
      <c r="N177" s="165" t="s">
        <v>1</v>
      </c>
      <c r="O177" s="165"/>
      <c r="P177" s="165" t="s">
        <v>2</v>
      </c>
      <c r="Q177" s="165"/>
      <c r="R177" s="165" t="s">
        <v>3</v>
      </c>
      <c r="S177" s="165"/>
      <c r="T177" s="165" t="s">
        <v>4</v>
      </c>
      <c r="U177" s="165"/>
      <c r="V177" s="165" t="s">
        <v>5</v>
      </c>
      <c r="W177" s="165"/>
      <c r="Z177" s="107" t="s">
        <v>46</v>
      </c>
      <c r="AA177" s="165" t="s">
        <v>402</v>
      </c>
    </row>
    <row r="178" spans="1:27" x14ac:dyDescent="0.3">
      <c r="A178" s="165"/>
      <c r="B178" s="165"/>
      <c r="C178" s="165"/>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5"/>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5"/>
      <c r="B218" s="165"/>
      <c r="C218" s="165"/>
      <c r="D218" s="107"/>
      <c r="E218" s="107"/>
      <c r="F218" s="107"/>
      <c r="G218" s="107"/>
      <c r="H218" s="107"/>
      <c r="I218" s="107"/>
      <c r="J218" s="107"/>
      <c r="K218" s="107"/>
      <c r="L218" s="107"/>
      <c r="M218" s="107"/>
      <c r="N218" s="107"/>
      <c r="O218" s="107"/>
      <c r="P218" s="107"/>
      <c r="Q218" s="107"/>
      <c r="R218" s="107"/>
      <c r="S218" s="107"/>
      <c r="T218" s="165" t="s">
        <v>4</v>
      </c>
      <c r="U218" s="165"/>
      <c r="V218" s="165" t="s">
        <v>5</v>
      </c>
      <c r="W218" s="165"/>
      <c r="X218" s="165" t="s">
        <v>6</v>
      </c>
      <c r="Y218" s="165"/>
      <c r="Z218" s="107" t="s">
        <v>46</v>
      </c>
      <c r="AA218" s="165" t="s">
        <v>402</v>
      </c>
    </row>
    <row r="219" spans="1:27" x14ac:dyDescent="0.3">
      <c r="A219" s="165"/>
      <c r="B219" s="165"/>
      <c r="C219" s="165"/>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5"/>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5"/>
      <c r="B286" s="165"/>
      <c r="C286" s="165"/>
      <c r="D286" s="107"/>
      <c r="E286" s="107"/>
      <c r="F286" s="107"/>
      <c r="G286" s="107"/>
      <c r="H286" s="107"/>
      <c r="I286" s="107"/>
      <c r="J286" s="107"/>
      <c r="K286" s="107"/>
      <c r="L286" s="107"/>
      <c r="M286" s="107"/>
      <c r="N286" s="107"/>
      <c r="O286" s="107"/>
      <c r="P286" s="107"/>
      <c r="Q286" s="107"/>
      <c r="R286" s="107"/>
      <c r="S286" s="107"/>
      <c r="T286" s="165" t="s">
        <v>4</v>
      </c>
      <c r="U286" s="165"/>
      <c r="V286" s="165" t="s">
        <v>5</v>
      </c>
      <c r="W286" s="165"/>
      <c r="X286" s="165" t="s">
        <v>6</v>
      </c>
      <c r="Y286" s="165"/>
      <c r="Z286" s="107" t="s">
        <v>46</v>
      </c>
      <c r="AA286" s="165" t="s">
        <v>402</v>
      </c>
    </row>
    <row r="287" spans="1:27" x14ac:dyDescent="0.3">
      <c r="A287" s="165"/>
      <c r="B287" s="165"/>
      <c r="C287" s="165"/>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5"/>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5"/>
      <c r="B1" s="165"/>
      <c r="C1" s="165"/>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5"/>
      <c r="B2" s="165"/>
      <c r="C2" s="165"/>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5"/>
      <c r="B21" s="165"/>
      <c r="C21" s="165"/>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5"/>
      <c r="B22" s="165"/>
      <c r="C22" s="165"/>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5"/>
      <c r="B41" s="165"/>
      <c r="C41" s="165"/>
      <c r="D41" s="107"/>
      <c r="E41" s="107"/>
      <c r="F41" s="107"/>
      <c r="G41" s="107"/>
      <c r="H41" s="107"/>
      <c r="I41" s="107" t="s">
        <v>47</v>
      </c>
      <c r="J41" s="107" t="s">
        <v>48</v>
      </c>
      <c r="K41" s="107" t="s">
        <v>1</v>
      </c>
      <c r="L41" s="107" t="s">
        <v>2</v>
      </c>
      <c r="M41" s="107" t="s">
        <v>3</v>
      </c>
      <c r="O41" s="102"/>
      <c r="P41" s="102"/>
      <c r="Q41" s="107" t="s">
        <v>46</v>
      </c>
    </row>
    <row r="42" spans="1:17" x14ac:dyDescent="0.3">
      <c r="A42" s="165"/>
      <c r="B42" s="165"/>
      <c r="C42" s="165"/>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5"/>
      <c r="B48" s="165"/>
      <c r="C48" s="165"/>
      <c r="D48" s="107"/>
      <c r="E48" s="107"/>
      <c r="F48" s="107"/>
      <c r="G48" s="107"/>
      <c r="H48" s="107"/>
      <c r="I48" s="107" t="s">
        <v>47</v>
      </c>
      <c r="J48" s="107" t="s">
        <v>48</v>
      </c>
      <c r="K48" s="107" t="s">
        <v>1</v>
      </c>
      <c r="L48" s="107" t="s">
        <v>2</v>
      </c>
      <c r="M48" s="107" t="s">
        <v>3</v>
      </c>
      <c r="Q48" s="107" t="s">
        <v>46</v>
      </c>
    </row>
    <row r="49" spans="1:17" x14ac:dyDescent="0.3">
      <c r="A49" s="165"/>
      <c r="B49" s="165"/>
      <c r="C49" s="165"/>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5"/>
      <c r="B55" s="165"/>
      <c r="C55" s="165"/>
      <c r="D55" s="107"/>
      <c r="E55" s="107"/>
      <c r="F55" s="107"/>
      <c r="G55" s="107"/>
      <c r="H55" s="107"/>
      <c r="I55" s="107"/>
      <c r="J55" s="107" t="s">
        <v>48</v>
      </c>
      <c r="K55" s="107" t="s">
        <v>1</v>
      </c>
      <c r="L55" s="107" t="s">
        <v>2</v>
      </c>
      <c r="M55" s="107" t="s">
        <v>3</v>
      </c>
      <c r="N55" s="107" t="s">
        <v>4</v>
      </c>
      <c r="O55" s="107" t="s">
        <v>5</v>
      </c>
      <c r="Q55" s="107" t="s">
        <v>46</v>
      </c>
    </row>
    <row r="56" spans="1:17" x14ac:dyDescent="0.3">
      <c r="A56" s="165"/>
      <c r="B56" s="165"/>
      <c r="C56" s="165"/>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5"/>
      <c r="B89" s="165"/>
      <c r="C89" s="165"/>
      <c r="D89" s="107"/>
      <c r="E89" s="107"/>
      <c r="F89" s="107"/>
      <c r="G89" s="107"/>
      <c r="H89" s="107"/>
      <c r="I89" s="107"/>
      <c r="J89" s="107" t="s">
        <v>48</v>
      </c>
      <c r="K89" s="107" t="s">
        <v>1</v>
      </c>
      <c r="L89" s="107" t="s">
        <v>2</v>
      </c>
      <c r="M89" s="107" t="s">
        <v>3</v>
      </c>
      <c r="N89" s="107" t="s">
        <v>4</v>
      </c>
      <c r="O89" s="107" t="s">
        <v>5</v>
      </c>
      <c r="Q89" s="107" t="s">
        <v>46</v>
      </c>
    </row>
    <row r="90" spans="1:17" x14ac:dyDescent="0.3">
      <c r="A90" s="165"/>
      <c r="B90" s="165"/>
      <c r="C90" s="165"/>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5"/>
      <c r="B127" s="165"/>
      <c r="C127" s="165"/>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5"/>
      <c r="B128" s="165"/>
      <c r="C128" s="165"/>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5"/>
      <c r="B174" s="165"/>
      <c r="C174" s="165"/>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5"/>
      <c r="B175" s="165"/>
      <c r="C175" s="165"/>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5"/>
      <c r="B215" s="165"/>
      <c r="C215" s="165"/>
      <c r="D215" s="107"/>
      <c r="E215" s="107"/>
      <c r="F215" s="107"/>
      <c r="G215" s="107"/>
      <c r="H215" s="107"/>
      <c r="I215" s="107"/>
      <c r="J215" s="107"/>
      <c r="K215" s="107"/>
      <c r="L215" s="107"/>
      <c r="M215" s="107"/>
      <c r="N215" s="107" t="s">
        <v>4</v>
      </c>
      <c r="O215" s="107" t="s">
        <v>5</v>
      </c>
      <c r="P215" s="107" t="s">
        <v>6</v>
      </c>
      <c r="Q215" s="107" t="s">
        <v>46</v>
      </c>
    </row>
    <row r="216" spans="1:17" x14ac:dyDescent="0.3">
      <c r="A216" s="165"/>
      <c r="B216" s="165"/>
      <c r="C216" s="165"/>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5"/>
      <c r="B283" s="165"/>
      <c r="C283" s="165"/>
      <c r="D283" s="107"/>
      <c r="E283" s="107"/>
      <c r="F283" s="107"/>
      <c r="G283" s="107"/>
      <c r="H283" s="107"/>
      <c r="I283" s="107"/>
      <c r="J283" s="107"/>
      <c r="K283" s="107"/>
      <c r="L283" s="107"/>
      <c r="M283" s="107"/>
      <c r="N283" s="107" t="s">
        <v>4</v>
      </c>
      <c r="O283" s="107" t="s">
        <v>5</v>
      </c>
      <c r="P283" s="107" t="s">
        <v>6</v>
      </c>
      <c r="Q283" s="107" t="s">
        <v>46</v>
      </c>
    </row>
    <row r="284" spans="1:17" x14ac:dyDescent="0.3">
      <c r="A284" s="165"/>
      <c r="B284" s="165"/>
      <c r="C284" s="165"/>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6" t="s">
        <v>347</v>
      </c>
      <c r="C2" s="167"/>
      <c r="D2" s="167"/>
      <c r="E2" s="168"/>
    </row>
    <row r="3" spans="2:15" ht="15.75" customHeight="1" thickBot="1" x14ac:dyDescent="0.35">
      <c r="B3" s="169"/>
      <c r="C3" s="170"/>
      <c r="D3" s="170"/>
      <c r="E3" s="171"/>
    </row>
    <row r="5" spans="2:15" x14ac:dyDescent="0.3">
      <c r="B5" s="172" t="s">
        <v>398</v>
      </c>
      <c r="C5" s="172"/>
      <c r="D5" s="172"/>
      <c r="E5" s="172"/>
      <c r="F5" s="172"/>
      <c r="G5" s="172"/>
      <c r="H5" s="172"/>
      <c r="I5" s="172"/>
      <c r="J5" s="172"/>
      <c r="K5" s="172"/>
      <c r="L5" s="172"/>
      <c r="M5" s="172"/>
      <c r="N5" s="172"/>
    </row>
    <row r="7" spans="2:15" ht="15" customHeight="1" x14ac:dyDescent="0.3">
      <c r="B7" s="173" t="s">
        <v>399</v>
      </c>
      <c r="C7" s="173"/>
      <c r="D7" s="173"/>
      <c r="E7" s="173"/>
      <c r="F7" s="173"/>
      <c r="G7" s="173"/>
      <c r="H7" s="173"/>
      <c r="I7" s="173"/>
      <c r="J7" s="173"/>
      <c r="K7" s="173"/>
      <c r="L7" s="173"/>
      <c r="M7" s="173"/>
      <c r="N7" s="173"/>
      <c r="O7" s="173"/>
    </row>
    <row r="8" spans="2:15" x14ac:dyDescent="0.3">
      <c r="B8" s="173"/>
      <c r="C8" s="173"/>
      <c r="D8" s="173"/>
      <c r="E8" s="173"/>
      <c r="F8" s="173"/>
      <c r="G8" s="173"/>
      <c r="H8" s="173"/>
      <c r="I8" s="173"/>
      <c r="J8" s="173"/>
      <c r="K8" s="173"/>
      <c r="L8" s="173"/>
      <c r="M8" s="173"/>
      <c r="N8" s="173"/>
      <c r="O8" s="173"/>
    </row>
    <row r="9" spans="2:15" x14ac:dyDescent="0.3">
      <c r="B9" s="173"/>
      <c r="C9" s="173"/>
      <c r="D9" s="173"/>
      <c r="E9" s="173"/>
      <c r="F9" s="173"/>
      <c r="G9" s="173"/>
      <c r="H9" s="173"/>
      <c r="I9" s="173"/>
      <c r="J9" s="173"/>
      <c r="K9" s="173"/>
      <c r="L9" s="173"/>
      <c r="M9" s="173"/>
      <c r="N9" s="173"/>
      <c r="O9" s="173"/>
    </row>
    <row r="10" spans="2:15" x14ac:dyDescent="0.3">
      <c r="B10" s="173"/>
      <c r="C10" s="173"/>
      <c r="D10" s="173"/>
      <c r="E10" s="173"/>
      <c r="F10" s="173"/>
      <c r="G10" s="173"/>
      <c r="H10" s="173"/>
      <c r="I10" s="173"/>
      <c r="J10" s="173"/>
      <c r="K10" s="173"/>
      <c r="L10" s="173"/>
      <c r="M10" s="173"/>
      <c r="N10" s="173"/>
      <c r="O10" s="173"/>
    </row>
    <row r="11" spans="2:15" x14ac:dyDescent="0.3">
      <c r="B11" s="173"/>
      <c r="C11" s="173"/>
      <c r="D11" s="173"/>
      <c r="E11" s="173"/>
      <c r="F11" s="173"/>
      <c r="G11" s="173"/>
      <c r="H11" s="173"/>
      <c r="I11" s="173"/>
      <c r="J11" s="173"/>
      <c r="K11" s="173"/>
      <c r="L11" s="173"/>
      <c r="M11" s="173"/>
      <c r="N11" s="173"/>
      <c r="O11" s="173"/>
    </row>
    <row r="12" spans="2:15" x14ac:dyDescent="0.3">
      <c r="B12" s="173"/>
      <c r="C12" s="173"/>
      <c r="D12" s="173"/>
      <c r="E12" s="173"/>
      <c r="F12" s="173"/>
      <c r="G12" s="173"/>
      <c r="H12" s="173"/>
      <c r="I12" s="173"/>
      <c r="J12" s="173"/>
      <c r="K12" s="173"/>
      <c r="L12" s="173"/>
      <c r="M12" s="173"/>
      <c r="N12" s="173"/>
      <c r="O12" s="173"/>
    </row>
    <row r="13" spans="2:15" x14ac:dyDescent="0.3">
      <c r="B13" s="173"/>
      <c r="C13" s="173"/>
      <c r="D13" s="173"/>
      <c r="E13" s="173"/>
      <c r="F13" s="173"/>
      <c r="G13" s="173"/>
      <c r="H13" s="173"/>
      <c r="I13" s="173"/>
      <c r="J13" s="173"/>
      <c r="K13" s="173"/>
      <c r="L13" s="173"/>
      <c r="M13" s="173"/>
      <c r="N13" s="173"/>
      <c r="O13" s="173"/>
    </row>
    <row r="14" spans="2:15" x14ac:dyDescent="0.3">
      <c r="B14" s="173"/>
      <c r="C14" s="173"/>
      <c r="D14" s="173"/>
      <c r="E14" s="173"/>
      <c r="F14" s="173"/>
      <c r="G14" s="173"/>
      <c r="H14" s="173"/>
      <c r="I14" s="173"/>
      <c r="J14" s="173"/>
      <c r="K14" s="173"/>
      <c r="L14" s="173"/>
      <c r="M14" s="173"/>
      <c r="N14" s="173"/>
      <c r="O14" s="173"/>
    </row>
    <row r="15" spans="2:15" x14ac:dyDescent="0.3">
      <c r="B15" s="173"/>
      <c r="C15" s="173"/>
      <c r="D15" s="173"/>
      <c r="E15" s="173"/>
      <c r="F15" s="173"/>
      <c r="G15" s="173"/>
      <c r="H15" s="173"/>
      <c r="I15" s="173"/>
      <c r="J15" s="173"/>
      <c r="K15" s="173"/>
      <c r="L15" s="173"/>
      <c r="M15" s="173"/>
      <c r="N15" s="173"/>
      <c r="O15" s="173"/>
    </row>
    <row r="16" spans="2:15" x14ac:dyDescent="0.3">
      <c r="B16" s="173"/>
      <c r="C16" s="173"/>
      <c r="D16" s="173"/>
      <c r="E16" s="173"/>
      <c r="F16" s="173"/>
      <c r="G16" s="173"/>
      <c r="H16" s="173"/>
      <c r="I16" s="173"/>
      <c r="J16" s="173"/>
      <c r="K16" s="173"/>
      <c r="L16" s="173"/>
      <c r="M16" s="173"/>
      <c r="N16" s="173"/>
      <c r="O16" s="173"/>
    </row>
    <row r="17" spans="2:15" x14ac:dyDescent="0.3">
      <c r="B17" s="173"/>
      <c r="C17" s="173"/>
      <c r="D17" s="173"/>
      <c r="E17" s="173"/>
      <c r="F17" s="173"/>
      <c r="G17" s="173"/>
      <c r="H17" s="173"/>
      <c r="I17" s="173"/>
      <c r="J17" s="173"/>
      <c r="K17" s="173"/>
      <c r="L17" s="173"/>
      <c r="M17" s="173"/>
      <c r="N17" s="173"/>
      <c r="O17" s="173"/>
    </row>
    <row r="18" spans="2:15" x14ac:dyDescent="0.3">
      <c r="B18" s="173"/>
      <c r="C18" s="173"/>
      <c r="D18" s="173"/>
      <c r="E18" s="173"/>
      <c r="F18" s="173"/>
      <c r="G18" s="173"/>
      <c r="H18" s="173"/>
      <c r="I18" s="173"/>
      <c r="J18" s="173"/>
      <c r="K18" s="173"/>
      <c r="L18" s="173"/>
      <c r="M18" s="173"/>
      <c r="N18" s="173"/>
      <c r="O18" s="173"/>
    </row>
    <row r="19" spans="2:15" x14ac:dyDescent="0.3">
      <c r="B19" s="173"/>
      <c r="C19" s="173"/>
      <c r="D19" s="173"/>
      <c r="E19" s="173"/>
      <c r="F19" s="173"/>
      <c r="G19" s="173"/>
      <c r="H19" s="173"/>
      <c r="I19" s="173"/>
      <c r="J19" s="173"/>
      <c r="K19" s="173"/>
      <c r="L19" s="173"/>
      <c r="M19" s="173"/>
      <c r="N19" s="173"/>
      <c r="O19" s="173"/>
    </row>
    <row r="20" spans="2:15" x14ac:dyDescent="0.3">
      <c r="B20" s="173"/>
      <c r="C20" s="173"/>
      <c r="D20" s="173"/>
      <c r="E20" s="173"/>
      <c r="F20" s="173"/>
      <c r="G20" s="173"/>
      <c r="H20" s="173"/>
      <c r="I20" s="173"/>
      <c r="J20" s="173"/>
      <c r="K20" s="173"/>
      <c r="L20" s="173"/>
      <c r="M20" s="173"/>
      <c r="N20" s="173"/>
      <c r="O20" s="173"/>
    </row>
    <row r="21" spans="2:15" x14ac:dyDescent="0.3">
      <c r="B21" s="97"/>
      <c r="C21" s="97"/>
      <c r="D21" s="97"/>
      <c r="E21" s="97"/>
      <c r="F21" s="97"/>
      <c r="G21" s="97"/>
      <c r="H21" s="97"/>
      <c r="I21" s="97"/>
      <c r="J21" s="97"/>
      <c r="K21" s="97"/>
      <c r="L21" s="97"/>
      <c r="M21" s="97"/>
      <c r="N21" s="97"/>
      <c r="O21" s="97"/>
    </row>
    <row r="22" spans="2:15" ht="15" customHeight="1" x14ac:dyDescent="0.3">
      <c r="B22" s="174" t="s">
        <v>400</v>
      </c>
      <c r="C22" s="174"/>
      <c r="D22" s="174"/>
      <c r="E22" s="174"/>
      <c r="F22" s="174"/>
      <c r="G22" s="174"/>
      <c r="H22" s="174"/>
      <c r="I22" s="174"/>
      <c r="J22" s="174"/>
      <c r="K22" s="174"/>
      <c r="L22" s="174"/>
      <c r="M22" s="174"/>
      <c r="N22" s="174"/>
      <c r="O22" s="174"/>
    </row>
    <row r="23" spans="2:15" x14ac:dyDescent="0.3">
      <c r="B23" s="174"/>
      <c r="C23" s="174"/>
      <c r="D23" s="174"/>
      <c r="E23" s="174"/>
      <c r="F23" s="174"/>
      <c r="G23" s="174"/>
      <c r="H23" s="174"/>
      <c r="I23" s="174"/>
      <c r="J23" s="174"/>
      <c r="K23" s="174"/>
      <c r="L23" s="174"/>
      <c r="M23" s="174"/>
      <c r="N23" s="174"/>
      <c r="O23" s="174"/>
    </row>
    <row r="24" spans="2:15" x14ac:dyDescent="0.3">
      <c r="B24" s="174"/>
      <c r="C24" s="174"/>
      <c r="D24" s="174"/>
      <c r="E24" s="174"/>
      <c r="F24" s="174"/>
      <c r="G24" s="174"/>
      <c r="H24" s="174"/>
      <c r="I24" s="174"/>
      <c r="J24" s="174"/>
      <c r="K24" s="174"/>
      <c r="L24" s="174"/>
      <c r="M24" s="174"/>
      <c r="N24" s="174"/>
      <c r="O24" s="174"/>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1612</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44260</v>
      </c>
      <c r="C8" s="65">
        <f>VLOOKUP($A8,'Return Data'!$B$7:$R$2700,4,0)</f>
        <v>25.9634</v>
      </c>
      <c r="D8" s="65">
        <f>VLOOKUP($A8,'Return Data'!$B$7:$R$2700,10,0)</f>
        <v>6.0163000000000002</v>
      </c>
      <c r="E8" s="66">
        <f t="shared" ref="E8:E16" si="0">RANK(D8,D$8:D$16,0)</f>
        <v>6</v>
      </c>
      <c r="F8" s="65">
        <f>VLOOKUP($A8,'Return Data'!$B$7:$R$2700,11,0)</f>
        <v>19.869599999999998</v>
      </c>
      <c r="G8" s="66">
        <f t="shared" ref="G8:G14" si="1">RANK(F8,F$8:F$16,0)</f>
        <v>3</v>
      </c>
      <c r="H8" s="65">
        <f>VLOOKUP($A8,'Return Data'!$B$7:$R$2700,12,0)</f>
        <v>32.067399999999999</v>
      </c>
      <c r="I8" s="66">
        <f t="shared" ref="I8:I14" si="2">RANK(H8,H$8:H$16,0)</f>
        <v>3</v>
      </c>
      <c r="J8" s="65">
        <f>VLOOKUP($A8,'Return Data'!$B$7:$R$2700,13,0)</f>
        <v>22.0595</v>
      </c>
      <c r="K8" s="66">
        <f t="shared" ref="K8:K14" si="3">RANK(J8,J$8:J$16,0)</f>
        <v>4</v>
      </c>
      <c r="L8" s="65">
        <f>VLOOKUP($A8,'Return Data'!$B$7:$R$2700,17,0)</f>
        <v>18.609000000000002</v>
      </c>
      <c r="M8" s="66">
        <f t="shared" ref="M8:M14" si="4">RANK(L8,L$8:L$16,0)</f>
        <v>2</v>
      </c>
      <c r="N8" s="65">
        <f>VLOOKUP($A8,'Return Data'!$B$7:$R$2700,14,0)</f>
        <v>12.217700000000001</v>
      </c>
      <c r="O8" s="66">
        <f t="shared" ref="O8:O14" si="5">RANK(N8,N$8:N$16,0)</f>
        <v>2</v>
      </c>
      <c r="P8" s="65">
        <f>VLOOKUP($A8,'Return Data'!$B$7:$R$2700,15,0)</f>
        <v>11.4398</v>
      </c>
      <c r="Q8" s="66">
        <f t="shared" ref="Q8:Q14" si="6">RANK(P8,P$8:P$16,0)</f>
        <v>3</v>
      </c>
      <c r="R8" s="65">
        <f>VLOOKUP($A8,'Return Data'!$B$7:$R$2700,16,0)</f>
        <v>9.4748000000000001</v>
      </c>
      <c r="S8" s="67">
        <f t="shared" ref="S8:S16" si="7">RANK(R8,R$8:R$16,0)</f>
        <v>5</v>
      </c>
    </row>
    <row r="9" spans="1:20" x14ac:dyDescent="0.3">
      <c r="A9" s="63" t="s">
        <v>1274</v>
      </c>
      <c r="B9" s="64">
        <f>VLOOKUP($A9,'Return Data'!$B$7:$R$2700,3,0)</f>
        <v>44260</v>
      </c>
      <c r="C9" s="65">
        <f>VLOOKUP($A9,'Return Data'!$B$7:$R$2700,4,0)</f>
        <v>22.056699999999999</v>
      </c>
      <c r="D9" s="65">
        <f>VLOOKUP($A9,'Return Data'!$B$7:$R$2700,10,0)</f>
        <v>6.7392000000000003</v>
      </c>
      <c r="E9" s="66">
        <f t="shared" si="0"/>
        <v>5</v>
      </c>
      <c r="F9" s="65">
        <f>VLOOKUP($A9,'Return Data'!$B$7:$R$2700,11,0)</f>
        <v>18.500299999999999</v>
      </c>
      <c r="G9" s="66">
        <f t="shared" si="1"/>
        <v>4</v>
      </c>
      <c r="H9" s="65">
        <f>VLOOKUP($A9,'Return Data'!$B$7:$R$2700,12,0)</f>
        <v>28.1539</v>
      </c>
      <c r="I9" s="66">
        <f t="shared" si="2"/>
        <v>5</v>
      </c>
      <c r="J9" s="65">
        <f>VLOOKUP($A9,'Return Data'!$B$7:$R$2700,13,0)</f>
        <v>18.055700000000002</v>
      </c>
      <c r="K9" s="66">
        <f t="shared" si="3"/>
        <v>5</v>
      </c>
      <c r="L9" s="65">
        <f>VLOOKUP($A9,'Return Data'!$B$7:$R$2700,17,0)</f>
        <v>12.3195</v>
      </c>
      <c r="M9" s="66">
        <f t="shared" si="4"/>
        <v>6</v>
      </c>
      <c r="N9" s="65">
        <f>VLOOKUP($A9,'Return Data'!$B$7:$R$2700,14,0)</f>
        <v>9.2981999999999996</v>
      </c>
      <c r="O9" s="66">
        <f t="shared" si="5"/>
        <v>5</v>
      </c>
      <c r="P9" s="65">
        <f>VLOOKUP($A9,'Return Data'!$B$7:$R$2700,15,0)</f>
        <v>8.3826000000000001</v>
      </c>
      <c r="Q9" s="66">
        <f t="shared" si="6"/>
        <v>8</v>
      </c>
      <c r="R9" s="65">
        <f>VLOOKUP($A9,'Return Data'!$B$7:$R$2700,16,0)</f>
        <v>8.2978000000000005</v>
      </c>
      <c r="S9" s="67">
        <f t="shared" si="7"/>
        <v>8</v>
      </c>
    </row>
    <row r="10" spans="1:20" x14ac:dyDescent="0.3">
      <c r="A10" s="63" t="s">
        <v>1276</v>
      </c>
      <c r="B10" s="64">
        <f>VLOOKUP($A10,'Return Data'!$B$7:$R$2700,3,0)</f>
        <v>44260</v>
      </c>
      <c r="C10" s="65">
        <f>VLOOKUP($A10,'Return Data'!$B$7:$R$2700,4,0)</f>
        <v>41.057000000000002</v>
      </c>
      <c r="D10" s="65">
        <f>VLOOKUP($A10,'Return Data'!$B$7:$R$2700,10,0)</f>
        <v>7.5888999999999998</v>
      </c>
      <c r="E10" s="66">
        <f t="shared" si="0"/>
        <v>4</v>
      </c>
      <c r="F10" s="65">
        <f>VLOOKUP($A10,'Return Data'!$B$7:$R$2700,11,0)</f>
        <v>15.7872</v>
      </c>
      <c r="G10" s="66">
        <f t="shared" si="1"/>
        <v>6</v>
      </c>
      <c r="H10" s="65">
        <f>VLOOKUP($A10,'Return Data'!$B$7:$R$2700,12,0)</f>
        <v>29.9725</v>
      </c>
      <c r="I10" s="66">
        <f t="shared" si="2"/>
        <v>4</v>
      </c>
      <c r="J10" s="65">
        <f>VLOOKUP($A10,'Return Data'!$B$7:$R$2700,13,0)</f>
        <v>22.914100000000001</v>
      </c>
      <c r="K10" s="66">
        <f t="shared" si="3"/>
        <v>3</v>
      </c>
      <c r="L10" s="65">
        <f>VLOOKUP($A10,'Return Data'!$B$7:$R$2700,17,0)</f>
        <v>15.155900000000001</v>
      </c>
      <c r="M10" s="66">
        <f t="shared" si="4"/>
        <v>3</v>
      </c>
      <c r="N10" s="65">
        <f>VLOOKUP($A10,'Return Data'!$B$7:$R$2700,14,0)</f>
        <v>9.6555</v>
      </c>
      <c r="O10" s="66">
        <f t="shared" si="5"/>
        <v>4</v>
      </c>
      <c r="P10" s="65">
        <f>VLOOKUP($A10,'Return Data'!$B$7:$R$2700,15,0)</f>
        <v>10.058199999999999</v>
      </c>
      <c r="Q10" s="66">
        <f t="shared" si="6"/>
        <v>4</v>
      </c>
      <c r="R10" s="65">
        <f>VLOOKUP($A10,'Return Data'!$B$7:$R$2700,16,0)</f>
        <v>9.5023999999999997</v>
      </c>
      <c r="S10" s="67">
        <f t="shared" si="7"/>
        <v>4</v>
      </c>
    </row>
    <row r="11" spans="1:20" x14ac:dyDescent="0.3">
      <c r="A11" s="63" t="s">
        <v>1278</v>
      </c>
      <c r="B11" s="64">
        <f>VLOOKUP($A11,'Return Data'!$B$7:$R$2700,3,0)</f>
        <v>44260</v>
      </c>
      <c r="C11" s="65">
        <f>VLOOKUP($A11,'Return Data'!$B$7:$R$2700,4,0)</f>
        <v>338.32240000000002</v>
      </c>
      <c r="D11" s="65">
        <f>VLOOKUP($A11,'Return Data'!$B$7:$R$2700,10,0)</f>
        <v>14.634399999999999</v>
      </c>
      <c r="E11" s="66">
        <f t="shared" si="0"/>
        <v>1</v>
      </c>
      <c r="F11" s="65">
        <f>VLOOKUP($A11,'Return Data'!$B$7:$R$2700,11,0)</f>
        <v>26.169699999999999</v>
      </c>
      <c r="G11" s="66">
        <f t="shared" si="1"/>
        <v>1</v>
      </c>
      <c r="H11" s="65">
        <f>VLOOKUP($A11,'Return Data'!$B$7:$R$2700,12,0)</f>
        <v>34.290799999999997</v>
      </c>
      <c r="I11" s="66">
        <f t="shared" si="2"/>
        <v>2</v>
      </c>
      <c r="J11" s="65">
        <f>VLOOKUP($A11,'Return Data'!$B$7:$R$2700,13,0)</f>
        <v>30.839099999999998</v>
      </c>
      <c r="K11" s="66">
        <f t="shared" si="3"/>
        <v>2</v>
      </c>
      <c r="L11" s="65">
        <f>VLOOKUP($A11,'Return Data'!$B$7:$R$2700,17,0)</f>
        <v>14.7963</v>
      </c>
      <c r="M11" s="66">
        <f t="shared" si="4"/>
        <v>4</v>
      </c>
      <c r="N11" s="65">
        <f>VLOOKUP($A11,'Return Data'!$B$7:$R$2700,14,0)</f>
        <v>9.6684000000000001</v>
      </c>
      <c r="O11" s="66">
        <f t="shared" si="5"/>
        <v>3</v>
      </c>
      <c r="P11" s="65">
        <f>VLOOKUP($A11,'Return Data'!$B$7:$R$2700,15,0)</f>
        <v>14.815799999999999</v>
      </c>
      <c r="Q11" s="66">
        <f t="shared" si="6"/>
        <v>1</v>
      </c>
      <c r="R11" s="65">
        <f>VLOOKUP($A11,'Return Data'!$B$7:$R$2700,16,0)</f>
        <v>21.147500000000001</v>
      </c>
      <c r="S11" s="67">
        <f t="shared" si="7"/>
        <v>2</v>
      </c>
    </row>
    <row r="12" spans="1:20" x14ac:dyDescent="0.3">
      <c r="A12" s="63" t="s">
        <v>1280</v>
      </c>
      <c r="B12" s="64">
        <f>VLOOKUP($A12,'Return Data'!$B$7:$R$2700,3,0)</f>
        <v>44260</v>
      </c>
      <c r="C12" s="65">
        <f>VLOOKUP($A12,'Return Data'!$B$7:$R$2700,4,0)</f>
        <v>52.579700000000003</v>
      </c>
      <c r="D12" s="65">
        <f>VLOOKUP($A12,'Return Data'!$B$7:$R$2700,10,0)</f>
        <v>5.6764000000000001</v>
      </c>
      <c r="E12" s="66">
        <f t="shared" si="0"/>
        <v>7</v>
      </c>
      <c r="F12" s="65">
        <f>VLOOKUP($A12,'Return Data'!$B$7:$R$2700,11,0)</f>
        <v>16.872299999999999</v>
      </c>
      <c r="G12" s="66">
        <f t="shared" si="1"/>
        <v>5</v>
      </c>
      <c r="H12" s="65">
        <f>VLOOKUP($A12,'Return Data'!$B$7:$R$2700,12,0)</f>
        <v>52.193600000000004</v>
      </c>
      <c r="I12" s="66">
        <f t="shared" si="2"/>
        <v>1</v>
      </c>
      <c r="J12" s="65">
        <f>VLOOKUP($A12,'Return Data'!$B$7:$R$2700,13,0)</f>
        <v>33.116900000000001</v>
      </c>
      <c r="K12" s="66">
        <f t="shared" si="3"/>
        <v>1</v>
      </c>
      <c r="L12" s="65">
        <f>VLOOKUP($A12,'Return Data'!$B$7:$R$2700,17,0)</f>
        <v>19.797799999999999</v>
      </c>
      <c r="M12" s="66">
        <f t="shared" si="4"/>
        <v>1</v>
      </c>
      <c r="N12" s="65">
        <f>VLOOKUP($A12,'Return Data'!$B$7:$R$2700,14,0)</f>
        <v>15.4071</v>
      </c>
      <c r="O12" s="66">
        <f t="shared" si="5"/>
        <v>1</v>
      </c>
      <c r="P12" s="65">
        <f>VLOOKUP($A12,'Return Data'!$B$7:$R$2700,15,0)</f>
        <v>11.7189</v>
      </c>
      <c r="Q12" s="66">
        <f t="shared" si="6"/>
        <v>2</v>
      </c>
      <c r="R12" s="65">
        <f>VLOOKUP($A12,'Return Data'!$B$7:$R$2700,16,0)</f>
        <v>8.6652000000000005</v>
      </c>
      <c r="S12" s="67">
        <f t="shared" si="7"/>
        <v>7</v>
      </c>
    </row>
    <row r="13" spans="1:20" x14ac:dyDescent="0.3">
      <c r="A13" s="63" t="s">
        <v>1640</v>
      </c>
      <c r="B13" s="64">
        <f>VLOOKUP($A13,'Return Data'!$B$7:$R$2700,3,0)</f>
        <v>44260</v>
      </c>
      <c r="C13" s="65">
        <f>VLOOKUP($A13,'Return Data'!$B$7:$R$2700,4,0)</f>
        <v>21.881900000000002</v>
      </c>
      <c r="D13" s="65">
        <f>VLOOKUP($A13,'Return Data'!$B$7:$R$2700,10,0)</f>
        <v>8.8368000000000002</v>
      </c>
      <c r="E13" s="66">
        <f t="shared" si="0"/>
        <v>3</v>
      </c>
      <c r="F13" s="65">
        <f>VLOOKUP($A13,'Return Data'!$B$7:$R$2700,11,0)</f>
        <v>15.1594</v>
      </c>
      <c r="G13" s="66">
        <f t="shared" si="1"/>
        <v>7</v>
      </c>
      <c r="H13" s="65">
        <f>VLOOKUP($A13,'Return Data'!$B$7:$R$2700,12,0)</f>
        <v>18.588999999999999</v>
      </c>
      <c r="I13" s="66">
        <f t="shared" si="2"/>
        <v>7</v>
      </c>
      <c r="J13" s="65">
        <f>VLOOKUP($A13,'Return Data'!$B$7:$R$2700,13,0)</f>
        <v>14.307600000000001</v>
      </c>
      <c r="K13" s="66">
        <f t="shared" si="3"/>
        <v>8</v>
      </c>
      <c r="L13" s="65">
        <f>VLOOKUP($A13,'Return Data'!$B$7:$R$2700,17,0)</f>
        <v>9.9733000000000001</v>
      </c>
      <c r="M13" s="66">
        <f t="shared" si="4"/>
        <v>8</v>
      </c>
      <c r="N13" s="65">
        <f>VLOOKUP($A13,'Return Data'!$B$7:$R$2700,14,0)</f>
        <v>8.5866000000000007</v>
      </c>
      <c r="O13" s="66">
        <f t="shared" si="5"/>
        <v>7</v>
      </c>
      <c r="P13" s="65">
        <f>VLOOKUP($A13,'Return Data'!$B$7:$R$2700,15,0)</f>
        <v>9.6434999999999995</v>
      </c>
      <c r="Q13" s="66">
        <f t="shared" si="6"/>
        <v>5</v>
      </c>
      <c r="R13" s="65">
        <f>VLOOKUP($A13,'Return Data'!$B$7:$R$2700,16,0)</f>
        <v>9.4101999999999997</v>
      </c>
      <c r="S13" s="67">
        <f t="shared" si="7"/>
        <v>6</v>
      </c>
    </row>
    <row r="14" spans="1:20" x14ac:dyDescent="0.3">
      <c r="A14" s="63" t="s">
        <v>1283</v>
      </c>
      <c r="B14" s="64">
        <f>VLOOKUP($A14,'Return Data'!$B$7:$R$2700,3,0)</f>
        <v>44260</v>
      </c>
      <c r="C14" s="65">
        <f>VLOOKUP($A14,'Return Data'!$B$7:$R$2700,4,0)</f>
        <v>33.2834</v>
      </c>
      <c r="D14" s="65">
        <f>VLOOKUP($A14,'Return Data'!$B$7:$R$2700,10,0)</f>
        <v>3.3311999999999999</v>
      </c>
      <c r="E14" s="66">
        <f t="shared" si="0"/>
        <v>9</v>
      </c>
      <c r="F14" s="65">
        <f>VLOOKUP($A14,'Return Data'!$B$7:$R$2700,11,0)</f>
        <v>9.2264999999999997</v>
      </c>
      <c r="G14" s="66">
        <f t="shared" si="1"/>
        <v>9</v>
      </c>
      <c r="H14" s="65">
        <f>VLOOKUP($A14,'Return Data'!$B$7:$R$2700,12,0)</f>
        <v>14.970599999999999</v>
      </c>
      <c r="I14" s="66">
        <f t="shared" si="2"/>
        <v>8</v>
      </c>
      <c r="J14" s="65">
        <f>VLOOKUP($A14,'Return Data'!$B$7:$R$2700,13,0)</f>
        <v>15.307499999999999</v>
      </c>
      <c r="K14" s="66">
        <f t="shared" si="3"/>
        <v>7</v>
      </c>
      <c r="L14" s="65">
        <f>VLOOKUP($A14,'Return Data'!$B$7:$R$2700,17,0)</f>
        <v>12.420400000000001</v>
      </c>
      <c r="M14" s="66">
        <f t="shared" si="4"/>
        <v>5</v>
      </c>
      <c r="N14" s="65">
        <f>VLOOKUP($A14,'Return Data'!$B$7:$R$2700,14,0)</f>
        <v>8.9244000000000003</v>
      </c>
      <c r="O14" s="66">
        <f t="shared" si="5"/>
        <v>6</v>
      </c>
      <c r="P14" s="65">
        <f>VLOOKUP($A14,'Return Data'!$B$7:$R$2700,15,0)</f>
        <v>9.2027999999999999</v>
      </c>
      <c r="Q14" s="66">
        <f t="shared" si="6"/>
        <v>6</v>
      </c>
      <c r="R14" s="65">
        <f>VLOOKUP($A14,'Return Data'!$B$7:$R$2700,16,0)</f>
        <v>8.1923999999999992</v>
      </c>
      <c r="S14" s="67">
        <f t="shared" si="7"/>
        <v>9</v>
      </c>
    </row>
    <row r="15" spans="1:20" x14ac:dyDescent="0.3">
      <c r="A15" s="63" t="s">
        <v>1285</v>
      </c>
      <c r="B15" s="64">
        <f>VLOOKUP($A15,'Return Data'!$B$7:$R$2700,3,0)</f>
        <v>44260</v>
      </c>
      <c r="C15" s="65">
        <f>VLOOKUP($A15,'Return Data'!$B$7:$R$2700,4,0)</f>
        <v>13.3393</v>
      </c>
      <c r="D15" s="65">
        <f>VLOOKUP($A15,'Return Data'!$B$7:$R$2700,10,0)</f>
        <v>9.9695</v>
      </c>
      <c r="E15" s="66">
        <f t="shared" si="0"/>
        <v>2</v>
      </c>
      <c r="F15" s="65">
        <f>VLOOKUP($A15,'Return Data'!$B$7:$R$2700,11,0)</f>
        <v>22.978000000000002</v>
      </c>
      <c r="G15" s="66">
        <f t="shared" ref="G15" si="8">RANK(F15,F$8:F$16,0)</f>
        <v>2</v>
      </c>
      <c r="H15" s="65"/>
      <c r="I15" s="66"/>
      <c r="J15" s="65"/>
      <c r="K15" s="66"/>
      <c r="L15" s="65"/>
      <c r="M15" s="66"/>
      <c r="N15" s="65"/>
      <c r="O15" s="66"/>
      <c r="P15" s="65"/>
      <c r="Q15" s="66"/>
      <c r="R15" s="65">
        <f>VLOOKUP($A15,'Return Data'!$B$7:$R$2700,16,0)</f>
        <v>33.287999999999997</v>
      </c>
      <c r="S15" s="67">
        <f t="shared" si="7"/>
        <v>1</v>
      </c>
    </row>
    <row r="16" spans="1:20" x14ac:dyDescent="0.3">
      <c r="A16" s="63" t="s">
        <v>1287</v>
      </c>
      <c r="B16" s="64">
        <f>VLOOKUP($A16,'Return Data'!$B$7:$R$2700,3,0)</f>
        <v>44260</v>
      </c>
      <c r="C16" s="65">
        <f>VLOOKUP($A16,'Return Data'!$B$7:$R$2700,4,0)</f>
        <v>40.277799999999999</v>
      </c>
      <c r="D16" s="65">
        <f>VLOOKUP($A16,'Return Data'!$B$7:$R$2700,10,0)</f>
        <v>4.7526000000000002</v>
      </c>
      <c r="E16" s="66">
        <f t="shared" si="0"/>
        <v>8</v>
      </c>
      <c r="F16" s="65">
        <f>VLOOKUP($A16,'Return Data'!$B$7:$R$2700,11,0)</f>
        <v>12.023099999999999</v>
      </c>
      <c r="G16" s="66">
        <f>RANK(F16,F$8:F$16,0)</f>
        <v>8</v>
      </c>
      <c r="H16" s="65">
        <f>VLOOKUP($A16,'Return Data'!$B$7:$R$2700,12,0)</f>
        <v>21.921700000000001</v>
      </c>
      <c r="I16" s="66">
        <f>RANK(H16,H$8:H$16,0)</f>
        <v>6</v>
      </c>
      <c r="J16" s="65">
        <f>VLOOKUP($A16,'Return Data'!$B$7:$R$2700,13,0)</f>
        <v>15.659700000000001</v>
      </c>
      <c r="K16" s="66">
        <f>RANK(J16,J$8:J$16,0)</f>
        <v>6</v>
      </c>
      <c r="L16" s="65">
        <f>VLOOKUP($A16,'Return Data'!$B$7:$R$2700,17,0)</f>
        <v>10.201000000000001</v>
      </c>
      <c r="M16" s="66">
        <f>RANK(L16,L$8:L$16,0)</f>
        <v>7</v>
      </c>
      <c r="N16" s="65">
        <f>VLOOKUP($A16,'Return Data'!$B$7:$R$2700,14,0)</f>
        <v>6.4622000000000002</v>
      </c>
      <c r="O16" s="66">
        <f>RANK(N16,N$8:N$16,0)</f>
        <v>8</v>
      </c>
      <c r="P16" s="65">
        <f>VLOOKUP($A16,'Return Data'!$B$7:$R$2700,15,0)</f>
        <v>8.9910999999999994</v>
      </c>
      <c r="Q16" s="66">
        <f>RANK(P16,P$8:P$16,0)</f>
        <v>7</v>
      </c>
      <c r="R16" s="65">
        <f>VLOOKUP($A16,'Return Data'!$B$7:$R$2700,16,0)</f>
        <v>12.074400000000001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7.5050333333333343</v>
      </c>
      <c r="E18" s="74"/>
      <c r="F18" s="75">
        <f>AVERAGE(F8:F16)</f>
        <v>17.398455555555554</v>
      </c>
      <c r="G18" s="74"/>
      <c r="H18" s="75">
        <f>AVERAGE(H8:H16)</f>
        <v>29.019937499999997</v>
      </c>
      <c r="I18" s="74"/>
      <c r="J18" s="75">
        <f>AVERAGE(J8:J16)</f>
        <v>21.532512500000003</v>
      </c>
      <c r="K18" s="74"/>
      <c r="L18" s="75">
        <f>AVERAGE(L8:L16)</f>
        <v>14.15915</v>
      </c>
      <c r="M18" s="74"/>
      <c r="N18" s="75">
        <f>AVERAGE(N8:N16)</f>
        <v>10.0275125</v>
      </c>
      <c r="O18" s="74"/>
      <c r="P18" s="75">
        <f>AVERAGE(P8:P16)</f>
        <v>10.531587499999999</v>
      </c>
      <c r="Q18" s="74"/>
      <c r="R18" s="75">
        <f>AVERAGE(R8:R16)</f>
        <v>13.33918888888889</v>
      </c>
      <c r="S18" s="76"/>
    </row>
    <row r="19" spans="1:19" x14ac:dyDescent="0.3">
      <c r="A19" s="73" t="s">
        <v>28</v>
      </c>
      <c r="B19" s="74"/>
      <c r="C19" s="74"/>
      <c r="D19" s="75">
        <f>MIN(D8:D16)</f>
        <v>3.3311999999999999</v>
      </c>
      <c r="E19" s="74"/>
      <c r="F19" s="75">
        <f>MIN(F8:F16)</f>
        <v>9.2264999999999997</v>
      </c>
      <c r="G19" s="74"/>
      <c r="H19" s="75">
        <f>MIN(H8:H16)</f>
        <v>14.970599999999999</v>
      </c>
      <c r="I19" s="74"/>
      <c r="J19" s="75">
        <f>MIN(J8:J16)</f>
        <v>14.307600000000001</v>
      </c>
      <c r="K19" s="74"/>
      <c r="L19" s="75">
        <f>MIN(L8:L16)</f>
        <v>9.9733000000000001</v>
      </c>
      <c r="M19" s="74"/>
      <c r="N19" s="75">
        <f>MIN(N8:N16)</f>
        <v>6.4622000000000002</v>
      </c>
      <c r="O19" s="74"/>
      <c r="P19" s="75">
        <f>MIN(P8:P16)</f>
        <v>8.3826000000000001</v>
      </c>
      <c r="Q19" s="74"/>
      <c r="R19" s="75">
        <f>MIN(R8:R16)</f>
        <v>8.1923999999999992</v>
      </c>
      <c r="S19" s="76"/>
    </row>
    <row r="20" spans="1:19" ht="15" thickBot="1" x14ac:dyDescent="0.35">
      <c r="A20" s="77" t="s">
        <v>29</v>
      </c>
      <c r="B20" s="78"/>
      <c r="C20" s="78"/>
      <c r="D20" s="79">
        <f>MAX(D8:D16)</f>
        <v>14.634399999999999</v>
      </c>
      <c r="E20" s="78"/>
      <c r="F20" s="79">
        <f>MAX(F8:F16)</f>
        <v>26.169699999999999</v>
      </c>
      <c r="G20" s="78"/>
      <c r="H20" s="79">
        <f>MAX(H8:H16)</f>
        <v>52.193600000000004</v>
      </c>
      <c r="I20" s="78"/>
      <c r="J20" s="79">
        <f>MAX(J8:J16)</f>
        <v>33.116900000000001</v>
      </c>
      <c r="K20" s="78"/>
      <c r="L20" s="79">
        <f>MAX(L8:L16)</f>
        <v>19.797799999999999</v>
      </c>
      <c r="M20" s="78"/>
      <c r="N20" s="79">
        <f>MAX(N8:N16)</f>
        <v>15.4071</v>
      </c>
      <c r="O20" s="78"/>
      <c r="P20" s="79">
        <f>MAX(P8:P16)</f>
        <v>14.815799999999999</v>
      </c>
      <c r="Q20" s="78"/>
      <c r="R20" s="79">
        <f>MAX(R8:R16)</f>
        <v>33.287999999999997</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1611</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44260</v>
      </c>
      <c r="C8" s="65">
        <f>VLOOKUP($A8,'Return Data'!$B$7:$R$2700,4,0)</f>
        <v>71.05</v>
      </c>
      <c r="D8" s="65">
        <f>VLOOKUP($A8,'Return Data'!$B$7:$R$2700,10,0)</f>
        <v>5.5720999999999998</v>
      </c>
      <c r="E8" s="66">
        <f t="shared" ref="E8:E17" si="0">RANK(D8,D$8:D$17,0)</f>
        <v>8</v>
      </c>
      <c r="F8" s="65">
        <f>VLOOKUP($A8,'Return Data'!$B$7:$R$2700,11,0)</f>
        <v>18.6144</v>
      </c>
      <c r="G8" s="66">
        <f t="shared" ref="G8:G14" si="1">RANK(F8,F$8:F$17,0)</f>
        <v>2</v>
      </c>
      <c r="H8" s="65">
        <f>VLOOKUP($A8,'Return Data'!$B$7:$R$2700,12,0)</f>
        <v>28.550799999999999</v>
      </c>
      <c r="I8" s="66">
        <f t="shared" ref="I8:I14" si="2">RANK(H8,H$8:H$17,0)</f>
        <v>3</v>
      </c>
      <c r="J8" s="65">
        <f>VLOOKUP($A8,'Return Data'!$B$7:$R$2700,13,0)</f>
        <v>22.775200000000002</v>
      </c>
      <c r="K8" s="66">
        <f t="shared" ref="K8:K13" si="3">RANK(J8,J$8:J$17,0)</f>
        <v>4</v>
      </c>
      <c r="L8" s="65">
        <f>VLOOKUP($A8,'Return Data'!$B$7:$R$2700,17,0)</f>
        <v>14.536</v>
      </c>
      <c r="M8" s="66">
        <f t="shared" ref="M8:M13" si="4">RANK(L8,L$8:L$17,0)</f>
        <v>5</v>
      </c>
      <c r="N8" s="65">
        <f>VLOOKUP($A8,'Return Data'!$B$7:$R$2700,14,0)</f>
        <v>10.9618</v>
      </c>
      <c r="O8" s="66">
        <f t="shared" ref="O8:O13" si="5">RANK(N8,N$8:N$17,0)</f>
        <v>3</v>
      </c>
      <c r="P8" s="65">
        <f>VLOOKUP($A8,'Return Data'!$B$7:$R$2700,15,0)</f>
        <v>13.739100000000001</v>
      </c>
      <c r="Q8" s="66">
        <f t="shared" ref="Q8:Q13" si="6">RANK(P8,P$8:P$17,0)</f>
        <v>3</v>
      </c>
      <c r="R8" s="65">
        <f>VLOOKUP($A8,'Return Data'!$B$7:$R$2700,16,0)</f>
        <v>12.3721</v>
      </c>
      <c r="S8" s="67">
        <f t="shared" ref="S8:S17" si="7">RANK(R8,R$8:R$17,0)</f>
        <v>8</v>
      </c>
    </row>
    <row r="9" spans="1:20" x14ac:dyDescent="0.3">
      <c r="A9" s="63" t="s">
        <v>552</v>
      </c>
      <c r="B9" s="64">
        <f>VLOOKUP($A9,'Return Data'!$B$7:$R$2700,3,0)</f>
        <v>44260</v>
      </c>
      <c r="C9" s="65">
        <f>VLOOKUP($A9,'Return Data'!$B$7:$R$2700,4,0)</f>
        <v>255.429</v>
      </c>
      <c r="D9" s="65">
        <f>VLOOKUP($A9,'Return Data'!$B$7:$R$2700,10,0)</f>
        <v>16.309699999999999</v>
      </c>
      <c r="E9" s="66">
        <f t="shared" si="0"/>
        <v>1</v>
      </c>
      <c r="F9" s="65">
        <f>VLOOKUP($A9,'Return Data'!$B$7:$R$2700,11,0)</f>
        <v>33.517899999999997</v>
      </c>
      <c r="G9" s="66">
        <f t="shared" si="1"/>
        <v>1</v>
      </c>
      <c r="H9" s="65">
        <f>VLOOKUP($A9,'Return Data'!$B$7:$R$2700,12,0)</f>
        <v>43.928800000000003</v>
      </c>
      <c r="I9" s="66">
        <f t="shared" si="2"/>
        <v>1</v>
      </c>
      <c r="J9" s="65">
        <f>VLOOKUP($A9,'Return Data'!$B$7:$R$2700,13,0)</f>
        <v>30.3948</v>
      </c>
      <c r="K9" s="66">
        <f t="shared" si="3"/>
        <v>1</v>
      </c>
      <c r="L9" s="65">
        <f>VLOOKUP($A9,'Return Data'!$B$7:$R$2700,17,0)</f>
        <v>14.049799999999999</v>
      </c>
      <c r="M9" s="66">
        <f t="shared" si="4"/>
        <v>6</v>
      </c>
      <c r="N9" s="65">
        <f>VLOOKUP($A9,'Return Data'!$B$7:$R$2700,14,0)</f>
        <v>10.3513</v>
      </c>
      <c r="O9" s="66">
        <f t="shared" si="5"/>
        <v>5</v>
      </c>
      <c r="P9" s="65">
        <f>VLOOKUP($A9,'Return Data'!$B$7:$R$2700,15,0)</f>
        <v>14.954599999999999</v>
      </c>
      <c r="Q9" s="66">
        <f t="shared" si="6"/>
        <v>1</v>
      </c>
      <c r="R9" s="65">
        <f>VLOOKUP($A9,'Return Data'!$B$7:$R$2700,16,0)</f>
        <v>13.746600000000001</v>
      </c>
      <c r="S9" s="67">
        <f t="shared" si="7"/>
        <v>3</v>
      </c>
    </row>
    <row r="10" spans="1:20" x14ac:dyDescent="0.3">
      <c r="A10" s="63" t="s">
        <v>554</v>
      </c>
      <c r="B10" s="64">
        <f>VLOOKUP($A10,'Return Data'!$B$7:$R$2700,3,0)</f>
        <v>44260</v>
      </c>
      <c r="C10" s="65">
        <f>VLOOKUP($A10,'Return Data'!$B$7:$R$2700,4,0)</f>
        <v>48.51</v>
      </c>
      <c r="D10" s="65">
        <f>VLOOKUP($A10,'Return Data'!$B$7:$R$2700,10,0)</f>
        <v>7.3704999999999998</v>
      </c>
      <c r="E10" s="66">
        <f t="shared" si="0"/>
        <v>5</v>
      </c>
      <c r="F10" s="65">
        <f>VLOOKUP($A10,'Return Data'!$B$7:$R$2700,11,0)</f>
        <v>17.542999999999999</v>
      </c>
      <c r="G10" s="66">
        <f t="shared" si="1"/>
        <v>6</v>
      </c>
      <c r="H10" s="65">
        <f>VLOOKUP($A10,'Return Data'!$B$7:$R$2700,12,0)</f>
        <v>27.927199999999999</v>
      </c>
      <c r="I10" s="66">
        <f t="shared" si="2"/>
        <v>5</v>
      </c>
      <c r="J10" s="65">
        <f>VLOOKUP($A10,'Return Data'!$B$7:$R$2700,13,0)</f>
        <v>21.945699999999999</v>
      </c>
      <c r="K10" s="66">
        <f t="shared" si="3"/>
        <v>5</v>
      </c>
      <c r="L10" s="65">
        <f>VLOOKUP($A10,'Return Data'!$B$7:$R$2700,17,0)</f>
        <v>14.543100000000001</v>
      </c>
      <c r="M10" s="66">
        <f t="shared" si="4"/>
        <v>4</v>
      </c>
      <c r="N10" s="65">
        <f>VLOOKUP($A10,'Return Data'!$B$7:$R$2700,14,0)</f>
        <v>11.398899999999999</v>
      </c>
      <c r="O10" s="66">
        <f t="shared" si="5"/>
        <v>2</v>
      </c>
      <c r="P10" s="65">
        <f>VLOOKUP($A10,'Return Data'!$B$7:$R$2700,15,0)</f>
        <v>13.5411</v>
      </c>
      <c r="Q10" s="66">
        <f t="shared" si="6"/>
        <v>4</v>
      </c>
      <c r="R10" s="65">
        <f>VLOOKUP($A10,'Return Data'!$B$7:$R$2700,16,0)</f>
        <v>13.444900000000001</v>
      </c>
      <c r="S10" s="67">
        <f t="shared" si="7"/>
        <v>4</v>
      </c>
    </row>
    <row r="11" spans="1:20" x14ac:dyDescent="0.3">
      <c r="A11" s="63" t="s">
        <v>555</v>
      </c>
      <c r="B11" s="64">
        <f>VLOOKUP($A11,'Return Data'!$B$7:$R$2700,3,0)</f>
        <v>44260</v>
      </c>
      <c r="C11" s="65">
        <f>VLOOKUP($A11,'Return Data'!$B$7:$R$2700,4,0)</f>
        <v>9.6638999999999999</v>
      </c>
      <c r="D11" s="65">
        <f>VLOOKUP($A11,'Return Data'!$B$7:$R$2700,10,0)</f>
        <v>6.4318</v>
      </c>
      <c r="E11" s="66">
        <f t="shared" si="0"/>
        <v>6</v>
      </c>
      <c r="F11" s="65">
        <f>VLOOKUP($A11,'Return Data'!$B$7:$R$2700,11,0)</f>
        <v>12.2052</v>
      </c>
      <c r="G11" s="66">
        <f t="shared" si="1"/>
        <v>9</v>
      </c>
      <c r="H11" s="65">
        <f>VLOOKUP($A11,'Return Data'!$B$7:$R$2700,12,0)</f>
        <v>9.3969000000000005</v>
      </c>
      <c r="I11" s="66">
        <f t="shared" si="2"/>
        <v>10</v>
      </c>
      <c r="J11" s="65">
        <f>VLOOKUP($A11,'Return Data'!$B$7:$R$2700,13,0)</f>
        <v>-1.6547000000000001</v>
      </c>
      <c r="K11" s="66">
        <f t="shared" si="3"/>
        <v>9</v>
      </c>
      <c r="L11" s="65"/>
      <c r="M11" s="66"/>
      <c r="N11" s="65"/>
      <c r="O11" s="66"/>
      <c r="P11" s="65"/>
      <c r="Q11" s="66"/>
      <c r="R11" s="65">
        <f>VLOOKUP($A11,'Return Data'!$B$7:$R$2700,16,0)</f>
        <v>-2.8603000000000001</v>
      </c>
      <c r="S11" s="67">
        <f t="shared" si="7"/>
        <v>10</v>
      </c>
    </row>
    <row r="12" spans="1:20" x14ac:dyDescent="0.3">
      <c r="A12" s="63" t="s">
        <v>557</v>
      </c>
      <c r="B12" s="64">
        <f>VLOOKUP($A12,'Return Data'!$B$7:$R$2700,3,0)</f>
        <v>44260</v>
      </c>
      <c r="C12" s="65">
        <f>VLOOKUP($A12,'Return Data'!$B$7:$R$2700,4,0)</f>
        <v>13.584</v>
      </c>
      <c r="D12" s="65">
        <f>VLOOKUP($A12,'Return Data'!$B$7:$R$2700,10,0)</f>
        <v>6.1581999999999999</v>
      </c>
      <c r="E12" s="66">
        <f t="shared" si="0"/>
        <v>7</v>
      </c>
      <c r="F12" s="65">
        <f>VLOOKUP($A12,'Return Data'!$B$7:$R$2700,11,0)</f>
        <v>14.18</v>
      </c>
      <c r="G12" s="66">
        <f t="shared" si="1"/>
        <v>8</v>
      </c>
      <c r="H12" s="65">
        <f>VLOOKUP($A12,'Return Data'!$B$7:$R$2700,12,0)</f>
        <v>25.9177</v>
      </c>
      <c r="I12" s="66">
        <f t="shared" si="2"/>
        <v>8</v>
      </c>
      <c r="J12" s="65">
        <f>VLOOKUP($A12,'Return Data'!$B$7:$R$2700,13,0)</f>
        <v>21.21</v>
      </c>
      <c r="K12" s="66">
        <f t="shared" si="3"/>
        <v>6</v>
      </c>
      <c r="L12" s="65">
        <f>VLOOKUP($A12,'Return Data'!$B$7:$R$2700,17,0)</f>
        <v>15.317399999999999</v>
      </c>
      <c r="M12" s="66">
        <f t="shared" si="4"/>
        <v>3</v>
      </c>
      <c r="N12" s="65"/>
      <c r="O12" s="66"/>
      <c r="P12" s="65"/>
      <c r="Q12" s="66"/>
      <c r="R12" s="65">
        <f>VLOOKUP($A12,'Return Data'!$B$7:$R$2700,16,0)</f>
        <v>12.559200000000001</v>
      </c>
      <c r="S12" s="67">
        <f t="shared" si="7"/>
        <v>5</v>
      </c>
    </row>
    <row r="13" spans="1:20" x14ac:dyDescent="0.3">
      <c r="A13" s="63" t="s">
        <v>559</v>
      </c>
      <c r="B13" s="64">
        <f>VLOOKUP($A13,'Return Data'!$B$7:$R$2700,3,0)</f>
        <v>44260</v>
      </c>
      <c r="C13" s="65">
        <f>VLOOKUP($A13,'Return Data'!$B$7:$R$2700,4,0)</f>
        <v>31.463000000000001</v>
      </c>
      <c r="D13" s="65">
        <f>VLOOKUP($A13,'Return Data'!$B$7:$R$2700,10,0)</f>
        <v>3.2759</v>
      </c>
      <c r="E13" s="66">
        <f t="shared" si="0"/>
        <v>10</v>
      </c>
      <c r="F13" s="65">
        <f>VLOOKUP($A13,'Return Data'!$B$7:$R$2700,11,0)</f>
        <v>8.5867000000000004</v>
      </c>
      <c r="G13" s="66">
        <f t="shared" si="1"/>
        <v>10</v>
      </c>
      <c r="H13" s="65">
        <f>VLOOKUP($A13,'Return Data'!$B$7:$R$2700,12,0)</f>
        <v>15.9328</v>
      </c>
      <c r="I13" s="66">
        <f t="shared" si="2"/>
        <v>9</v>
      </c>
      <c r="J13" s="65">
        <f>VLOOKUP($A13,'Return Data'!$B$7:$R$2700,13,0)</f>
        <v>17.2986</v>
      </c>
      <c r="K13" s="66">
        <f t="shared" si="3"/>
        <v>8</v>
      </c>
      <c r="L13" s="65">
        <f>VLOOKUP($A13,'Return Data'!$B$7:$R$2700,17,0)</f>
        <v>11.8383</v>
      </c>
      <c r="M13" s="66">
        <f t="shared" si="4"/>
        <v>8</v>
      </c>
      <c r="N13" s="65">
        <f>VLOOKUP($A13,'Return Data'!$B$7:$R$2700,14,0)</f>
        <v>9.5380000000000003</v>
      </c>
      <c r="O13" s="66">
        <f t="shared" si="5"/>
        <v>6</v>
      </c>
      <c r="P13" s="65">
        <f>VLOOKUP($A13,'Return Data'!$B$7:$R$2700,15,0)</f>
        <v>10.022399999999999</v>
      </c>
      <c r="Q13" s="66">
        <f t="shared" si="6"/>
        <v>5</v>
      </c>
      <c r="R13" s="65">
        <f>VLOOKUP($A13,'Return Data'!$B$7:$R$2700,16,0)</f>
        <v>12.4771</v>
      </c>
      <c r="S13" s="67">
        <f t="shared" si="7"/>
        <v>6</v>
      </c>
    </row>
    <row r="14" spans="1:20" x14ac:dyDescent="0.3">
      <c r="A14" s="63" t="s">
        <v>562</v>
      </c>
      <c r="B14" s="64">
        <f>VLOOKUP($A14,'Return Data'!$B$7:$R$2700,3,0)</f>
        <v>44260</v>
      </c>
      <c r="C14" s="65">
        <f>VLOOKUP($A14,'Return Data'!$B$7:$R$2700,4,0)</f>
        <v>117.6448</v>
      </c>
      <c r="D14" s="65">
        <f>VLOOKUP($A14,'Return Data'!$B$7:$R$2700,10,0)</f>
        <v>8.5097000000000005</v>
      </c>
      <c r="E14" s="66">
        <f t="shared" si="0"/>
        <v>2</v>
      </c>
      <c r="F14" s="65">
        <f>VLOOKUP($A14,'Return Data'!$B$7:$R$2700,11,0)</f>
        <v>17.940000000000001</v>
      </c>
      <c r="G14" s="66">
        <f t="shared" si="1"/>
        <v>4</v>
      </c>
      <c r="H14" s="65">
        <f>VLOOKUP($A14,'Return Data'!$B$7:$R$2700,12,0)</f>
        <v>28.682500000000001</v>
      </c>
      <c r="I14" s="66">
        <f t="shared" si="2"/>
        <v>2</v>
      </c>
      <c r="J14" s="65">
        <f>VLOOKUP($A14,'Return Data'!$B$7:$R$2700,13,0)</f>
        <v>20.217600000000001</v>
      </c>
      <c r="K14" s="66">
        <f>RANK(J14,J$8:J$17,0)</f>
        <v>7</v>
      </c>
      <c r="L14" s="65">
        <f>VLOOKUP($A14,'Return Data'!$B$7:$R$2700,17,0)</f>
        <v>13.123799999999999</v>
      </c>
      <c r="M14" s="66">
        <f>RANK(L14,L$8:L$17,0)</f>
        <v>7</v>
      </c>
      <c r="N14" s="65">
        <f>VLOOKUP($A14,'Return Data'!$B$7:$R$2700,14,0)</f>
        <v>10.5297</v>
      </c>
      <c r="O14" s="66">
        <f>RANK(N14,N$8:N$17,0)</f>
        <v>4</v>
      </c>
      <c r="P14" s="65">
        <f>VLOOKUP($A14,'Return Data'!$B$7:$R$2700,15,0)</f>
        <v>14.2372</v>
      </c>
      <c r="Q14" s="66">
        <f>RANK(P14,P$8:P$17,0)</f>
        <v>2</v>
      </c>
      <c r="R14" s="65">
        <f>VLOOKUP($A14,'Return Data'!$B$7:$R$2700,16,0)</f>
        <v>12.4681</v>
      </c>
      <c r="S14" s="67">
        <f t="shared" si="7"/>
        <v>7</v>
      </c>
    </row>
    <row r="15" spans="1:20" x14ac:dyDescent="0.3">
      <c r="A15" s="63" t="s">
        <v>563</v>
      </c>
      <c r="B15" s="64">
        <f>VLOOKUP($A15,'Return Data'!$B$7:$R$2700,3,0)</f>
        <v>44260</v>
      </c>
      <c r="C15" s="65">
        <f>VLOOKUP($A15,'Return Data'!$B$7:$R$2700,4,0)</f>
        <v>13.524699999999999</v>
      </c>
      <c r="D15" s="65">
        <f>VLOOKUP($A15,'Return Data'!$B$7:$R$2700,10,0)</f>
        <v>7.4326999999999996</v>
      </c>
      <c r="E15" s="66">
        <f t="shared" si="0"/>
        <v>4</v>
      </c>
      <c r="F15" s="65">
        <f>VLOOKUP($A15,'Return Data'!$B$7:$R$2700,11,0)</f>
        <v>17.7105</v>
      </c>
      <c r="G15" s="66">
        <f t="shared" ref="G15" si="8">RANK(F15,F$8:F$17,0)</f>
        <v>5</v>
      </c>
      <c r="H15" s="65">
        <f>VLOOKUP($A15,'Return Data'!$B$7:$R$2700,12,0)</f>
        <v>26.767499999999998</v>
      </c>
      <c r="I15" s="66">
        <f>RANK(H15,H$8:H$17,0)</f>
        <v>7</v>
      </c>
      <c r="J15" s="65"/>
      <c r="K15" s="66"/>
      <c r="L15" s="65"/>
      <c r="M15" s="66"/>
      <c r="N15" s="65"/>
      <c r="O15" s="66"/>
      <c r="P15" s="65"/>
      <c r="Q15" s="66"/>
      <c r="R15" s="65">
        <f>VLOOKUP($A15,'Return Data'!$B$7:$R$2700,16,0)</f>
        <v>35.247</v>
      </c>
      <c r="S15" s="67">
        <f t="shared" si="7"/>
        <v>1</v>
      </c>
    </row>
    <row r="16" spans="1:20" x14ac:dyDescent="0.3">
      <c r="A16" s="63" t="s">
        <v>565</v>
      </c>
      <c r="B16" s="64">
        <f>VLOOKUP($A16,'Return Data'!$B$7:$R$2700,3,0)</f>
        <v>44260</v>
      </c>
      <c r="C16" s="65">
        <f>VLOOKUP($A16,'Return Data'!$B$7:$R$2700,4,0)</f>
        <v>13.6571</v>
      </c>
      <c r="D16" s="65">
        <f>VLOOKUP($A16,'Return Data'!$B$7:$R$2700,10,0)</f>
        <v>8.4672000000000001</v>
      </c>
      <c r="E16" s="66">
        <f t="shared" si="0"/>
        <v>3</v>
      </c>
      <c r="F16" s="65">
        <f>VLOOKUP($A16,'Return Data'!$B$7:$R$2700,11,0)</f>
        <v>18.034800000000001</v>
      </c>
      <c r="G16" s="66">
        <f>RANK(F16,F$8:F$17,0)</f>
        <v>3</v>
      </c>
      <c r="H16" s="65">
        <f>VLOOKUP($A16,'Return Data'!$B$7:$R$2700,12,0)</f>
        <v>26.811599999999999</v>
      </c>
      <c r="I16" s="66">
        <f>RANK(H16,H$8:H$17,0)</f>
        <v>6</v>
      </c>
      <c r="J16" s="65">
        <f>VLOOKUP($A16,'Return Data'!$B$7:$R$2700,13,0)</f>
        <v>26.5015</v>
      </c>
      <c r="K16" s="66">
        <f t="shared" ref="K16:K17" si="9">RANK(J16,J$8:J$17,0)</f>
        <v>3</v>
      </c>
      <c r="L16" s="65">
        <f>VLOOKUP($A16,'Return Data'!$B$7:$R$2700,17,0)</f>
        <v>16.4908</v>
      </c>
      <c r="M16" s="66">
        <f t="shared" ref="M16:M17" si="10">RANK(L16,L$8:L$17,0)</f>
        <v>2</v>
      </c>
      <c r="N16" s="65"/>
      <c r="O16" s="66"/>
      <c r="P16" s="65"/>
      <c r="Q16" s="66"/>
      <c r="R16" s="65">
        <f>VLOOKUP($A16,'Return Data'!$B$7:$R$2700,16,0)</f>
        <v>15.9884</v>
      </c>
      <c r="S16" s="67">
        <f t="shared" si="7"/>
        <v>2</v>
      </c>
    </row>
    <row r="17" spans="1:19" x14ac:dyDescent="0.3">
      <c r="A17" s="63" t="s">
        <v>567</v>
      </c>
      <c r="B17" s="64">
        <f>VLOOKUP($A17,'Return Data'!$B$7:$R$2700,3,0)</f>
        <v>44260</v>
      </c>
      <c r="C17" s="65">
        <f>VLOOKUP($A17,'Return Data'!$B$7:$R$2700,4,0)</f>
        <v>14.28</v>
      </c>
      <c r="D17" s="65">
        <f>VLOOKUP($A17,'Return Data'!$B$7:$R$2700,10,0)</f>
        <v>4.9229000000000003</v>
      </c>
      <c r="E17" s="66">
        <f t="shared" si="0"/>
        <v>9</v>
      </c>
      <c r="F17" s="65">
        <f>VLOOKUP($A17,'Return Data'!$B$7:$R$2700,11,0)</f>
        <v>16.192</v>
      </c>
      <c r="G17" s="66">
        <f>RANK(F17,F$8:F$17,0)</f>
        <v>7</v>
      </c>
      <c r="H17" s="65">
        <f>VLOOKUP($A17,'Return Data'!$B$7:$R$2700,12,0)</f>
        <v>28.186699999999998</v>
      </c>
      <c r="I17" s="66">
        <f>RANK(H17,H$8:H$17,0)</f>
        <v>4</v>
      </c>
      <c r="J17" s="65">
        <f>VLOOKUP($A17,'Return Data'!$B$7:$R$2700,13,0)</f>
        <v>28.8809</v>
      </c>
      <c r="K17" s="66">
        <f t="shared" si="9"/>
        <v>2</v>
      </c>
      <c r="L17" s="65">
        <f>VLOOKUP($A17,'Return Data'!$B$7:$R$2700,17,0)</f>
        <v>17.378599999999999</v>
      </c>
      <c r="M17" s="66">
        <f t="shared" si="10"/>
        <v>1</v>
      </c>
      <c r="N17" s="65">
        <f>VLOOKUP($A17,'Return Data'!$B$7:$R$2700,14,0)</f>
        <v>12.8992</v>
      </c>
      <c r="O17" s="66">
        <f t="shared" ref="O17" si="11">RANK(N17,N$8:N$17,0)</f>
        <v>1</v>
      </c>
      <c r="P17" s="65"/>
      <c r="Q17" s="66"/>
      <c r="R17" s="65">
        <f>VLOOKUP($A17,'Return Data'!$B$7:$R$2700,16,0)</f>
        <v>11.8413</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7.4450699999999994</v>
      </c>
      <c r="E19" s="74"/>
      <c r="F19" s="75">
        <f>AVERAGE(F8:F17)</f>
        <v>17.452449999999999</v>
      </c>
      <c r="G19" s="74"/>
      <c r="H19" s="75">
        <f>AVERAGE(H8:H17)</f>
        <v>26.210249999999995</v>
      </c>
      <c r="I19" s="74"/>
      <c r="J19" s="75">
        <f>AVERAGE(J8:J17)</f>
        <v>20.841066666666663</v>
      </c>
      <c r="K19" s="74"/>
      <c r="L19" s="75">
        <f>AVERAGE(L8:L17)</f>
        <v>14.659725000000002</v>
      </c>
      <c r="M19" s="74"/>
      <c r="N19" s="75">
        <f>AVERAGE(N8:N17)</f>
        <v>10.946483333333333</v>
      </c>
      <c r="O19" s="74"/>
      <c r="P19" s="75">
        <f>AVERAGE(P8:P17)</f>
        <v>13.29888</v>
      </c>
      <c r="Q19" s="74"/>
      <c r="R19" s="75">
        <f>AVERAGE(R8:R17)</f>
        <v>13.728440000000001</v>
      </c>
      <c r="S19" s="76"/>
    </row>
    <row r="20" spans="1:19" x14ac:dyDescent="0.3">
      <c r="A20" s="73" t="s">
        <v>28</v>
      </c>
      <c r="B20" s="74"/>
      <c r="C20" s="74"/>
      <c r="D20" s="75">
        <f>MIN(D8:D17)</f>
        <v>3.2759</v>
      </c>
      <c r="E20" s="74"/>
      <c r="F20" s="75">
        <f>MIN(F8:F17)</f>
        <v>8.5867000000000004</v>
      </c>
      <c r="G20" s="74"/>
      <c r="H20" s="75">
        <f>MIN(H8:H17)</f>
        <v>9.3969000000000005</v>
      </c>
      <c r="I20" s="74"/>
      <c r="J20" s="75">
        <f>MIN(J8:J17)</f>
        <v>-1.6547000000000001</v>
      </c>
      <c r="K20" s="74"/>
      <c r="L20" s="75">
        <f>MIN(L8:L17)</f>
        <v>11.8383</v>
      </c>
      <c r="M20" s="74"/>
      <c r="N20" s="75">
        <f>MIN(N8:N17)</f>
        <v>9.5380000000000003</v>
      </c>
      <c r="O20" s="74"/>
      <c r="P20" s="75">
        <f>MIN(P8:P17)</f>
        <v>10.022399999999999</v>
      </c>
      <c r="Q20" s="74"/>
      <c r="R20" s="75">
        <f>MIN(R8:R17)</f>
        <v>-2.8603000000000001</v>
      </c>
      <c r="S20" s="76"/>
    </row>
    <row r="21" spans="1:19" ht="15" thickBot="1" x14ac:dyDescent="0.35">
      <c r="A21" s="77" t="s">
        <v>29</v>
      </c>
      <c r="B21" s="78"/>
      <c r="C21" s="78"/>
      <c r="D21" s="79">
        <f>MAX(D8:D17)</f>
        <v>16.309699999999999</v>
      </c>
      <c r="E21" s="78"/>
      <c r="F21" s="79">
        <f>MAX(F8:F17)</f>
        <v>33.517899999999997</v>
      </c>
      <c r="G21" s="78"/>
      <c r="H21" s="79">
        <f>MAX(H8:H17)</f>
        <v>43.928800000000003</v>
      </c>
      <c r="I21" s="78"/>
      <c r="J21" s="79">
        <f>MAX(J8:J17)</f>
        <v>30.3948</v>
      </c>
      <c r="K21" s="78"/>
      <c r="L21" s="79">
        <f>MAX(L8:L17)</f>
        <v>17.378599999999999</v>
      </c>
      <c r="M21" s="78"/>
      <c r="N21" s="79">
        <f>MAX(N8:N17)</f>
        <v>12.8992</v>
      </c>
      <c r="O21" s="78"/>
      <c r="P21" s="79">
        <f>MAX(P8:P17)</f>
        <v>14.954599999999999</v>
      </c>
      <c r="Q21" s="78"/>
      <c r="R21" s="79">
        <f>MAX(R8:R17)</f>
        <v>35.247</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6" t="s">
        <v>347</v>
      </c>
    </row>
    <row r="3" spans="1:20" ht="15" thickBot="1" x14ac:dyDescent="0.35">
      <c r="A3" s="157"/>
    </row>
    <row r="4" spans="1:20" ht="15" thickBot="1" x14ac:dyDescent="0.35"/>
    <row r="5" spans="1:20" x14ac:dyDescent="0.3">
      <c r="A5" s="29" t="s">
        <v>1610</v>
      </c>
      <c r="B5" s="154" t="s">
        <v>8</v>
      </c>
      <c r="C5" s="154" t="s">
        <v>9</v>
      </c>
      <c r="D5" s="160" t="s">
        <v>1</v>
      </c>
      <c r="E5" s="160"/>
      <c r="F5" s="160" t="s">
        <v>2</v>
      </c>
      <c r="G5" s="160"/>
      <c r="H5" s="160" t="s">
        <v>3</v>
      </c>
      <c r="I5" s="160"/>
      <c r="J5" s="160" t="s">
        <v>4</v>
      </c>
      <c r="K5" s="160"/>
      <c r="L5" s="160" t="s">
        <v>382</v>
      </c>
      <c r="M5" s="160"/>
      <c r="N5" s="160" t="s">
        <v>5</v>
      </c>
      <c r="O5" s="160"/>
      <c r="P5" s="160" t="s">
        <v>6</v>
      </c>
      <c r="Q5" s="160"/>
      <c r="R5" s="158" t="s">
        <v>46</v>
      </c>
      <c r="S5" s="159"/>
      <c r="T5" s="12"/>
    </row>
    <row r="6" spans="1:20" x14ac:dyDescent="0.3">
      <c r="A6" s="17" t="s">
        <v>7</v>
      </c>
      <c r="B6" s="155"/>
      <c r="C6" s="155"/>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44260</v>
      </c>
      <c r="C8" s="65">
        <f>VLOOKUP($A8,'Return Data'!$B$7:$R$2700,4,0)</f>
        <v>65.930000000000007</v>
      </c>
      <c r="D8" s="65">
        <f>VLOOKUP($A8,'Return Data'!$B$7:$R$2700,10,0)</f>
        <v>5.2522000000000002</v>
      </c>
      <c r="E8" s="66">
        <f t="shared" ref="E8:E17" si="0">RANK(D8,D$8:D$17,0)</f>
        <v>8</v>
      </c>
      <c r="F8" s="65">
        <f>VLOOKUP($A8,'Return Data'!$B$7:$R$2700,11,0)</f>
        <v>17.942799999999998</v>
      </c>
      <c r="G8" s="66">
        <f t="shared" ref="G8:G14" si="1">RANK(F8,F$8:F$17,0)</f>
        <v>2</v>
      </c>
      <c r="H8" s="65">
        <f>VLOOKUP($A8,'Return Data'!$B$7:$R$2700,12,0)</f>
        <v>27.474900000000002</v>
      </c>
      <c r="I8" s="66">
        <f t="shared" ref="I8" si="2">RANK(H8,H$8:H$17,0)</f>
        <v>3</v>
      </c>
      <c r="J8" s="65">
        <f>VLOOKUP($A8,'Return Data'!$B$7:$R$2700,13,0)</f>
        <v>21.417999999999999</v>
      </c>
      <c r="K8" s="66">
        <f>RANK(J8,J$8:J$17,0)</f>
        <v>4</v>
      </c>
      <c r="L8" s="65">
        <f>VLOOKUP($A8,'Return Data'!$B$7:$R$2700,17,0)</f>
        <v>13.3245</v>
      </c>
      <c r="M8" s="66">
        <f>RANK(L8,L$8:L$17,0)</f>
        <v>6</v>
      </c>
      <c r="N8" s="65">
        <f>VLOOKUP($A8,'Return Data'!$B$7:$R$2700,14,0)</f>
        <v>9.7578999999999994</v>
      </c>
      <c r="O8" s="66">
        <f>RANK(N8,N$8:N$17,0)</f>
        <v>4</v>
      </c>
      <c r="P8" s="65">
        <f>VLOOKUP($A8,'Return Data'!$B$7:$R$2700,15,0)</f>
        <v>12.581799999999999</v>
      </c>
      <c r="Q8" s="66">
        <f>RANK(P8,P$8:P$17,0)</f>
        <v>3</v>
      </c>
      <c r="R8" s="65">
        <f>VLOOKUP($A8,'Return Data'!$B$7:$R$2700,16,0)</f>
        <v>9.4559999999999995</v>
      </c>
      <c r="S8" s="67">
        <f t="shared" ref="S8:S17" si="3">RANK(R8,R$8:R$17,0)</f>
        <v>9</v>
      </c>
    </row>
    <row r="9" spans="1:20" x14ac:dyDescent="0.3">
      <c r="A9" s="63" t="s">
        <v>551</v>
      </c>
      <c r="B9" s="64">
        <f>VLOOKUP($A9,'Return Data'!$B$7:$R$2700,3,0)</f>
        <v>44260</v>
      </c>
      <c r="C9" s="65">
        <f>VLOOKUP($A9,'Return Data'!$B$7:$R$2700,4,0)</f>
        <v>242.864</v>
      </c>
      <c r="D9" s="65">
        <f>VLOOKUP($A9,'Return Data'!$B$7:$R$2700,10,0)</f>
        <v>16.141200000000001</v>
      </c>
      <c r="E9" s="66">
        <f t="shared" si="0"/>
        <v>1</v>
      </c>
      <c r="F9" s="65">
        <f>VLOOKUP($A9,'Return Data'!$B$7:$R$2700,11,0)</f>
        <v>33.132300000000001</v>
      </c>
      <c r="G9" s="66">
        <f t="shared" si="1"/>
        <v>1</v>
      </c>
      <c r="H9" s="65">
        <f>VLOOKUP($A9,'Return Data'!$B$7:$R$2700,12,0)</f>
        <v>43.320599999999999</v>
      </c>
      <c r="I9" s="66">
        <f t="shared" ref="I9:I17" si="4">RANK(H9,H$8:H$17,0)</f>
        <v>1</v>
      </c>
      <c r="J9" s="65">
        <f>VLOOKUP($A9,'Return Data'!$B$7:$R$2700,13,0)</f>
        <v>29.650500000000001</v>
      </c>
      <c r="K9" s="66">
        <f t="shared" ref="K9:K17" si="5">RANK(J9,J$8:J$17,0)</f>
        <v>1</v>
      </c>
      <c r="L9" s="65">
        <f>VLOOKUP($A9,'Return Data'!$B$7:$R$2700,17,0)</f>
        <v>13.3765</v>
      </c>
      <c r="M9" s="66">
        <f t="shared" ref="M9:M17" si="6">RANK(L9,L$8:L$17,0)</f>
        <v>5</v>
      </c>
      <c r="N9" s="65">
        <f>VLOOKUP($A9,'Return Data'!$B$7:$R$2700,14,0)</f>
        <v>9.8519000000000005</v>
      </c>
      <c r="O9" s="66">
        <f t="shared" ref="O9:O17" si="7">RANK(N9,N$8:N$17,0)</f>
        <v>3</v>
      </c>
      <c r="P9" s="65">
        <f>VLOOKUP($A9,'Return Data'!$B$7:$R$2700,15,0)</f>
        <v>15.3003</v>
      </c>
      <c r="Q9" s="66">
        <f t="shared" ref="Q9:Q14" si="8">RANK(P9,P$8:P$17,0)</f>
        <v>1</v>
      </c>
      <c r="R9" s="65">
        <f>VLOOKUP($A9,'Return Data'!$B$7:$R$2700,16,0)</f>
        <v>16.842600000000001</v>
      </c>
      <c r="S9" s="67">
        <f t="shared" si="3"/>
        <v>2</v>
      </c>
    </row>
    <row r="10" spans="1:20" x14ac:dyDescent="0.3">
      <c r="A10" s="63" t="s">
        <v>553</v>
      </c>
      <c r="B10" s="64">
        <f>VLOOKUP($A10,'Return Data'!$B$7:$R$2700,3,0)</f>
        <v>44260</v>
      </c>
      <c r="C10" s="65">
        <f>VLOOKUP($A10,'Return Data'!$B$7:$R$2700,4,0)</f>
        <v>44.69</v>
      </c>
      <c r="D10" s="65">
        <f>VLOOKUP($A10,'Return Data'!$B$7:$R$2700,10,0)</f>
        <v>7.2217000000000002</v>
      </c>
      <c r="E10" s="66">
        <f t="shared" si="0"/>
        <v>4</v>
      </c>
      <c r="F10" s="65">
        <f>VLOOKUP($A10,'Return Data'!$B$7:$R$2700,11,0)</f>
        <v>17.2043</v>
      </c>
      <c r="G10" s="66">
        <f t="shared" si="1"/>
        <v>3</v>
      </c>
      <c r="H10" s="65">
        <f>VLOOKUP($A10,'Return Data'!$B$7:$R$2700,12,0)</f>
        <v>27.394500000000001</v>
      </c>
      <c r="I10" s="66">
        <f t="shared" si="4"/>
        <v>5</v>
      </c>
      <c r="J10" s="65">
        <f>VLOOKUP($A10,'Return Data'!$B$7:$R$2700,13,0)</f>
        <v>21.209700000000002</v>
      </c>
      <c r="K10" s="66">
        <f t="shared" si="5"/>
        <v>5</v>
      </c>
      <c r="L10" s="65">
        <f>VLOOKUP($A10,'Return Data'!$B$7:$R$2700,17,0)</f>
        <v>13.9093</v>
      </c>
      <c r="M10" s="66">
        <f t="shared" si="6"/>
        <v>4</v>
      </c>
      <c r="N10" s="65">
        <f>VLOOKUP($A10,'Return Data'!$B$7:$R$2700,14,0)</f>
        <v>10.581799999999999</v>
      </c>
      <c r="O10" s="66">
        <f t="shared" si="7"/>
        <v>2</v>
      </c>
      <c r="P10" s="65">
        <f>VLOOKUP($A10,'Return Data'!$B$7:$R$2700,15,0)</f>
        <v>12.430999999999999</v>
      </c>
      <c r="Q10" s="66">
        <f t="shared" si="8"/>
        <v>4</v>
      </c>
      <c r="R10" s="65">
        <f>VLOOKUP($A10,'Return Data'!$B$7:$R$2700,16,0)</f>
        <v>11.128299999999999</v>
      </c>
      <c r="S10" s="67">
        <f t="shared" si="3"/>
        <v>6</v>
      </c>
    </row>
    <row r="11" spans="1:20" x14ac:dyDescent="0.3">
      <c r="A11" s="63" t="s">
        <v>556</v>
      </c>
      <c r="B11" s="64">
        <f>VLOOKUP($A11,'Return Data'!$B$7:$R$2700,3,0)</f>
        <v>44260</v>
      </c>
      <c r="C11" s="65">
        <f>VLOOKUP($A11,'Return Data'!$B$7:$R$2700,4,0)</f>
        <v>9.4304000000000006</v>
      </c>
      <c r="D11" s="65">
        <f>VLOOKUP($A11,'Return Data'!$B$7:$R$2700,10,0)</f>
        <v>5.9142999999999999</v>
      </c>
      <c r="E11" s="66">
        <f t="shared" si="0"/>
        <v>6</v>
      </c>
      <c r="F11" s="65">
        <f>VLOOKUP($A11,'Return Data'!$B$7:$R$2700,11,0)</f>
        <v>11.0792</v>
      </c>
      <c r="G11" s="66">
        <f t="shared" si="1"/>
        <v>9</v>
      </c>
      <c r="H11" s="65">
        <f>VLOOKUP($A11,'Return Data'!$B$7:$R$2700,12,0)</f>
        <v>7.7328999999999999</v>
      </c>
      <c r="I11" s="66">
        <f t="shared" si="4"/>
        <v>10</v>
      </c>
      <c r="J11" s="65">
        <f>VLOOKUP($A11,'Return Data'!$B$7:$R$2700,13,0)</f>
        <v>-3.6701999999999999</v>
      </c>
      <c r="K11" s="66">
        <f t="shared" si="5"/>
        <v>9</v>
      </c>
      <c r="L11" s="65"/>
      <c r="M11" s="66"/>
      <c r="N11" s="65"/>
      <c r="O11" s="66"/>
      <c r="P11" s="65"/>
      <c r="Q11" s="66"/>
      <c r="R11" s="65">
        <f>VLOOKUP($A11,'Return Data'!$B$7:$R$2700,16,0)</f>
        <v>-4.8563000000000001</v>
      </c>
      <c r="S11" s="67">
        <f t="shared" si="3"/>
        <v>10</v>
      </c>
    </row>
    <row r="12" spans="1:20" x14ac:dyDescent="0.3">
      <c r="A12" s="63" t="s">
        <v>558</v>
      </c>
      <c r="B12" s="64">
        <f>VLOOKUP($A12,'Return Data'!$B$7:$R$2700,3,0)</f>
        <v>44260</v>
      </c>
      <c r="C12" s="65">
        <f>VLOOKUP($A12,'Return Data'!$B$7:$R$2700,4,0)</f>
        <v>13.195</v>
      </c>
      <c r="D12" s="65">
        <f>VLOOKUP($A12,'Return Data'!$B$7:$R$2700,10,0)</f>
        <v>5.8308999999999997</v>
      </c>
      <c r="E12" s="66">
        <f t="shared" si="0"/>
        <v>7</v>
      </c>
      <c r="F12" s="65">
        <f>VLOOKUP($A12,'Return Data'!$B$7:$R$2700,11,0)</f>
        <v>13.4566</v>
      </c>
      <c r="G12" s="66">
        <f t="shared" si="1"/>
        <v>8</v>
      </c>
      <c r="H12" s="65">
        <f>VLOOKUP($A12,'Return Data'!$B$7:$R$2700,12,0)</f>
        <v>24.74</v>
      </c>
      <c r="I12" s="66">
        <f t="shared" si="4"/>
        <v>8</v>
      </c>
      <c r="J12" s="65">
        <f>VLOOKUP($A12,'Return Data'!$B$7:$R$2700,13,0)</f>
        <v>19.725999999999999</v>
      </c>
      <c r="K12" s="66">
        <f t="shared" si="5"/>
        <v>6</v>
      </c>
      <c r="L12" s="65">
        <f>VLOOKUP($A12,'Return Data'!$B$7:$R$2700,17,0)</f>
        <v>14.0588</v>
      </c>
      <c r="M12" s="66">
        <f t="shared" si="6"/>
        <v>3</v>
      </c>
      <c r="N12" s="65"/>
      <c r="O12" s="66"/>
      <c r="P12" s="65"/>
      <c r="Q12" s="66"/>
      <c r="R12" s="65">
        <f>VLOOKUP($A12,'Return Data'!$B$7:$R$2700,16,0)</f>
        <v>11.303100000000001</v>
      </c>
      <c r="S12" s="67">
        <f t="shared" si="3"/>
        <v>5</v>
      </c>
    </row>
    <row r="13" spans="1:20" x14ac:dyDescent="0.3">
      <c r="A13" s="63" t="s">
        <v>560</v>
      </c>
      <c r="B13" s="64">
        <f>VLOOKUP($A13,'Return Data'!$B$7:$R$2700,3,0)</f>
        <v>44260</v>
      </c>
      <c r="C13" s="65">
        <f>VLOOKUP($A13,'Return Data'!$B$7:$R$2700,4,0)</f>
        <v>28.803999999999998</v>
      </c>
      <c r="D13" s="65">
        <f>VLOOKUP($A13,'Return Data'!$B$7:$R$2700,10,0)</f>
        <v>2.9413</v>
      </c>
      <c r="E13" s="66">
        <f t="shared" si="0"/>
        <v>10</v>
      </c>
      <c r="F13" s="65">
        <f>VLOOKUP($A13,'Return Data'!$B$7:$R$2700,11,0)</f>
        <v>7.8761000000000001</v>
      </c>
      <c r="G13" s="66">
        <f t="shared" si="1"/>
        <v>10</v>
      </c>
      <c r="H13" s="65">
        <f>VLOOKUP($A13,'Return Data'!$B$7:$R$2700,12,0)</f>
        <v>14.8119</v>
      </c>
      <c r="I13" s="66">
        <f t="shared" si="4"/>
        <v>9</v>
      </c>
      <c r="J13" s="65">
        <f>VLOOKUP($A13,'Return Data'!$B$7:$R$2700,13,0)</f>
        <v>15.7857</v>
      </c>
      <c r="K13" s="66">
        <f t="shared" si="5"/>
        <v>8</v>
      </c>
      <c r="L13" s="65">
        <f>VLOOKUP($A13,'Return Data'!$B$7:$R$2700,17,0)</f>
        <v>10.4429</v>
      </c>
      <c r="M13" s="66">
        <f t="shared" si="6"/>
        <v>8</v>
      </c>
      <c r="N13" s="65">
        <f>VLOOKUP($A13,'Return Data'!$B$7:$R$2700,14,0)</f>
        <v>8.2349999999999994</v>
      </c>
      <c r="O13" s="66">
        <f t="shared" si="7"/>
        <v>6</v>
      </c>
      <c r="P13" s="65">
        <f>VLOOKUP($A13,'Return Data'!$B$7:$R$2700,15,0)</f>
        <v>8.7248999999999999</v>
      </c>
      <c r="Q13" s="66">
        <f t="shared" si="8"/>
        <v>5</v>
      </c>
      <c r="R13" s="65">
        <f>VLOOKUP($A13,'Return Data'!$B$7:$R$2700,16,0)</f>
        <v>11.0665</v>
      </c>
      <c r="S13" s="67">
        <f t="shared" si="3"/>
        <v>8</v>
      </c>
    </row>
    <row r="14" spans="1:20" x14ac:dyDescent="0.3">
      <c r="A14" s="63" t="s">
        <v>561</v>
      </c>
      <c r="B14" s="64">
        <f>VLOOKUP($A14,'Return Data'!$B$7:$R$2700,3,0)</f>
        <v>44260</v>
      </c>
      <c r="C14" s="65">
        <f>VLOOKUP($A14,'Return Data'!$B$7:$R$2700,4,0)</f>
        <v>109.9224</v>
      </c>
      <c r="D14" s="65">
        <f>VLOOKUP($A14,'Return Data'!$B$7:$R$2700,10,0)</f>
        <v>8.2001000000000008</v>
      </c>
      <c r="E14" s="66">
        <f t="shared" si="0"/>
        <v>2</v>
      </c>
      <c r="F14" s="65">
        <f>VLOOKUP($A14,'Return Data'!$B$7:$R$2700,11,0)</f>
        <v>17.201699999999999</v>
      </c>
      <c r="G14" s="66">
        <f t="shared" si="1"/>
        <v>4</v>
      </c>
      <c r="H14" s="65">
        <f>VLOOKUP($A14,'Return Data'!$B$7:$R$2700,12,0)</f>
        <v>27.453399999999998</v>
      </c>
      <c r="I14" s="66">
        <f t="shared" si="4"/>
        <v>4</v>
      </c>
      <c r="J14" s="65">
        <f>VLOOKUP($A14,'Return Data'!$B$7:$R$2700,13,0)</f>
        <v>18.647200000000002</v>
      </c>
      <c r="K14" s="66">
        <f t="shared" si="5"/>
        <v>7</v>
      </c>
      <c r="L14" s="65">
        <f>VLOOKUP($A14,'Return Data'!$B$7:$R$2700,17,0)</f>
        <v>11.677300000000001</v>
      </c>
      <c r="M14" s="66">
        <f t="shared" si="6"/>
        <v>7</v>
      </c>
      <c r="N14" s="65">
        <f>VLOOKUP($A14,'Return Data'!$B$7:$R$2700,14,0)</f>
        <v>9.1409000000000002</v>
      </c>
      <c r="O14" s="66">
        <f t="shared" si="7"/>
        <v>5</v>
      </c>
      <c r="P14" s="65">
        <f>VLOOKUP($A14,'Return Data'!$B$7:$R$2700,15,0)</f>
        <v>13.0967</v>
      </c>
      <c r="Q14" s="66">
        <f t="shared" si="8"/>
        <v>2</v>
      </c>
      <c r="R14" s="65">
        <f>VLOOKUP($A14,'Return Data'!$B$7:$R$2700,16,0)</f>
        <v>15.830299999999999</v>
      </c>
      <c r="S14" s="67">
        <f t="shared" si="3"/>
        <v>3</v>
      </c>
    </row>
    <row r="15" spans="1:20" x14ac:dyDescent="0.3">
      <c r="A15" s="63" t="s">
        <v>564</v>
      </c>
      <c r="B15" s="64">
        <f>VLOOKUP($A15,'Return Data'!$B$7:$R$2700,3,0)</f>
        <v>44260</v>
      </c>
      <c r="C15" s="65">
        <f>VLOOKUP($A15,'Return Data'!$B$7:$R$2700,4,0)</f>
        <v>13.2658</v>
      </c>
      <c r="D15" s="65">
        <f>VLOOKUP($A15,'Return Data'!$B$7:$R$2700,10,0)</f>
        <v>6.9141000000000004</v>
      </c>
      <c r="E15" s="66">
        <f t="shared" si="0"/>
        <v>5</v>
      </c>
      <c r="F15" s="65">
        <f>VLOOKUP($A15,'Return Data'!$B$7:$R$2700,11,0)</f>
        <v>16.5824</v>
      </c>
      <c r="G15" s="66">
        <f t="shared" ref="G15" si="9">RANK(F15,F$8:F$17,0)</f>
        <v>6</v>
      </c>
      <c r="H15" s="65">
        <f>VLOOKUP($A15,'Return Data'!$B$7:$R$2700,12,0)</f>
        <v>24.938099999999999</v>
      </c>
      <c r="I15" s="66">
        <f t="shared" si="4"/>
        <v>7</v>
      </c>
      <c r="J15" s="65"/>
      <c r="K15" s="66"/>
      <c r="L15" s="65"/>
      <c r="M15" s="66"/>
      <c r="N15" s="65"/>
      <c r="O15" s="66"/>
      <c r="P15" s="65"/>
      <c r="Q15" s="66"/>
      <c r="R15" s="65">
        <f>VLOOKUP($A15,'Return Data'!$B$7:$R$2700,16,0)</f>
        <v>32.658000000000001</v>
      </c>
      <c r="S15" s="67">
        <f t="shared" si="3"/>
        <v>1</v>
      </c>
    </row>
    <row r="16" spans="1:20" x14ac:dyDescent="0.3">
      <c r="A16" s="63" t="s">
        <v>566</v>
      </c>
      <c r="B16" s="64">
        <f>VLOOKUP($A16,'Return Data'!$B$7:$R$2700,3,0)</f>
        <v>44260</v>
      </c>
      <c r="C16" s="65">
        <f>VLOOKUP($A16,'Return Data'!$B$7:$R$2700,4,0)</f>
        <v>13.1526</v>
      </c>
      <c r="D16" s="65">
        <f>VLOOKUP($A16,'Return Data'!$B$7:$R$2700,10,0)</f>
        <v>8.0277999999999992</v>
      </c>
      <c r="E16" s="66">
        <f t="shared" si="0"/>
        <v>3</v>
      </c>
      <c r="F16" s="65">
        <f>VLOOKUP($A16,'Return Data'!$B$7:$R$2700,11,0)</f>
        <v>17.061800000000002</v>
      </c>
      <c r="G16" s="66">
        <f>RANK(F16,F$8:F$17,0)</f>
        <v>5</v>
      </c>
      <c r="H16" s="65">
        <f>VLOOKUP($A16,'Return Data'!$B$7:$R$2700,12,0)</f>
        <v>25.2545</v>
      </c>
      <c r="I16" s="66">
        <f t="shared" si="4"/>
        <v>6</v>
      </c>
      <c r="J16" s="65">
        <f>VLOOKUP($A16,'Return Data'!$B$7:$R$2700,13,0)</f>
        <v>24.402699999999999</v>
      </c>
      <c r="K16" s="66">
        <f t="shared" si="5"/>
        <v>3</v>
      </c>
      <c r="L16" s="65">
        <f>VLOOKUP($A16,'Return Data'!$B$7:$R$2700,17,0)</f>
        <v>14.4526</v>
      </c>
      <c r="M16" s="66">
        <f t="shared" si="6"/>
        <v>2</v>
      </c>
      <c r="N16" s="65"/>
      <c r="O16" s="66"/>
      <c r="P16" s="65"/>
      <c r="Q16" s="66"/>
      <c r="R16" s="65">
        <f>VLOOKUP($A16,'Return Data'!$B$7:$R$2700,16,0)</f>
        <v>13.9293</v>
      </c>
      <c r="S16" s="67">
        <f t="shared" si="3"/>
        <v>4</v>
      </c>
    </row>
    <row r="17" spans="1:19" x14ac:dyDescent="0.3">
      <c r="A17" s="63" t="s">
        <v>568</v>
      </c>
      <c r="B17" s="64">
        <f>VLOOKUP($A17,'Return Data'!$B$7:$R$2700,3,0)</f>
        <v>44260</v>
      </c>
      <c r="C17" s="65">
        <f>VLOOKUP($A17,'Return Data'!$B$7:$R$2700,4,0)</f>
        <v>13.98</v>
      </c>
      <c r="D17" s="65">
        <f>VLOOKUP($A17,'Return Data'!$B$7:$R$2700,10,0)</f>
        <v>4.7976000000000001</v>
      </c>
      <c r="E17" s="66">
        <f t="shared" si="0"/>
        <v>9</v>
      </c>
      <c r="F17" s="65">
        <f>VLOOKUP($A17,'Return Data'!$B$7:$R$2700,11,0)</f>
        <v>15.824400000000001</v>
      </c>
      <c r="G17" s="66">
        <f>RANK(F17,F$8:F$17,0)</f>
        <v>7</v>
      </c>
      <c r="H17" s="65">
        <f>VLOOKUP($A17,'Return Data'!$B$7:$R$2700,12,0)</f>
        <v>27.5547</v>
      </c>
      <c r="I17" s="66">
        <f t="shared" si="4"/>
        <v>2</v>
      </c>
      <c r="J17" s="65">
        <f>VLOOKUP($A17,'Return Data'!$B$7:$R$2700,13,0)</f>
        <v>28.021999999999998</v>
      </c>
      <c r="K17" s="66">
        <f t="shared" si="5"/>
        <v>2</v>
      </c>
      <c r="L17" s="65">
        <f>VLOOKUP($A17,'Return Data'!$B$7:$R$2700,17,0)</f>
        <v>16.591200000000001</v>
      </c>
      <c r="M17" s="66">
        <f t="shared" si="6"/>
        <v>1</v>
      </c>
      <c r="N17" s="65">
        <f>VLOOKUP($A17,'Return Data'!$B$7:$R$2700,14,0)</f>
        <v>12.179</v>
      </c>
      <c r="O17" s="66">
        <f t="shared" si="7"/>
        <v>1</v>
      </c>
      <c r="P17" s="65"/>
      <c r="Q17" s="66"/>
      <c r="R17" s="65">
        <f>VLOOKUP($A17,'Return Data'!$B$7:$R$2700,16,0)</f>
        <v>11.097899999999999</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7.1241199999999996</v>
      </c>
      <c r="E19" s="74"/>
      <c r="F19" s="75">
        <f>AVERAGE(F8:F17)</f>
        <v>16.736159999999998</v>
      </c>
      <c r="G19" s="74"/>
      <c r="H19" s="75">
        <f>AVERAGE(H8:H17)</f>
        <v>25.067550000000001</v>
      </c>
      <c r="I19" s="74"/>
      <c r="J19" s="75">
        <f>AVERAGE(J8:J17)</f>
        <v>19.465733333333333</v>
      </c>
      <c r="K19" s="74"/>
      <c r="L19" s="75">
        <f>AVERAGE(L8:L17)</f>
        <v>13.4791375</v>
      </c>
      <c r="M19" s="74"/>
      <c r="N19" s="75">
        <f>AVERAGE(N8:N17)</f>
        <v>9.9577500000000008</v>
      </c>
      <c r="O19" s="74"/>
      <c r="P19" s="75">
        <f>AVERAGE(P8:P17)</f>
        <v>12.426939999999998</v>
      </c>
      <c r="Q19" s="74"/>
      <c r="R19" s="75">
        <f>AVERAGE(R8:R17)</f>
        <v>12.84557</v>
      </c>
      <c r="S19" s="76"/>
    </row>
    <row r="20" spans="1:19" x14ac:dyDescent="0.3">
      <c r="A20" s="73" t="s">
        <v>28</v>
      </c>
      <c r="B20" s="74"/>
      <c r="C20" s="74"/>
      <c r="D20" s="75">
        <f>MIN(D8:D17)</f>
        <v>2.9413</v>
      </c>
      <c r="E20" s="74"/>
      <c r="F20" s="75">
        <f>MIN(F8:F17)</f>
        <v>7.8761000000000001</v>
      </c>
      <c r="G20" s="74"/>
      <c r="H20" s="75">
        <f>MIN(H8:H17)</f>
        <v>7.7328999999999999</v>
      </c>
      <c r="I20" s="74"/>
      <c r="J20" s="75">
        <f>MIN(J8:J17)</f>
        <v>-3.6701999999999999</v>
      </c>
      <c r="K20" s="74"/>
      <c r="L20" s="75">
        <f>MIN(L8:L17)</f>
        <v>10.4429</v>
      </c>
      <c r="M20" s="74"/>
      <c r="N20" s="75">
        <f>MIN(N8:N17)</f>
        <v>8.2349999999999994</v>
      </c>
      <c r="O20" s="74"/>
      <c r="P20" s="75">
        <f>MIN(P8:P17)</f>
        <v>8.7248999999999999</v>
      </c>
      <c r="Q20" s="74"/>
      <c r="R20" s="75">
        <f>MIN(R8:R17)</f>
        <v>-4.8563000000000001</v>
      </c>
      <c r="S20" s="76"/>
    </row>
    <row r="21" spans="1:19" ht="15" thickBot="1" x14ac:dyDescent="0.35">
      <c r="A21" s="77" t="s">
        <v>29</v>
      </c>
      <c r="B21" s="78"/>
      <c r="C21" s="78"/>
      <c r="D21" s="79">
        <f>MAX(D8:D17)</f>
        <v>16.141200000000001</v>
      </c>
      <c r="E21" s="78"/>
      <c r="F21" s="79">
        <f>MAX(F8:F17)</f>
        <v>33.132300000000001</v>
      </c>
      <c r="G21" s="78"/>
      <c r="H21" s="79">
        <f>MAX(H8:H17)</f>
        <v>43.320599999999999</v>
      </c>
      <c r="I21" s="78"/>
      <c r="J21" s="79">
        <f>MAX(J8:J17)</f>
        <v>29.650500000000001</v>
      </c>
      <c r="K21" s="78"/>
      <c r="L21" s="79">
        <f>MAX(L8:L17)</f>
        <v>16.591200000000001</v>
      </c>
      <c r="M21" s="78"/>
      <c r="N21" s="79">
        <f>MAX(N8:N17)</f>
        <v>12.179</v>
      </c>
      <c r="O21" s="78"/>
      <c r="P21" s="79">
        <f>MAX(P8:P17)</f>
        <v>15.3003</v>
      </c>
      <c r="Q21" s="78"/>
      <c r="R21" s="79">
        <f>MAX(R8:R17)</f>
        <v>32.658000000000001</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2021-03-08T09:13:06Z</dcterms:modified>
</cp:coreProperties>
</file>